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O:\2810_介護保険課\所属共用フォルダ\07_指定担当\01_介護保険事業所の指定\01_介護保険事業所の指定\11_電子申請\電子申請導入に伴う添付書類の見直し\居宅新規・更新\"/>
    </mc:Choice>
  </mc:AlternateContent>
  <xr:revisionPtr revIDLastSave="0" documentId="13_ncr:1_{021DD616-FB04-4D45-BACD-E48462335FEA}" xr6:coauthVersionLast="47" xr6:coauthVersionMax="47" xr10:uidLastSave="{00000000-0000-0000-0000-000000000000}"/>
  <bookViews>
    <workbookView xWindow="0" yWindow="0" windowWidth="28800" windowHeight="15480" xr2:uid="{00000000-000D-0000-FFFF-FFFF00000000}"/>
  </bookViews>
  <sheets>
    <sheet name="変更事項別提出書類一覧" sheetId="16" r:id="rId1"/>
    <sheet name="変更届出書" sheetId="15" r:id="rId2"/>
    <sheet name="リスト" sheetId="19" state="hidden" r:id="rId3"/>
    <sheet name="付表" sheetId="3" r:id="rId4"/>
    <sheet name="【記載例】標準様式1" sheetId="5" r:id="rId5"/>
    <sheet name="標準様式１" sheetId="6" r:id="rId6"/>
    <sheet name="記入方法" sheetId="8" r:id="rId7"/>
    <sheet name="プルダウン・リスト" sheetId="9" r:id="rId8"/>
    <sheet name="標準様式２" sheetId="21" r:id="rId9"/>
    <sheet name="標準様式3" sheetId="10" r:id="rId10"/>
    <sheet name="標準様式５" sheetId="11" r:id="rId11"/>
    <sheet name="標準様式６" sheetId="12" r:id="rId12"/>
    <sheet name="別紙②" sheetId="13" r:id="rId13"/>
    <sheet name="別紙④" sheetId="20" r:id="rId14"/>
    <sheet name="標準様式７" sheetId="14" r:id="rId15"/>
    <sheet name="大田区参考様式６" sheetId="18" r:id="rId16"/>
  </sheets>
  <definedNames>
    <definedName name="_xlnm.Print_Area" localSheetId="4">【記載例】標準様式1!$A$1:$BD$51</definedName>
    <definedName name="_xlnm.Print_Area" localSheetId="6">記入方法!$A$1:$O$77</definedName>
    <definedName name="_xlnm.Print_Area" localSheetId="15">大田区参考様式６!$A$1:$T$32</definedName>
    <definedName name="_xlnm.Print_Area" localSheetId="5">標準様式１!$A$1:$BD$51</definedName>
    <definedName name="_xlnm.Print_Area" localSheetId="8">標準様式２!$A$1:$U$27</definedName>
    <definedName name="_xlnm.Print_Area" localSheetId="10">標準様式５!$A$1:$D$18</definedName>
    <definedName name="_xlnm.Print_Area" localSheetId="11">標準様式６!$A$1:$L$24</definedName>
    <definedName name="_xlnm.Print_Area" localSheetId="14">標準様式７!$A$1:$B$34</definedName>
    <definedName name="_xlnm.Print_Area" localSheetId="3">付表!$A$1:$T$29</definedName>
    <definedName name="_xlnm.Print_Area" localSheetId="12">別紙②!$A$1:$D$19</definedName>
    <definedName name="_xlnm.Print_Area" localSheetId="13">別紙④!$A$1:$D$19</definedName>
    <definedName name="_xlnm.Print_Area" localSheetId="0">変更事項別提出書類一覧!$A$1:$E$49</definedName>
    <definedName name="_xlnm.Print_Area" localSheetId="1">変更届出書!$A$1:$AI$55</definedName>
    <definedName name="_xlnm.Print_Titles" localSheetId="4">【記載例】標準様式1!$1:$13</definedName>
    <definedName name="_xlnm.Print_Titles" localSheetId="5">標準様式１!$1:$13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6" l="1"/>
  <c r="H44" i="6"/>
  <c r="C44" i="6"/>
  <c r="P40" i="6"/>
  <c r="C50" i="6" s="1"/>
  <c r="L40" i="6"/>
  <c r="C45" i="6" s="1"/>
  <c r="M45" i="6" s="1"/>
  <c r="H50" i="6" s="1"/>
  <c r="J40" i="6"/>
  <c r="G39" i="6"/>
  <c r="E39" i="6"/>
  <c r="G38" i="6"/>
  <c r="E38" i="6"/>
  <c r="G37" i="6"/>
  <c r="E37" i="6"/>
  <c r="G36" i="6"/>
  <c r="G40" i="6" s="1"/>
  <c r="E36" i="6"/>
  <c r="E40" i="6" s="1"/>
  <c r="AU31" i="6"/>
  <c r="AW31" i="6" s="1"/>
  <c r="AU30" i="6"/>
  <c r="AW30" i="6" s="1"/>
  <c r="AW29" i="6"/>
  <c r="AU29" i="6"/>
  <c r="AU28" i="6"/>
  <c r="AW28" i="6" s="1"/>
  <c r="AU27" i="6"/>
  <c r="AW27" i="6" s="1"/>
  <c r="AU26" i="6"/>
  <c r="AW26" i="6" s="1"/>
  <c r="AU25" i="6"/>
  <c r="AW25" i="6" s="1"/>
  <c r="AU24" i="6"/>
  <c r="AW24" i="6" s="1"/>
  <c r="AU23" i="6"/>
  <c r="AW23" i="6" s="1"/>
  <c r="AU22" i="6"/>
  <c r="AW22" i="6" s="1"/>
  <c r="AU21" i="6"/>
  <c r="AW21" i="6" s="1"/>
  <c r="AU20" i="6"/>
  <c r="AW20" i="6" s="1"/>
  <c r="AU19" i="6"/>
  <c r="AW19" i="6" s="1"/>
  <c r="AU18" i="6"/>
  <c r="AW18" i="6" s="1"/>
  <c r="AW17" i="6"/>
  <c r="AU17" i="6"/>
  <c r="B17" i="6"/>
  <c r="B18" i="6" s="1"/>
  <c r="B19" i="6" s="1"/>
  <c r="B20" i="6" s="1"/>
  <c r="B21" i="6" s="1"/>
  <c r="B22" i="6" s="1"/>
  <c r="B23" i="6" s="1"/>
  <c r="B24" i="6" s="1"/>
  <c r="B25" i="6" s="1"/>
  <c r="B26" i="6" s="1"/>
  <c r="B27" i="6" s="1"/>
  <c r="B28" i="6" s="1"/>
  <c r="B29" i="6" s="1"/>
  <c r="B30" i="6" s="1"/>
  <c r="B31" i="6" s="1"/>
  <c r="AU16" i="6"/>
  <c r="AW16" i="6" s="1"/>
  <c r="AU15" i="6"/>
  <c r="AW15" i="6" s="1"/>
  <c r="B15" i="6"/>
  <c r="B16" i="6" s="1"/>
  <c r="AU14" i="6"/>
  <c r="AW14" i="6" s="1"/>
  <c r="AR12" i="6"/>
  <c r="AR13" i="6" s="1"/>
  <c r="AT11" i="6"/>
  <c r="AT12" i="6" s="1"/>
  <c r="AT13" i="6" s="1"/>
  <c r="AS11" i="6"/>
  <c r="AS12" i="6" s="1"/>
  <c r="AS13" i="6" s="1"/>
  <c r="AR11" i="6"/>
  <c r="AU9" i="6"/>
  <c r="X2" i="6"/>
  <c r="AO12" i="6" s="1"/>
  <c r="AO13" i="6" s="1"/>
  <c r="H45" i="5"/>
  <c r="H44" i="5"/>
  <c r="C44" i="5"/>
  <c r="P40" i="5"/>
  <c r="C50" i="5" s="1"/>
  <c r="L40" i="5"/>
  <c r="C45" i="5" s="1"/>
  <c r="M45" i="5" s="1"/>
  <c r="H50" i="5" s="1"/>
  <c r="J40" i="5"/>
  <c r="G39" i="5"/>
  <c r="E39" i="5"/>
  <c r="G37" i="5"/>
  <c r="E37" i="5"/>
  <c r="AW31" i="5"/>
  <c r="AU31" i="5"/>
  <c r="AU30" i="5"/>
  <c r="AW30" i="5" s="1"/>
  <c r="AU29" i="5"/>
  <c r="AW29" i="5" s="1"/>
  <c r="AU28" i="5"/>
  <c r="AW28" i="5" s="1"/>
  <c r="AW27" i="5"/>
  <c r="AU27" i="5"/>
  <c r="AU26" i="5"/>
  <c r="AW26" i="5" s="1"/>
  <c r="AU25" i="5"/>
  <c r="AW25" i="5" s="1"/>
  <c r="AU24" i="5"/>
  <c r="AW24" i="5" s="1"/>
  <c r="AW23" i="5"/>
  <c r="AU23" i="5"/>
  <c r="AU22" i="5"/>
  <c r="AW22" i="5" s="1"/>
  <c r="AU21" i="5"/>
  <c r="AW21" i="5" s="1"/>
  <c r="AU20" i="5"/>
  <c r="AW20" i="5" s="1"/>
  <c r="AW19" i="5"/>
  <c r="AU19" i="5"/>
  <c r="AU18" i="5"/>
  <c r="E38" i="5" s="1"/>
  <c r="AU17" i="5"/>
  <c r="AW17" i="5" s="1"/>
  <c r="AU16" i="5"/>
  <c r="AW15" i="5"/>
  <c r="AU15" i="5"/>
  <c r="B15" i="5"/>
  <c r="B16" i="5" s="1"/>
  <c r="B17" i="5" s="1"/>
  <c r="B18" i="5" s="1"/>
  <c r="B19" i="5" s="1"/>
  <c r="B20" i="5" s="1"/>
  <c r="B21" i="5" s="1"/>
  <c r="B22" i="5" s="1"/>
  <c r="B23" i="5" s="1"/>
  <c r="B24" i="5" s="1"/>
  <c r="B25" i="5" s="1"/>
  <c r="B26" i="5" s="1"/>
  <c r="B27" i="5" s="1"/>
  <c r="B28" i="5" s="1"/>
  <c r="B29" i="5" s="1"/>
  <c r="B30" i="5" s="1"/>
  <c r="B31" i="5" s="1"/>
  <c r="AU14" i="5"/>
  <c r="AW14" i="5" s="1"/>
  <c r="AT12" i="5"/>
  <c r="AT13" i="5" s="1"/>
  <c r="AT11" i="5"/>
  <c r="AS11" i="5"/>
  <c r="AS12" i="5" s="1"/>
  <c r="AS13" i="5" s="1"/>
  <c r="AR11" i="5"/>
  <c r="AR12" i="5" s="1"/>
  <c r="AR13" i="5" s="1"/>
  <c r="AU9" i="5"/>
  <c r="X2" i="5"/>
  <c r="AQ12" i="5" s="1"/>
  <c r="AQ13" i="5" s="1"/>
  <c r="AN12" i="5" l="1"/>
  <c r="AN13" i="5" s="1"/>
  <c r="S11" i="5"/>
  <c r="AA11" i="5"/>
  <c r="AI11" i="5"/>
  <c r="AQ11" i="5"/>
  <c r="P12" i="5"/>
  <c r="P13" i="5" s="1"/>
  <c r="X12" i="5"/>
  <c r="X13" i="5" s="1"/>
  <c r="AF12" i="5"/>
  <c r="AF13" i="5" s="1"/>
  <c r="W11" i="5"/>
  <c r="AE11" i="5"/>
  <c r="AM11" i="5"/>
  <c r="T12" i="5"/>
  <c r="T13" i="5" s="1"/>
  <c r="AB12" i="5"/>
  <c r="AB13" i="5" s="1"/>
  <c r="AJ12" i="5"/>
  <c r="AJ13" i="5" s="1"/>
  <c r="E36" i="5"/>
  <c r="E40" i="5" s="1"/>
  <c r="M50" i="5"/>
  <c r="Q11" i="6"/>
  <c r="U11" i="6"/>
  <c r="Y11" i="6"/>
  <c r="AC11" i="6"/>
  <c r="AG11" i="6"/>
  <c r="AK11" i="6"/>
  <c r="AO11" i="6"/>
  <c r="R12" i="6"/>
  <c r="R13" i="6" s="1"/>
  <c r="V12" i="6"/>
  <c r="V13" i="6" s="1"/>
  <c r="Z12" i="6"/>
  <c r="Z13" i="6" s="1"/>
  <c r="AD12" i="6"/>
  <c r="AD13" i="6" s="1"/>
  <c r="AH12" i="6"/>
  <c r="AH13" i="6" s="1"/>
  <c r="AL12" i="6"/>
  <c r="AL13" i="6" s="1"/>
  <c r="AP12" i="6"/>
  <c r="AP13" i="6" s="1"/>
  <c r="P11" i="5"/>
  <c r="T11" i="5"/>
  <c r="X11" i="5"/>
  <c r="AB11" i="5"/>
  <c r="AF11" i="5"/>
  <c r="AJ11" i="5"/>
  <c r="AN11" i="5"/>
  <c r="Q12" i="5"/>
  <c r="Q13" i="5" s="1"/>
  <c r="U12" i="5"/>
  <c r="U13" i="5" s="1"/>
  <c r="Y12" i="5"/>
  <c r="Y13" i="5" s="1"/>
  <c r="AC12" i="5"/>
  <c r="AC13" i="5" s="1"/>
  <c r="AG12" i="5"/>
  <c r="AG13" i="5" s="1"/>
  <c r="AK12" i="5"/>
  <c r="AK13" i="5" s="1"/>
  <c r="AO12" i="5"/>
  <c r="AO13" i="5" s="1"/>
  <c r="AW16" i="5"/>
  <c r="G36" i="5" s="1"/>
  <c r="AZ7" i="6"/>
  <c r="R11" i="6"/>
  <c r="V11" i="6"/>
  <c r="Z11" i="6"/>
  <c r="AD11" i="6"/>
  <c r="AH11" i="6"/>
  <c r="AL11" i="6"/>
  <c r="AP11" i="6"/>
  <c r="S12" i="6"/>
  <c r="S13" i="6" s="1"/>
  <c r="W12" i="6"/>
  <c r="W13" i="6" s="1"/>
  <c r="AA12" i="6"/>
  <c r="AA13" i="6" s="1"/>
  <c r="AE12" i="6"/>
  <c r="AE13" i="6" s="1"/>
  <c r="AI12" i="6"/>
  <c r="AI13" i="6" s="1"/>
  <c r="AM12" i="6"/>
  <c r="AM13" i="6" s="1"/>
  <c r="AQ12" i="6"/>
  <c r="AQ13" i="6" s="1"/>
  <c r="Q11" i="5"/>
  <c r="Y11" i="5"/>
  <c r="AC11" i="5"/>
  <c r="AG11" i="5"/>
  <c r="AK11" i="5"/>
  <c r="AO11" i="5"/>
  <c r="R12" i="5"/>
  <c r="R13" i="5" s="1"/>
  <c r="Z12" i="5"/>
  <c r="Z13" i="5" s="1"/>
  <c r="AH12" i="5"/>
  <c r="AH13" i="5" s="1"/>
  <c r="AL12" i="5"/>
  <c r="AL13" i="5" s="1"/>
  <c r="AP12" i="5"/>
  <c r="AP13" i="5" s="1"/>
  <c r="S11" i="6"/>
  <c r="W11" i="6"/>
  <c r="AA11" i="6"/>
  <c r="AE11" i="6"/>
  <c r="AI11" i="6"/>
  <c r="AM11" i="6"/>
  <c r="AQ11" i="6"/>
  <c r="P12" i="6"/>
  <c r="P13" i="6" s="1"/>
  <c r="T12" i="6"/>
  <c r="T13" i="6" s="1"/>
  <c r="X12" i="6"/>
  <c r="X13" i="6" s="1"/>
  <c r="AB12" i="6"/>
  <c r="AB13" i="6" s="1"/>
  <c r="AF12" i="6"/>
  <c r="AF13" i="6" s="1"/>
  <c r="AJ12" i="6"/>
  <c r="AJ13" i="6" s="1"/>
  <c r="AN12" i="6"/>
  <c r="AN13" i="6" s="1"/>
  <c r="U11" i="5"/>
  <c r="V12" i="5"/>
  <c r="V13" i="5" s="1"/>
  <c r="AD12" i="5"/>
  <c r="AD13" i="5" s="1"/>
  <c r="AZ7" i="5"/>
  <c r="R11" i="5"/>
  <c r="V11" i="5"/>
  <c r="Z11" i="5"/>
  <c r="AD11" i="5"/>
  <c r="AH11" i="5"/>
  <c r="AL11" i="5"/>
  <c r="AP11" i="5"/>
  <c r="S12" i="5"/>
  <c r="S13" i="5" s="1"/>
  <c r="W12" i="5"/>
  <c r="W13" i="5" s="1"/>
  <c r="AA12" i="5"/>
  <c r="AA13" i="5" s="1"/>
  <c r="AE12" i="5"/>
  <c r="AE13" i="5" s="1"/>
  <c r="AI12" i="5"/>
  <c r="AI13" i="5" s="1"/>
  <c r="AM12" i="5"/>
  <c r="AM13" i="5" s="1"/>
  <c r="AW18" i="5"/>
  <c r="G38" i="5" s="1"/>
  <c r="P11" i="6"/>
  <c r="T11" i="6"/>
  <c r="X11" i="6"/>
  <c r="AB11" i="6"/>
  <c r="AF11" i="6"/>
  <c r="AJ11" i="6"/>
  <c r="AN11" i="6"/>
  <c r="Q12" i="6"/>
  <c r="Q13" i="6" s="1"/>
  <c r="U12" i="6"/>
  <c r="U13" i="6" s="1"/>
  <c r="Y12" i="6"/>
  <c r="Y13" i="6" s="1"/>
  <c r="AC12" i="6"/>
  <c r="AC13" i="6" s="1"/>
  <c r="AG12" i="6"/>
  <c r="AG13" i="6" s="1"/>
  <c r="AK12" i="6"/>
  <c r="AK13" i="6" s="1"/>
  <c r="M50" i="6"/>
  <c r="G4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大川 亜紗美</author>
  </authors>
  <commentList>
    <comment ref="A1" authorId="0" shapeId="0" xr:uid="{412CE78F-9D92-4DE1-B5C6-9D1B8346ECD7}">
      <text>
        <r>
          <rPr>
            <sz val="14"/>
            <color indexed="81"/>
            <rFont val="MS P ゴシック"/>
            <family val="3"/>
            <charset val="128"/>
          </rPr>
          <t>誓約書には別紙②及び④（介護予防支援の指定を受けていない場合は④は不要）を必ず添付してください。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大川 亜紗美</author>
  </authors>
  <commentList>
    <comment ref="C1" authorId="0" shapeId="0" xr:uid="{D6F48F1C-6001-4DFC-9C8E-66DB3F221E94}">
      <text>
        <r>
          <rPr>
            <sz val="14"/>
            <color indexed="81"/>
            <rFont val="MS P ゴシック"/>
            <family val="3"/>
            <charset val="128"/>
          </rPr>
          <t>誓約書（標準様式6）と一緒に提出してください。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大川 亜紗美</author>
  </authors>
  <commentList>
    <comment ref="C1" authorId="0" shapeId="0" xr:uid="{B5A5ECA2-4011-4604-A9BC-A8C7A50C09E9}">
      <text>
        <r>
          <rPr>
            <sz val="14"/>
            <color indexed="81"/>
            <rFont val="MS P ゴシック"/>
            <family val="3"/>
            <charset val="128"/>
          </rPr>
          <t>居宅介護支援事業所が介護予防支援の指定も受けている場合は、誓約書（標準様式6）と一緒に提出してください。</t>
        </r>
      </text>
    </comment>
  </commentList>
</comments>
</file>

<file path=xl/sharedStrings.xml><?xml version="1.0" encoding="utf-8"?>
<sst xmlns="http://schemas.openxmlformats.org/spreadsheetml/2006/main" count="605" uniqueCount="416">
  <si>
    <t>年</t>
  </si>
  <si>
    <t>月</t>
  </si>
  <si>
    <t>日</t>
  </si>
  <si>
    <t>大田区長殿</t>
    <rPh sb="0" eb="3">
      <t>オオタク</t>
    </rPh>
    <rPh sb="3" eb="4">
      <t>オサ</t>
    </rPh>
    <rPh sb="4" eb="5">
      <t>ドノ</t>
    </rPh>
    <phoneticPr fontId="7"/>
  </si>
  <si>
    <t>所在地</t>
    <rPh sb="0" eb="3">
      <t>ショザイチ</t>
    </rPh>
    <phoneticPr fontId="7"/>
  </si>
  <si>
    <t>名称</t>
    <rPh sb="0" eb="2">
      <t>メイショウ</t>
    </rPh>
    <phoneticPr fontId="7"/>
  </si>
  <si>
    <t>法人番号</t>
    <rPh sb="0" eb="2">
      <t>ホウジン</t>
    </rPh>
    <rPh sb="2" eb="4">
      <t>バンゴウ</t>
    </rPh>
    <phoneticPr fontId="7"/>
  </si>
  <si>
    <t>（郵便番号</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</si>
  <si>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</si>
  <si>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</si>
  <si>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</si>
  <si>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</si>
  <si>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</si>
  <si>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</si>
  <si>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</si>
  <si>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</si>
  <si>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</si>
  <si>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</si>
  <si>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備考</t>
    <rPh sb="0" eb="2">
      <t>ビコウ</t>
    </rPh>
    <phoneticPr fontId="7"/>
  </si>
  <si>
    <t>付表第二号（十一）  指定居宅介護支援事業所の指定等に係る記載事項</t>
    <rPh sb="25" eb="26">
      <t>トウ</t>
    </rPh>
    <phoneticPr fontId="7"/>
  </si>
  <si>
    <t>事 業 所</t>
    <phoneticPr fontId="7"/>
  </si>
  <si>
    <t>フリガナ</t>
  </si>
  <si>
    <t>名    称</t>
  </si>
  <si>
    <t>所在地</t>
    <phoneticPr fontId="7"/>
  </si>
  <si>
    <t xml:space="preserve"> －  </t>
    <phoneticPr fontId="7"/>
  </si>
  <si>
    <t xml:space="preserve">    ）</t>
  </si>
  <si>
    <t>連絡先</t>
  </si>
  <si>
    <t>FAX 番号</t>
  </si>
  <si>
    <t>Email</t>
    <phoneticPr fontId="7"/>
  </si>
  <si>
    <t>管 理 者</t>
    <phoneticPr fontId="7"/>
  </si>
  <si>
    <t>住所</t>
    <phoneticPr fontId="7"/>
  </si>
  <si>
    <t>（郵便番号</t>
    <phoneticPr fontId="7"/>
  </si>
  <si>
    <t>－</t>
  </si>
  <si>
    <t>)</t>
    <phoneticPr fontId="7"/>
  </si>
  <si>
    <t>氏　　名</t>
    <phoneticPr fontId="7"/>
  </si>
  <si>
    <t>生年月日</t>
  </si>
  <si>
    <t>当該居宅介護支援事業所における介護支援専門員との兼務の有無</t>
    <phoneticPr fontId="7"/>
  </si>
  <si>
    <t>同一敷地内の他の事業所
又は施設の従業者との兼務
（兼務の場合のみ記入）</t>
    <phoneticPr fontId="7"/>
  </si>
  <si>
    <t>名称</t>
    <phoneticPr fontId="7"/>
  </si>
  <si>
    <t>事業所番号</t>
    <rPh sb="0" eb="3">
      <t>ジギョウショ</t>
    </rPh>
    <rPh sb="3" eb="5">
      <t>バンゴウ</t>
    </rPh>
    <phoneticPr fontId="7"/>
  </si>
  <si>
    <t>兼務する職種
及び勤務時間等</t>
    <phoneticPr fontId="7"/>
  </si>
  <si>
    <t>○人員に関する基準の確認に必要な事項</t>
    <rPh sb="1" eb="18">
      <t>ジ</t>
    </rPh>
    <phoneticPr fontId="7"/>
  </si>
  <si>
    <t>従業者の職種・員数（人）</t>
  </si>
  <si>
    <t>介護支援専門員</t>
  </si>
  <si>
    <t>専  従</t>
  </si>
  <si>
    <t>兼  務</t>
  </si>
  <si>
    <t>常  勤（人）</t>
  </si>
  <si>
    <t>非常勤（人）</t>
  </si>
  <si>
    <t>事業開始時の利用者の推定数</t>
    <rPh sb="10" eb="12">
      <t>スイテイ</t>
    </rPh>
    <phoneticPr fontId="7"/>
  </si>
  <si>
    <t>人</t>
  </si>
  <si>
    <t>添付書類</t>
  </si>
  <si>
    <t>別添のとおり</t>
  </si>
  <si>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7"/>
  </si>
  <si>
    <t>平面図</t>
    <rPh sb="0" eb="3">
      <t>ヘイメンズ</t>
    </rPh>
    <phoneticPr fontId="7"/>
  </si>
  <si>
    <t>（標準様式1）</t>
    <rPh sb="1" eb="3">
      <t>ヒョウジュン</t>
    </rPh>
    <rPh sb="3" eb="5">
      <t>ヨウシキ</t>
    </rPh>
    <phoneticPr fontId="7"/>
  </si>
  <si>
    <t>従業者の勤務の体制及び勤務形態一覧表</t>
    <phoneticPr fontId="6"/>
  </si>
  <si>
    <t>サービス種別</t>
    <rPh sb="4" eb="6">
      <t>シュベツ</t>
    </rPh>
    <phoneticPr fontId="6"/>
  </si>
  <si>
    <t>(</t>
    <phoneticPr fontId="6"/>
  </si>
  <si>
    <t>居宅介護支援</t>
    <rPh sb="0" eb="2">
      <t>キョタク</t>
    </rPh>
    <rPh sb="2" eb="4">
      <t>カイゴ</t>
    </rPh>
    <rPh sb="4" eb="6">
      <t>シエン</t>
    </rPh>
    <phoneticPr fontId="6"/>
  </si>
  <si>
    <t>）</t>
    <phoneticPr fontId="6"/>
  </si>
  <si>
    <t>令和</t>
    <rPh sb="0" eb="2">
      <t>レイワ</t>
    </rPh>
    <phoneticPr fontId="6"/>
  </si>
  <si>
    <t>)</t>
    <phoneticPr fontId="6"/>
  </si>
  <si>
    <t>年</t>
    <rPh sb="0" eb="1">
      <t>ネン</t>
    </rPh>
    <phoneticPr fontId="6"/>
  </si>
  <si>
    <t>月</t>
    <rPh sb="0" eb="1">
      <t>ゲツ</t>
    </rPh>
    <phoneticPr fontId="6"/>
  </si>
  <si>
    <t>事業所名</t>
    <rPh sb="0" eb="3">
      <t>ジギョウショ</t>
    </rPh>
    <rPh sb="3" eb="4">
      <t>メイ</t>
    </rPh>
    <phoneticPr fontId="6"/>
  </si>
  <si>
    <t>(</t>
    <phoneticPr fontId="6"/>
  </si>
  <si>
    <t>○○○○</t>
    <phoneticPr fontId="6"/>
  </si>
  <si>
    <t>）</t>
    <phoneticPr fontId="6"/>
  </si>
  <si>
    <t>(1)</t>
    <phoneticPr fontId="6"/>
  </si>
  <si>
    <t>４週</t>
  </si>
  <si>
    <t>(2)</t>
    <phoneticPr fontId="6"/>
  </si>
  <si>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</si>
  <si>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6"/>
  </si>
  <si>
    <t>時間/週</t>
    <rPh sb="0" eb="2">
      <t>ジカン</t>
    </rPh>
    <rPh sb="3" eb="4">
      <t>シュウ</t>
    </rPh>
    <phoneticPr fontId="6"/>
  </si>
  <si>
    <t>時間/月</t>
    <rPh sb="0" eb="2">
      <t>ジカン</t>
    </rPh>
    <rPh sb="3" eb="4">
      <t>ツキ</t>
    </rPh>
    <phoneticPr fontId="6"/>
  </si>
  <si>
    <t>(4) 利用者数（新規の場合は推定数）</t>
  </si>
  <si>
    <t>人</t>
    <rPh sb="0" eb="1">
      <t>ニン</t>
    </rPh>
    <phoneticPr fontId="6"/>
  </si>
  <si>
    <t>当月の日数</t>
    <rPh sb="0" eb="2">
      <t>トウゲツ</t>
    </rPh>
    <rPh sb="3" eb="5">
      <t>ニッスウ</t>
    </rPh>
    <phoneticPr fontId="6"/>
  </si>
  <si>
    <t>日</t>
    <rPh sb="0" eb="1">
      <t>ニチ</t>
    </rPh>
    <phoneticPr fontId="6"/>
  </si>
  <si>
    <t>No</t>
    <phoneticPr fontId="6"/>
  </si>
  <si>
    <t>(5) 
職種</t>
    <phoneticPr fontId="7"/>
  </si>
  <si>
    <t>(6)
勤務
形態</t>
    <phoneticPr fontId="7"/>
  </si>
  <si>
    <t>(7)
資格</t>
    <rPh sb="4" eb="6">
      <t>シカク</t>
    </rPh>
    <phoneticPr fontId="6"/>
  </si>
  <si>
    <t>(8) 氏　名</t>
    <phoneticPr fontId="7"/>
  </si>
  <si>
    <t>(9)</t>
    <phoneticPr fontId="6"/>
  </si>
  <si>
    <r>
      <t xml:space="preserve">(11)
</t>
    </r>
    <r>
      <rPr>
        <sz val="11"/>
        <rFont val="HGSｺﾞｼｯｸM"/>
        <family val="3"/>
        <charset val="128"/>
      </rPr>
      <t>週平均
勤務時間数</t>
    </r>
    <rPh sb="6" eb="8">
      <t>ヘイキン</t>
    </rPh>
    <rPh sb="9" eb="11">
      <t>キンム</t>
    </rPh>
    <rPh sb="11" eb="13">
      <t>ジカン</t>
    </rPh>
    <rPh sb="13" eb="14">
      <t>スウ</t>
    </rPh>
    <phoneticPr fontId="7"/>
  </si>
  <si>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</si>
  <si>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1週目</t>
    <rPh sb="1" eb="2">
      <t>シュウ</t>
    </rPh>
    <rPh sb="2" eb="3">
      <t>メ</t>
    </rPh>
    <phoneticPr fontId="6"/>
  </si>
  <si>
    <t>2週目</t>
    <rPh sb="1" eb="2">
      <t>シュウ</t>
    </rPh>
    <rPh sb="2" eb="3">
      <t>メ</t>
    </rPh>
    <phoneticPr fontId="6"/>
  </si>
  <si>
    <t>3週目</t>
    <rPh sb="1" eb="2">
      <t>シュウ</t>
    </rPh>
    <rPh sb="2" eb="3">
      <t>メ</t>
    </rPh>
    <phoneticPr fontId="6"/>
  </si>
  <si>
    <t>4週目</t>
    <rPh sb="1" eb="2">
      <t>シュウ</t>
    </rPh>
    <rPh sb="2" eb="3">
      <t>メ</t>
    </rPh>
    <phoneticPr fontId="6"/>
  </si>
  <si>
    <t>5週目</t>
    <rPh sb="1" eb="2">
      <t>シュウ</t>
    </rPh>
    <rPh sb="2" eb="3">
      <t>メ</t>
    </rPh>
    <phoneticPr fontId="6"/>
  </si>
  <si>
    <t>管理者</t>
    <rPh sb="0" eb="3">
      <t>カンリシャ</t>
    </rPh>
    <phoneticPr fontId="6"/>
  </si>
  <si>
    <t>A</t>
  </si>
  <si>
    <t>主任介護支援専門員</t>
    <rPh sb="0" eb="2">
      <t>シュニン</t>
    </rPh>
    <rPh sb="2" eb="4">
      <t>カイゴ</t>
    </rPh>
    <rPh sb="4" eb="6">
      <t>シエン</t>
    </rPh>
    <rPh sb="6" eb="9">
      <t>センモンイン</t>
    </rPh>
    <phoneticPr fontId="6"/>
  </si>
  <si>
    <t>厚労　太郎</t>
    <rPh sb="0" eb="2">
      <t>コウロウ</t>
    </rPh>
    <rPh sb="3" eb="5">
      <t>タロウ</t>
    </rPh>
    <phoneticPr fontId="6"/>
  </si>
  <si>
    <t>介護支援専門員</t>
    <rPh sb="0" eb="2">
      <t>カイゴ</t>
    </rPh>
    <rPh sb="2" eb="4">
      <t>シエン</t>
    </rPh>
    <rPh sb="4" eb="7">
      <t>センモンイン</t>
    </rPh>
    <phoneticPr fontId="6"/>
  </si>
  <si>
    <t>○○　A郞</t>
    <rPh sb="4" eb="5">
      <t>ロウ</t>
    </rPh>
    <phoneticPr fontId="6"/>
  </si>
  <si>
    <t>○○　B子</t>
    <rPh sb="4" eb="5">
      <t>コ</t>
    </rPh>
    <phoneticPr fontId="6"/>
  </si>
  <si>
    <t>○○　C子</t>
    <rPh sb="4" eb="5">
      <t>コ</t>
    </rPh>
    <phoneticPr fontId="6"/>
  </si>
  <si>
    <t>C</t>
  </si>
  <si>
    <t>○○　D子</t>
    <rPh sb="4" eb="5">
      <t>コ</t>
    </rPh>
    <phoneticPr fontId="6"/>
  </si>
  <si>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6"/>
  </si>
  <si>
    <t>（勤務形態の記号）</t>
    <rPh sb="1" eb="3">
      <t>キンム</t>
    </rPh>
    <rPh sb="3" eb="5">
      <t>ケイタイ</t>
    </rPh>
    <rPh sb="6" eb="8">
      <t>キゴウ</t>
    </rPh>
    <phoneticPr fontId="6"/>
  </si>
  <si>
    <t>勤務形態</t>
    <rPh sb="0" eb="2">
      <t>キンム</t>
    </rPh>
    <rPh sb="2" eb="4">
      <t>ケイタイ</t>
    </rPh>
    <phoneticPr fontId="6"/>
  </si>
  <si>
    <t>勤務時間数合計</t>
    <rPh sb="0" eb="2">
      <t>キンム</t>
    </rPh>
    <rPh sb="2" eb="5">
      <t>ジカンスウ</t>
    </rPh>
    <rPh sb="5" eb="7">
      <t>ゴウケイ</t>
    </rPh>
    <phoneticPr fontId="6"/>
  </si>
  <si>
    <t>常勤換算の対象時間数</t>
    <rPh sb="0" eb="2">
      <t>ジョウキン</t>
    </rPh>
    <rPh sb="2" eb="4">
      <t>カンサン</t>
    </rPh>
    <rPh sb="5" eb="7">
      <t>タイショウ</t>
    </rPh>
    <rPh sb="7" eb="9">
      <t>ジカン</t>
    </rPh>
    <rPh sb="9" eb="10">
      <t>スウ</t>
    </rPh>
    <phoneticPr fontId="6"/>
  </si>
  <si>
    <t>常勤換算方法対象外の</t>
    <rPh sb="0" eb="2">
      <t>ジョウキン</t>
    </rPh>
    <rPh sb="2" eb="4">
      <t>カンサン</t>
    </rPh>
    <rPh sb="4" eb="6">
      <t>ホウホウ</t>
    </rPh>
    <rPh sb="6" eb="9">
      <t>タイショウガイ</t>
    </rPh>
    <phoneticPr fontId="6"/>
  </si>
  <si>
    <t>記号</t>
    <rPh sb="0" eb="2">
      <t>キゴウ</t>
    </rPh>
    <phoneticPr fontId="6"/>
  </si>
  <si>
    <t>区分</t>
    <rPh sb="0" eb="2">
      <t>クブン</t>
    </rPh>
    <phoneticPr fontId="6"/>
  </si>
  <si>
    <t>当月合計</t>
    <rPh sb="0" eb="2">
      <t>トウゲツ</t>
    </rPh>
    <rPh sb="2" eb="4">
      <t>ゴウケイ</t>
    </rPh>
    <phoneticPr fontId="6"/>
  </si>
  <si>
    <t>週平均</t>
    <rPh sb="0" eb="3">
      <t>シュウヘイキン</t>
    </rPh>
    <phoneticPr fontId="6"/>
  </si>
  <si>
    <t>常勤の従業者の人数</t>
    <rPh sb="0" eb="2">
      <t>ジョウキン</t>
    </rPh>
    <rPh sb="3" eb="6">
      <t>ジュウギョウシャ</t>
    </rPh>
    <rPh sb="7" eb="9">
      <t>ニンズウ</t>
    </rPh>
    <phoneticPr fontId="6"/>
  </si>
  <si>
    <t>A</t>
    <phoneticPr fontId="6"/>
  </si>
  <si>
    <t>常勤で専従</t>
    <rPh sb="0" eb="2">
      <t>ジョウキン</t>
    </rPh>
    <rPh sb="3" eb="5">
      <t>センジュウ</t>
    </rPh>
    <phoneticPr fontId="6"/>
  </si>
  <si>
    <t>A</t>
    <phoneticPr fontId="6"/>
  </si>
  <si>
    <t>B</t>
    <phoneticPr fontId="6"/>
  </si>
  <si>
    <t>常勤で兼務</t>
    <rPh sb="0" eb="2">
      <t>ジョウキン</t>
    </rPh>
    <rPh sb="3" eb="5">
      <t>ケンム</t>
    </rPh>
    <phoneticPr fontId="6"/>
  </si>
  <si>
    <t>C</t>
    <phoneticPr fontId="6"/>
  </si>
  <si>
    <t>非常勤で専従</t>
    <rPh sb="0" eb="3">
      <t>ヒジョウキン</t>
    </rPh>
    <rPh sb="4" eb="6">
      <t>センジュウ</t>
    </rPh>
    <phoneticPr fontId="6"/>
  </si>
  <si>
    <t>-</t>
    <phoneticPr fontId="6"/>
  </si>
  <si>
    <t>D</t>
    <phoneticPr fontId="6"/>
  </si>
  <si>
    <t>非常勤で兼務</t>
    <rPh sb="0" eb="3">
      <t>ヒジョウキン</t>
    </rPh>
    <rPh sb="4" eb="6">
      <t>ケンム</t>
    </rPh>
    <phoneticPr fontId="6"/>
  </si>
  <si>
    <t>合計</t>
    <rPh sb="0" eb="2">
      <t>ゴウケイ</t>
    </rPh>
    <phoneticPr fontId="6"/>
  </si>
  <si>
    <t>■ 常勤換算方法による人数</t>
    <rPh sb="2" eb="4">
      <t>ジョウキン</t>
    </rPh>
    <rPh sb="4" eb="6">
      <t>カンサン</t>
    </rPh>
    <rPh sb="6" eb="8">
      <t>ホウホウ</t>
    </rPh>
    <rPh sb="11" eb="13">
      <t>ニンズウ</t>
    </rPh>
    <phoneticPr fontId="6"/>
  </si>
  <si>
    <t>基準：</t>
    <rPh sb="0" eb="2">
      <t>キジュン</t>
    </rPh>
    <phoneticPr fontId="6"/>
  </si>
  <si>
    <t>週</t>
  </si>
  <si>
    <t>常勤換算の</t>
    <rPh sb="0" eb="2">
      <t>ジョウキン</t>
    </rPh>
    <rPh sb="2" eb="4">
      <t>カンサン</t>
    </rPh>
    <phoneticPr fontId="6"/>
  </si>
  <si>
    <t>常勤の従業者が</t>
    <rPh sb="0" eb="2">
      <t>ジョウキン</t>
    </rPh>
    <rPh sb="3" eb="6">
      <t>ジュウギョウシャ</t>
    </rPh>
    <phoneticPr fontId="6"/>
  </si>
  <si>
    <t>常勤換算後の人数</t>
    <rPh sb="0" eb="2">
      <t>ジョウキン</t>
    </rPh>
    <rPh sb="2" eb="4">
      <t>カンサン</t>
    </rPh>
    <rPh sb="4" eb="5">
      <t>ゴ</t>
    </rPh>
    <rPh sb="6" eb="8">
      <t>ニンズウ</t>
    </rPh>
    <phoneticPr fontId="6"/>
  </si>
  <si>
    <t>÷</t>
    <phoneticPr fontId="6"/>
  </si>
  <si>
    <t>＝</t>
    <phoneticPr fontId="6"/>
  </si>
  <si>
    <t>（小数点第2位以下切り捨て）</t>
    <rPh sb="1" eb="4">
      <t>ショウスウテン</t>
    </rPh>
    <rPh sb="4" eb="5">
      <t>ダイ</t>
    </rPh>
    <rPh sb="6" eb="7">
      <t>イ</t>
    </rPh>
    <rPh sb="7" eb="9">
      <t>イカ</t>
    </rPh>
    <rPh sb="9" eb="10">
      <t>キ</t>
    </rPh>
    <rPh sb="11" eb="12">
      <t>ス</t>
    </rPh>
    <phoneticPr fontId="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</si>
  <si>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6"/>
  </si>
  <si>
    <t>常勤の従業者の人数</t>
  </si>
  <si>
    <t>常勤換算方法による人数</t>
    <rPh sb="0" eb="2">
      <t>ジョウキン</t>
    </rPh>
    <rPh sb="2" eb="4">
      <t>カンサン</t>
    </rPh>
    <rPh sb="4" eb="6">
      <t>ホウホウ</t>
    </rPh>
    <rPh sb="9" eb="11">
      <t>ニンズウ</t>
    </rPh>
    <phoneticPr fontId="6"/>
  </si>
  <si>
    <t>＋</t>
    <phoneticPr fontId="6"/>
  </si>
  <si>
    <t>(</t>
    <phoneticPr fontId="6"/>
  </si>
  <si>
    <t>）</t>
    <phoneticPr fontId="6"/>
  </si>
  <si>
    <t>(</t>
    <phoneticPr fontId="6"/>
  </si>
  <si>
    <t>）</t>
    <phoneticPr fontId="6"/>
  </si>
  <si>
    <t>(1)</t>
    <phoneticPr fontId="6"/>
  </si>
  <si>
    <t>(2)</t>
    <phoneticPr fontId="6"/>
  </si>
  <si>
    <t>(5) 
職種</t>
    <phoneticPr fontId="7"/>
  </si>
  <si>
    <t>(8) 氏　名</t>
    <phoneticPr fontId="7"/>
  </si>
  <si>
    <t>A</t>
    <phoneticPr fontId="6"/>
  </si>
  <si>
    <t>B</t>
    <phoneticPr fontId="6"/>
  </si>
  <si>
    <t>C</t>
    <phoneticPr fontId="6"/>
  </si>
  <si>
    <t>C</t>
    <phoneticPr fontId="6"/>
  </si>
  <si>
    <t>-</t>
    <phoneticPr fontId="6"/>
  </si>
  <si>
    <t>D</t>
    <phoneticPr fontId="6"/>
  </si>
  <si>
    <t>-</t>
    <phoneticPr fontId="6"/>
  </si>
  <si>
    <t>÷</t>
    <phoneticPr fontId="6"/>
  </si>
  <si>
    <t>＝</t>
    <phoneticPr fontId="6"/>
  </si>
  <si>
    <t>＋</t>
    <phoneticPr fontId="6"/>
  </si>
  <si>
    <t>＝</t>
    <phoneticPr fontId="6"/>
  </si>
  <si>
    <t>≪提出不要≫</t>
    <rPh sb="1" eb="3">
      <t>テイシュツ</t>
    </rPh>
    <rPh sb="3" eb="5">
      <t>フヨウ</t>
    </rPh>
    <phoneticPr fontId="6"/>
  </si>
  <si>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7"/>
  </si>
  <si>
    <t>・・・直接入力する必要がある箇所です。</t>
    <rPh sb="3" eb="5">
      <t>チョクセツ</t>
    </rPh>
    <rPh sb="5" eb="7">
      <t>ニュウリョク</t>
    </rPh>
    <rPh sb="9" eb="11">
      <t>ヒツヨウ</t>
    </rPh>
    <rPh sb="14" eb="16">
      <t>カショ</t>
    </rPh>
    <phoneticPr fontId="6"/>
  </si>
  <si>
    <t>下記の記入方法に従って、入力してください。</t>
    <rPh sb="0" eb="2">
      <t>カキ</t>
    </rPh>
    <rPh sb="3" eb="5">
      <t>キニュウ</t>
    </rPh>
    <rPh sb="5" eb="7">
      <t>ホウホウ</t>
    </rPh>
    <rPh sb="8" eb="9">
      <t>シタガ</t>
    </rPh>
    <rPh sb="12" eb="14">
      <t>ニュウリョク</t>
    </rPh>
    <phoneticPr fontId="6"/>
  </si>
  <si>
    <t>・・・プルダウンから選択して入力する必要がある箇所です。</t>
    <rPh sb="10" eb="12">
      <t>センタク</t>
    </rPh>
    <rPh sb="14" eb="16">
      <t>ニュウリョク</t>
    </rPh>
    <rPh sb="18" eb="20">
      <t>ヒツヨウ</t>
    </rPh>
    <rPh sb="23" eb="25">
      <t>カショ</t>
    </rPh>
    <phoneticPr fontId="6"/>
  </si>
  <si>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</si>
  <si>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6"/>
  </si>
  <si>
    <t>　(1) 「４週」・「暦月」のいずれかを選択してください。</t>
    <rPh sb="7" eb="8">
      <t>シュウ</t>
    </rPh>
    <rPh sb="11" eb="12">
      <t>レキ</t>
    </rPh>
    <rPh sb="12" eb="13">
      <t>ツキ</t>
    </rPh>
    <rPh sb="20" eb="22">
      <t>センタク</t>
    </rPh>
    <phoneticPr fontId="6"/>
  </si>
  <si>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</si>
  <si>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</si>
  <si>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6"/>
  </si>
  <si>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6"/>
  </si>
  <si>
    <t xml:space="preserve"> 　　 記入の順序は、職種ごとにまとめてください。</t>
    <rPh sb="4" eb="6">
      <t>キニュウ</t>
    </rPh>
    <rPh sb="7" eb="9">
      <t>ジュンジョ</t>
    </rPh>
    <rPh sb="11" eb="13">
      <t>ショクシュ</t>
    </rPh>
    <phoneticPr fontId="6"/>
  </si>
  <si>
    <t>No</t>
    <phoneticPr fontId="6"/>
  </si>
  <si>
    <t>職種名</t>
    <rPh sb="0" eb="2">
      <t>ショクシュ</t>
    </rPh>
    <rPh sb="2" eb="3">
      <t>メイ</t>
    </rPh>
    <phoneticPr fontId="6"/>
  </si>
  <si>
    <t>介護予防支援担当職員</t>
    <rPh sb="0" eb="2">
      <t>カイゴ</t>
    </rPh>
    <rPh sb="2" eb="4">
      <t>ヨボウ</t>
    </rPh>
    <rPh sb="4" eb="6">
      <t>シエン</t>
    </rPh>
    <rPh sb="6" eb="8">
      <t>タントウ</t>
    </rPh>
    <rPh sb="8" eb="10">
      <t>ショクイン</t>
    </rPh>
    <phoneticPr fontId="6"/>
  </si>
  <si>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7"/>
  </si>
  <si>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6"/>
  </si>
  <si>
    <t>C</t>
    <phoneticPr fontId="6"/>
  </si>
  <si>
    <t>（注）常勤・非常勤の区分について</t>
    <rPh sb="1" eb="2">
      <t>チュウ</t>
    </rPh>
    <rPh sb="3" eb="5">
      <t>ジョウキン</t>
    </rPh>
    <rPh sb="6" eb="9">
      <t>ヒジョウキン</t>
    </rPh>
    <rPh sb="10" eb="12">
      <t>クブン</t>
    </rPh>
    <phoneticPr fontId="6"/>
  </si>
  <si>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</si>
  <si>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</si>
  <si>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</si>
  <si>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6"/>
  </si>
  <si>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6"/>
  </si>
  <si>
    <t>　(8) 従業者の氏名を記入してください。</t>
    <rPh sb="5" eb="8">
      <t>ジュウギョウシャ</t>
    </rPh>
    <rPh sb="9" eb="11">
      <t>シメイ</t>
    </rPh>
    <rPh sb="12" eb="14">
      <t>キニュウ</t>
    </rPh>
    <phoneticPr fontId="6"/>
  </si>
  <si>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6"/>
  </si>
  <si>
    <t>　　  ※ 指定基準の確認に際しては、４週分の入力で差し支えありません。</t>
    <phoneticPr fontId="6"/>
  </si>
  <si>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</si>
  <si>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6"/>
  </si>
  <si>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6"/>
  </si>
  <si>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</si>
  <si>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6"/>
  </si>
  <si>
    <t>　　　 その他、特記事項欄としてもご活用ください。</t>
    <rPh sb="6" eb="7">
      <t>タ</t>
    </rPh>
    <rPh sb="8" eb="10">
      <t>トッキ</t>
    </rPh>
    <rPh sb="10" eb="12">
      <t>ジコウ</t>
    </rPh>
    <rPh sb="12" eb="13">
      <t>ラン</t>
    </rPh>
    <rPh sb="18" eb="20">
      <t>カツヨウ</t>
    </rPh>
    <phoneticPr fontId="7"/>
  </si>
  <si>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6"/>
  </si>
  <si>
    <t>　　　　○ 常勤換算方法とは、非常勤の従業者について「事業所の従業者の勤務延時間数を当該事業所において常勤の従業者が勤務すべき時間数で除することにより、</t>
    <phoneticPr fontId="6"/>
  </si>
  <si>
    <t>　　　　　常勤の従業者の員数に換算する方法」であるため、常勤の従業者については常勤換算方法によらず、実人数で計算する。</t>
    <phoneticPr fontId="6"/>
  </si>
  <si>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6"/>
  </si>
  <si>
    <t>　　　　　手入力すること。</t>
    <phoneticPr fontId="6"/>
  </si>
  <si>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6"/>
  </si>
  <si>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6"/>
  </si>
  <si>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6"/>
  </si>
  <si>
    <t>１．サービス種別</t>
    <rPh sb="6" eb="8">
      <t>シュベツ</t>
    </rPh>
    <phoneticPr fontId="6"/>
  </si>
  <si>
    <t>No</t>
    <phoneticPr fontId="6"/>
  </si>
  <si>
    <t>サービス種別名</t>
    <rPh sb="4" eb="6">
      <t>シュベツ</t>
    </rPh>
    <rPh sb="6" eb="7">
      <t>メイ</t>
    </rPh>
    <phoneticPr fontId="6"/>
  </si>
  <si>
    <t>介護予防支援</t>
    <rPh sb="0" eb="2">
      <t>カイゴ</t>
    </rPh>
    <rPh sb="2" eb="4">
      <t>ヨボウ</t>
    </rPh>
    <rPh sb="4" eb="6">
      <t>シエン</t>
    </rPh>
    <phoneticPr fontId="6"/>
  </si>
  <si>
    <t>２．職種名・資格名称</t>
    <rPh sb="2" eb="4">
      <t>ショクシュ</t>
    </rPh>
    <rPh sb="4" eb="5">
      <t>メイ</t>
    </rPh>
    <rPh sb="6" eb="8">
      <t>シカク</t>
    </rPh>
    <rPh sb="8" eb="10">
      <t>メイショウ</t>
    </rPh>
    <phoneticPr fontId="6"/>
  </si>
  <si>
    <t>ー</t>
    <phoneticPr fontId="6"/>
  </si>
  <si>
    <t>ー</t>
    <phoneticPr fontId="6"/>
  </si>
  <si>
    <t>ー</t>
    <phoneticPr fontId="6"/>
  </si>
  <si>
    <t>資格</t>
    <rPh sb="0" eb="2">
      <t>シカク</t>
    </rPh>
    <phoneticPr fontId="6"/>
  </si>
  <si>
    <t>保健師</t>
    <rPh sb="0" eb="3">
      <t>ホケンシ</t>
    </rPh>
    <phoneticPr fontId="6"/>
  </si>
  <si>
    <t>ー</t>
  </si>
  <si>
    <t>社会福祉士</t>
    <rPh sb="0" eb="2">
      <t>シャカイ</t>
    </rPh>
    <rPh sb="2" eb="5">
      <t>フクシシ</t>
    </rPh>
    <phoneticPr fontId="6"/>
  </si>
  <si>
    <t>ー</t>
    <phoneticPr fontId="6"/>
  </si>
  <si>
    <t>経験ある看護師</t>
    <rPh sb="0" eb="2">
      <t>ケイケン</t>
    </rPh>
    <rPh sb="4" eb="7">
      <t>カンゴシ</t>
    </rPh>
    <phoneticPr fontId="6"/>
  </si>
  <si>
    <t>社会福祉主事（3年以上従事）</t>
    <rPh sb="0" eb="2">
      <t>シャカイ</t>
    </rPh>
    <rPh sb="2" eb="4">
      <t>フクシ</t>
    </rPh>
    <rPh sb="4" eb="6">
      <t>シュジ</t>
    </rPh>
    <rPh sb="8" eb="9">
      <t>ネン</t>
    </rPh>
    <rPh sb="9" eb="11">
      <t>イジョウ</t>
    </rPh>
    <rPh sb="11" eb="13">
      <t>ジュウジ</t>
    </rPh>
    <phoneticPr fontId="6"/>
  </si>
  <si>
    <t>ー</t>
    <phoneticPr fontId="6"/>
  </si>
  <si>
    <t>【自治体の皆様へ】</t>
    <rPh sb="1" eb="4">
      <t>ジチタイ</t>
    </rPh>
    <rPh sb="5" eb="7">
      <t>ミナサマ</t>
    </rPh>
    <phoneticPr fontId="6"/>
  </si>
  <si>
    <t>※ INDIRECT関数使用のため、以下のとおりセルに「名前の定義」をしています。</t>
    <rPh sb="10" eb="12">
      <t>カンスウ</t>
    </rPh>
    <rPh sb="12" eb="14">
      <t>シヨウ</t>
    </rPh>
    <rPh sb="18" eb="20">
      <t>イカ</t>
    </rPh>
    <rPh sb="28" eb="30">
      <t>ナマエ</t>
    </rPh>
    <rPh sb="31" eb="33">
      <t>テイギ</t>
    </rPh>
    <phoneticPr fontId="6"/>
  </si>
  <si>
    <t>　15行目・・・「職種」</t>
    <rPh sb="3" eb="5">
      <t>ギョウメ</t>
    </rPh>
    <rPh sb="9" eb="11">
      <t>ショクシュ</t>
    </rPh>
    <phoneticPr fontId="6"/>
  </si>
  <si>
    <t>　C列・・・「管理者」</t>
    <rPh sb="2" eb="3">
      <t>レツ</t>
    </rPh>
    <rPh sb="7" eb="10">
      <t>カンリシャ</t>
    </rPh>
    <phoneticPr fontId="6"/>
  </si>
  <si>
    <t>　D列・・・「介護支援専門員」</t>
    <rPh sb="2" eb="3">
      <t>レツ</t>
    </rPh>
    <rPh sb="7" eb="9">
      <t>カイゴ</t>
    </rPh>
    <rPh sb="9" eb="11">
      <t>シエン</t>
    </rPh>
    <rPh sb="11" eb="14">
      <t>センモンイン</t>
    </rPh>
    <phoneticPr fontId="6"/>
  </si>
  <si>
    <t>　E列・・・「介護予防支援担当職員」</t>
    <rPh sb="2" eb="3">
      <t>レツ</t>
    </rPh>
    <rPh sb="7" eb="9">
      <t>カイゴ</t>
    </rPh>
    <rPh sb="9" eb="11">
      <t>ヨボウ</t>
    </rPh>
    <rPh sb="11" eb="13">
      <t>シエン</t>
    </rPh>
    <rPh sb="13" eb="15">
      <t>タントウ</t>
    </rPh>
    <rPh sb="15" eb="17">
      <t>ショクイン</t>
    </rPh>
    <phoneticPr fontId="6"/>
  </si>
  <si>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6"/>
  </si>
  <si>
    <t>　行が足りない場合は、適宜追加してください。</t>
    <rPh sb="1" eb="2">
      <t>ギョウ</t>
    </rPh>
    <rPh sb="3" eb="4">
      <t>タ</t>
    </rPh>
    <rPh sb="7" eb="9">
      <t>バアイ</t>
    </rPh>
    <rPh sb="11" eb="13">
      <t>テキギ</t>
    </rPh>
    <rPh sb="13" eb="15">
      <t>ツイカ</t>
    </rPh>
    <phoneticPr fontId="6"/>
  </si>
  <si>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6"/>
  </si>
  <si>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6"/>
  </si>
  <si>
    <t>　・「数式」タブ　⇒　「名前の定義」を選択</t>
    <rPh sb="3" eb="5">
      <t>スウシキ</t>
    </rPh>
    <rPh sb="12" eb="14">
      <t>ナマエ</t>
    </rPh>
    <rPh sb="15" eb="17">
      <t>テイギ</t>
    </rPh>
    <rPh sb="19" eb="21">
      <t>センタク</t>
    </rPh>
    <phoneticPr fontId="6"/>
  </si>
  <si>
    <t>　・「名前」に職種名を入力</t>
    <rPh sb="3" eb="5">
      <t>ナマエ</t>
    </rPh>
    <rPh sb="7" eb="9">
      <t>ショクシュ</t>
    </rPh>
    <rPh sb="9" eb="10">
      <t>メイ</t>
    </rPh>
    <rPh sb="11" eb="13">
      <t>ニュウリョク</t>
    </rPh>
    <phoneticPr fontId="6"/>
  </si>
  <si>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6"/>
  </si>
  <si>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6"/>
  </si>
  <si>
    <t>（標準様式３）</t>
    <rPh sb="1" eb="3">
      <t>ヒョウジュン</t>
    </rPh>
    <rPh sb="3" eb="5">
      <t>ヨウシキ</t>
    </rPh>
    <phoneticPr fontId="7"/>
  </si>
  <si>
    <t>事業所・施設の名称</t>
    <rPh sb="0" eb="3">
      <t>ジギョウショ</t>
    </rPh>
    <rPh sb="4" eb="6">
      <t>シセツ</t>
    </rPh>
    <rPh sb="7" eb="9">
      <t>メイショウ</t>
    </rPh>
    <phoneticPr fontId="7"/>
  </si>
  <si>
    <t>展示コーナー</t>
    <rPh sb="0" eb="2">
      <t>テンジ</t>
    </rPh>
    <phoneticPr fontId="7"/>
  </si>
  <si>
    <t>　調理室</t>
    <rPh sb="1" eb="4">
      <t>チョウリシツ</t>
    </rPh>
    <phoneticPr fontId="7"/>
  </si>
  <si>
    <t>　談話室</t>
    <rPh sb="1" eb="4">
      <t>ダンワシツ</t>
    </rPh>
    <phoneticPr fontId="7"/>
  </si>
  <si>
    <t>　相談室</t>
    <rPh sb="1" eb="4">
      <t>ソウダンシツ</t>
    </rPh>
    <phoneticPr fontId="7"/>
  </si>
  <si>
    <t>　診察室 40㎡</t>
    <rPh sb="1" eb="4">
      <t>シンサツシツ</t>
    </rPh>
    <phoneticPr fontId="7"/>
  </si>
  <si>
    <t>　30㎡</t>
    <phoneticPr fontId="7"/>
  </si>
  <si>
    <t>　20㎡</t>
    <phoneticPr fontId="7"/>
  </si>
  <si>
    <t>　20㎡</t>
    <phoneticPr fontId="7"/>
  </si>
  <si>
    <t>　調剤室</t>
    <rPh sb="1" eb="3">
      <t>チョウザイ</t>
    </rPh>
    <rPh sb="3" eb="4">
      <t>シツ</t>
    </rPh>
    <phoneticPr fontId="7"/>
  </si>
  <si>
    <t>玄関ホール</t>
    <rPh sb="0" eb="2">
      <t>ゲンカン</t>
    </rPh>
    <phoneticPr fontId="7"/>
  </si>
  <si>
    <t>　　機能訓練室　100㎡</t>
    <rPh sb="2" eb="4">
      <t>キノウ</t>
    </rPh>
    <rPh sb="4" eb="6">
      <t>クンレン</t>
    </rPh>
    <rPh sb="6" eb="7">
      <t>シツ</t>
    </rPh>
    <phoneticPr fontId="7"/>
  </si>
  <si>
    <t>　　（食堂兼用）</t>
    <rPh sb="3" eb="5">
      <t>ショクドウ</t>
    </rPh>
    <rPh sb="5" eb="7">
      <t>ケンヨウ</t>
    </rPh>
    <phoneticPr fontId="7"/>
  </si>
  <si>
    <t>浴室 70㎡</t>
    <rPh sb="0" eb="2">
      <t>ヨクシツ</t>
    </rPh>
    <phoneticPr fontId="7"/>
  </si>
  <si>
    <t>　便所</t>
    <rPh sb="1" eb="3">
      <t>ベンジョ</t>
    </rPh>
    <phoneticPr fontId="7"/>
  </si>
  <si>
    <t>事務室 30㎡</t>
    <rPh sb="0" eb="3">
      <t>ジムシツ</t>
    </rPh>
    <phoneticPr fontId="7"/>
  </si>
  <si>
    <t>備考　1</t>
    <rPh sb="0" eb="2">
      <t>ビコウ</t>
    </rPh>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</si>
  <si>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</si>
  <si>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　各室の用途及び面積を記載してください。</t>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</si>
  <si>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</si>
  <si>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（標準様式５）</t>
    <rPh sb="1" eb="3">
      <t>ヒョウジュン</t>
    </rPh>
    <phoneticPr fontId="7"/>
  </si>
  <si>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</si>
  <si>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</si>
  <si>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</si>
  <si>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</si>
  <si>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7"/>
  </si>
  <si>
    <t>２  円滑かつ迅速に苦情処理を行うための処理体制・手順</t>
    <phoneticPr fontId="7"/>
  </si>
  <si>
    <t>３  苦情があったサービス事業者に対する対応方針等（居宅介護支援事業者の場合記入）</t>
    <phoneticPr fontId="7"/>
  </si>
  <si>
    <t>４  その他参考事項</t>
    <phoneticPr fontId="7"/>
  </si>
  <si>
    <t>備考  上の事項は例示であり、これにかかわらず苦情処理に係る対応方針を具体的に記してください。</t>
  </si>
  <si>
    <t>（標準様式６）</t>
    <rPh sb="1" eb="3">
      <t>ヒョウジュン</t>
    </rPh>
    <rPh sb="3" eb="5">
      <t>ヨウシキ</t>
    </rPh>
    <phoneticPr fontId="7"/>
  </si>
  <si>
    <t>誓　約　書</t>
    <phoneticPr fontId="7"/>
  </si>
  <si>
    <t>年</t>
    <rPh sb="0" eb="1">
      <t>ネン</t>
    </rPh>
    <phoneticPr fontId="7"/>
  </si>
  <si>
    <t>月</t>
    <rPh sb="0" eb="1">
      <t>ゲツ</t>
    </rPh>
    <phoneticPr fontId="7"/>
  </si>
  <si>
    <t>日</t>
    <rPh sb="0" eb="1">
      <t>ニチ</t>
    </rPh>
    <phoneticPr fontId="7"/>
  </si>
  <si>
    <t xml:space="preserve">申請者    </t>
    <phoneticPr fontId="7"/>
  </si>
  <si>
    <t>（名称）</t>
    <rPh sb="1" eb="3">
      <t>メイショウ</t>
    </rPh>
    <phoneticPr fontId="7"/>
  </si>
  <si>
    <t>（代表者の職名・氏名）</t>
    <rPh sb="1" eb="4">
      <t>ダイヒョウシャ</t>
    </rPh>
    <rPh sb="5" eb="7">
      <t>ショクメイ</t>
    </rPh>
    <rPh sb="8" eb="10">
      <t>シメイ</t>
    </rPh>
    <phoneticPr fontId="7"/>
  </si>
  <si>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7"/>
  </si>
  <si>
    <t>別紙①：　地域密着型サービス事業所向け</t>
    <rPh sb="0" eb="2">
      <t>ベッシ</t>
    </rPh>
    <rPh sb="17" eb="18">
      <t>ム</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</si>
  <si>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</si>
  <si>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</si>
  <si>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別紙④：　介護予防支援事業所向け</t>
    <rPh sb="0" eb="2">
      <t>ベッシ</t>
    </rPh>
    <rPh sb="5" eb="11">
      <t>カイゴヨボウシエン</t>
    </rPh>
    <rPh sb="11" eb="14">
      <t>ジギョウショ</t>
    </rPh>
    <rPh sb="14" eb="15">
      <t>ム</t>
    </rPh>
    <phoneticPr fontId="7"/>
  </si>
  <si>
    <t>（該当に○）</t>
    <rPh sb="1" eb="3">
      <t>ガイトウ</t>
    </rPh>
    <phoneticPr fontId="7"/>
  </si>
  <si>
    <t>（別紙②：居宅介護支援事業所向け）</t>
    <rPh sb="1" eb="3">
      <t>ベッシ</t>
    </rPh>
    <rPh sb="14" eb="15">
      <t>ム</t>
    </rPh>
    <phoneticPr fontId="40"/>
  </si>
  <si>
    <t>介護保険法第７９条第２項</t>
    <phoneticPr fontId="40"/>
  </si>
  <si>
    <t>一</t>
    <rPh sb="0" eb="1">
      <t>イチ</t>
    </rPh>
    <phoneticPr fontId="7"/>
  </si>
  <si>
    <t>申請者が市町村の条例で定める者でないとき。</t>
    <phoneticPr fontId="7"/>
  </si>
  <si>
    <t>二</t>
    <rPh sb="0" eb="1">
      <t>ニ</t>
    </rPh>
    <phoneticPr fontId="7"/>
  </si>
  <si>
    <t>当該申請に係る事業所の介護支援専門員の人員が、第八十一条第一項の市町村の条例で定める員数を満たしていないとき。</t>
    <phoneticPr fontId="7"/>
  </si>
  <si>
    <t>三</t>
    <rPh sb="0" eb="1">
      <t>サン</t>
    </rPh>
    <phoneticPr fontId="7"/>
  </si>
  <si>
    <t>申請者が、第八十一条第二項に規定する指定居宅介護支援の事業の運営に関する基準に従って適正な居宅介護支援事業の運営をすることができないと認められるとき。</t>
    <phoneticPr fontId="7"/>
  </si>
  <si>
    <t>三の二</t>
    <rPh sb="0" eb="1">
      <t>サン</t>
    </rPh>
    <rPh sb="2" eb="3">
      <t>ニ</t>
    </rPh>
    <phoneticPr fontId="7"/>
  </si>
  <si>
    <t>申請者が、禁錮以上の刑に処せられ、その執行を終わり、又は執行を受けることがなくなるまでの者であるとき。</t>
    <phoneticPr fontId="7"/>
  </si>
  <si>
    <t>四</t>
    <rPh sb="0" eb="1">
      <t>ヨン</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</si>
  <si>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</si>
  <si>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四の二</t>
    <rPh sb="0" eb="1">
      <t>ヨン</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</si>
  <si>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</si>
  <si>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四の三</t>
    <rPh sb="0" eb="1">
      <t>ヨン</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</si>
  <si>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</si>
  <si>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五</t>
    <rPh sb="0" eb="1">
      <t>ゴ</t>
    </rPh>
    <phoneticPr fontId="7"/>
  </si>
  <si>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</si>
  <si>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五の二</t>
    <rPh sb="0" eb="1">
      <t>ゴ</t>
    </rPh>
    <rPh sb="2" eb="3">
      <t>ニ</t>
    </rPh>
    <phoneticPr fontId="7"/>
  </si>
  <si>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</si>
  <si>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t>
    <rPh sb="0" eb="1">
      <t>ロク</t>
    </rPh>
    <phoneticPr fontId="7"/>
  </si>
  <si>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7"/>
  </si>
  <si>
    <t>六の二</t>
    <rPh sb="0" eb="1">
      <t>ロク</t>
    </rPh>
    <rPh sb="2" eb="3">
      <t>ニ</t>
    </rPh>
    <phoneticPr fontId="7"/>
  </si>
  <si>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7"/>
  </si>
  <si>
    <t>六の三</t>
    <rPh sb="0" eb="1">
      <t>ロク</t>
    </rPh>
    <rPh sb="2" eb="3">
      <t>サン</t>
    </rPh>
    <phoneticPr fontId="7"/>
  </si>
  <si>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</si>
  <si>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七</t>
    <rPh sb="0" eb="1">
      <t>ナナ</t>
    </rPh>
    <phoneticPr fontId="7"/>
  </si>
  <si>
    <t>申請者が、指定の申請前五年以内に居宅サービス等に関し不正又は著しく不当な行為をした者であるとき。</t>
    <phoneticPr fontId="7"/>
  </si>
  <si>
    <t>八</t>
    <rPh sb="0" eb="1">
      <t>ハチ</t>
    </rPh>
    <phoneticPr fontId="7"/>
  </si>
  <si>
    <t>申請者が、法人で、その役員等のうちに第三号の二から第五号まで又は第六号から前号までのいずれかに該当する者のあるものであるとき。</t>
    <phoneticPr fontId="7"/>
  </si>
  <si>
    <t>九</t>
    <rPh sb="0" eb="1">
      <t>キュウ</t>
    </rPh>
    <phoneticPr fontId="7"/>
  </si>
  <si>
    <t>申請者が、法人でない事業所で、その管理者が第三号の二から第五号まで又は第六号から第七号までのいずれかに該当する者であるとき。</t>
    <phoneticPr fontId="7"/>
  </si>
  <si>
    <t>（標準様式７）</t>
    <rPh sb="1" eb="3">
      <t>ヒョウジュン</t>
    </rPh>
    <rPh sb="3" eb="5">
      <t>ヨウシキ</t>
    </rPh>
    <phoneticPr fontId="7"/>
  </si>
  <si>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7"/>
  </si>
  <si>
    <t>フリガナ</t>
    <phoneticPr fontId="7"/>
  </si>
  <si>
    <t>介護支援専門員番号</t>
    <rPh sb="0" eb="2">
      <t>カイゴ</t>
    </rPh>
    <rPh sb="2" eb="4">
      <t>シエン</t>
    </rPh>
    <rPh sb="4" eb="7">
      <t>センモンイン</t>
    </rPh>
    <rPh sb="7" eb="9">
      <t>バンゴウ</t>
    </rPh>
    <phoneticPr fontId="7"/>
  </si>
  <si>
    <t>氏　名</t>
    <rPh sb="0" eb="1">
      <t>シ</t>
    </rPh>
    <rPh sb="2" eb="3">
      <t>メイ</t>
    </rPh>
    <phoneticPr fontId="7"/>
  </si>
  <si>
    <t>別紙様式第二号（四）</t>
    <phoneticPr fontId="7"/>
  </si>
  <si>
    <t>変更届出書</t>
    <rPh sb="0" eb="2">
      <t>ヘンコウ</t>
    </rPh>
    <rPh sb="2" eb="4">
      <t>トドケデ</t>
    </rPh>
    <rPh sb="4" eb="5">
      <t>ショ</t>
    </rPh>
    <phoneticPr fontId="7"/>
  </si>
  <si>
    <t>申請者</t>
    <rPh sb="0" eb="2">
      <t>シンセイ</t>
    </rPh>
    <rPh sb="2" eb="3">
      <t>シャ</t>
    </rPh>
    <phoneticPr fontId="7"/>
  </si>
  <si>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</si>
  <si>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</si>
  <si>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介護保険事業所番号</t>
    <rPh sb="0" eb="2">
      <t>カイゴ</t>
    </rPh>
    <rPh sb="2" eb="4">
      <t>ホケン</t>
    </rPh>
    <rPh sb="4" eb="7">
      <t>ジギョウショ</t>
    </rPh>
    <rPh sb="6" eb="7">
      <t>ショ</t>
    </rPh>
    <rPh sb="7" eb="9">
      <t>バンゴウ</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</si>
  <si>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</si>
  <si>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</si>
  <si>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</si>
  <si>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</si>
  <si>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</si>
  <si>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</si>
  <si>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</si>
  <si>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事業所（施設）の名称</t>
    <rPh sb="0" eb="3">
      <t>ジギョウショ</t>
    </rPh>
    <rPh sb="4" eb="6">
      <t>シセツ</t>
    </rPh>
    <rPh sb="8" eb="10">
      <t>メイショウ</t>
    </rPh>
    <phoneticPr fontId="7"/>
  </si>
  <si>
    <t>（変更前）</t>
    <rPh sb="1" eb="3">
      <t>ヘンコウ</t>
    </rPh>
    <rPh sb="3" eb="4">
      <t>マエ</t>
    </rPh>
    <phoneticPr fontId="7"/>
  </si>
  <si>
    <t>事業所（施設）の所在地</t>
    <rPh sb="0" eb="3">
      <t>ジギョウショ</t>
    </rPh>
    <rPh sb="4" eb="6">
      <t>シセツ</t>
    </rPh>
    <rPh sb="8" eb="11">
      <t>ショザイチ</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</si>
  <si>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</si>
  <si>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</si>
  <si>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法人等の種類</t>
    <phoneticPr fontId="7"/>
  </si>
  <si>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7"/>
  </si>
  <si>
    <t>登記事項証明書・条例等</t>
    <rPh sb="0" eb="2">
      <t>トウキ</t>
    </rPh>
    <rPh sb="2" eb="4">
      <t>ジコウ</t>
    </rPh>
    <rPh sb="4" eb="7">
      <t>ショウメイショ</t>
    </rPh>
    <rPh sb="8" eb="11">
      <t>ジョウレイナド</t>
    </rPh>
    <phoneticPr fontId="7"/>
  </si>
  <si>
    <t>（当該事業に関するものに限る。）</t>
    <phoneticPr fontId="7"/>
  </si>
  <si>
    <t>共生型サービスの該当有無</t>
    <phoneticPr fontId="7"/>
  </si>
  <si>
    <t>事業所（施設）の建物の構造、専用区画等</t>
    <phoneticPr fontId="7"/>
  </si>
  <si>
    <t>事業所（施設）の管理者の氏名、生年月日、住所及び経歴</t>
    <rPh sb="22" eb="23">
      <t>オヨ</t>
    </rPh>
    <rPh sb="24" eb="26">
      <t>ケイレキ</t>
    </rPh>
    <phoneticPr fontId="7"/>
  </si>
  <si>
    <t>（変更後）</t>
    <rPh sb="1" eb="3">
      <t>ヘンコウ</t>
    </rPh>
    <rPh sb="3" eb="4">
      <t>ゴ</t>
    </rPh>
    <phoneticPr fontId="7"/>
  </si>
  <si>
    <t>運営規程</t>
    <phoneticPr fontId="7"/>
  </si>
  <si>
    <t>協力医療機関（病院）・協力歯科医療機関</t>
    <phoneticPr fontId="7"/>
  </si>
  <si>
    <t>事業所の種別等</t>
    <rPh sb="6" eb="7">
      <t>トウ</t>
    </rPh>
    <phoneticPr fontId="7"/>
  </si>
  <si>
    <t>介護老人福祉施設、介護老人保健施設、病院等</t>
    <phoneticPr fontId="7"/>
  </si>
  <si>
    <t>との連携・支援体制</t>
    <phoneticPr fontId="7"/>
  </si>
  <si>
    <t>本体施設、本体施設との移動経路等</t>
    <rPh sb="0" eb="2">
      <t>ホンタイ</t>
    </rPh>
    <rPh sb="2" eb="4">
      <t>シセツ</t>
    </rPh>
    <rPh sb="5" eb="7">
      <t>ホンタイ</t>
    </rPh>
    <rPh sb="7" eb="9">
      <t>シセツ</t>
    </rPh>
    <rPh sb="11" eb="13">
      <t>イドウ</t>
    </rPh>
    <rPh sb="13" eb="15">
      <t>ケイロ</t>
    </rPh>
    <rPh sb="15" eb="16">
      <t>トウ</t>
    </rPh>
    <phoneticPr fontId="7"/>
  </si>
  <si>
    <t>併設施設の状況等</t>
    <phoneticPr fontId="7"/>
  </si>
  <si>
    <t>連携する訪問看護を行う事業所の名称</t>
    <phoneticPr fontId="7"/>
  </si>
  <si>
    <t>連携する訪問看護を行う事業所の所在地</t>
    <phoneticPr fontId="7"/>
  </si>
  <si>
    <t>介護支援専門員の氏名及びその登録番号</t>
    <phoneticPr fontId="7"/>
  </si>
  <si>
    <t xml:space="preserve">１
２
</t>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</si>
  <si>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</si>
  <si>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r>
      <t>　変更があったときは、</t>
    </r>
    <r>
      <rPr>
        <b/>
        <u/>
        <sz val="12"/>
        <rFont val="ＭＳ 明朝"/>
        <family val="1"/>
        <charset val="128"/>
      </rPr>
      <t>10日以内に</t>
    </r>
    <r>
      <rPr>
        <sz val="12"/>
        <rFont val="ＭＳ 明朝"/>
        <family val="1"/>
        <charset val="128"/>
      </rPr>
      <t>届出が必要です。郵送又は窓口に持参の上、ご提出ください。</t>
    </r>
    <rPh sb="1" eb="3">
      <t>ヘンコウ</t>
    </rPh>
    <rPh sb="13" eb="14">
      <t>ヒ</t>
    </rPh>
    <rPh sb="14" eb="16">
      <t>イナイ</t>
    </rPh>
    <rPh sb="17" eb="19">
      <t>トドケデ</t>
    </rPh>
    <rPh sb="20" eb="22">
      <t>ヒツヨウ</t>
    </rPh>
    <rPh sb="25" eb="27">
      <t>ユウソウ</t>
    </rPh>
    <rPh sb="27" eb="28">
      <t>マタ</t>
    </rPh>
    <rPh sb="29" eb="31">
      <t>マドグチ</t>
    </rPh>
    <rPh sb="32" eb="34">
      <t>ジサン</t>
    </rPh>
    <rPh sb="35" eb="36">
      <t>ウエ</t>
    </rPh>
    <rPh sb="38" eb="40">
      <t>テイシュツ</t>
    </rPh>
    <phoneticPr fontId="48"/>
  </si>
  <si>
    <t>変更事項</t>
    <rPh sb="0" eb="2">
      <t>ヘンコウ</t>
    </rPh>
    <rPh sb="2" eb="4">
      <t>ジコウ</t>
    </rPh>
    <phoneticPr fontId="48"/>
  </si>
  <si>
    <t>チェック</t>
    <phoneticPr fontId="48"/>
  </si>
  <si>
    <t>提出書類</t>
    <rPh sb="0" eb="2">
      <t>テイシュツ</t>
    </rPh>
    <rPh sb="2" eb="4">
      <t>ショルイ</t>
    </rPh>
    <phoneticPr fontId="48"/>
  </si>
  <si>
    <t>運営規程</t>
    <rPh sb="0" eb="2">
      <t>ウンエイ</t>
    </rPh>
    <phoneticPr fontId="48"/>
  </si>
  <si>
    <t>主たる事務所(法人)の所在地</t>
    <rPh sb="0" eb="1">
      <t>シュ</t>
    </rPh>
    <rPh sb="3" eb="5">
      <t>ジム</t>
    </rPh>
    <rPh sb="5" eb="6">
      <t>ショ</t>
    </rPh>
    <rPh sb="7" eb="9">
      <t>ホウジン</t>
    </rPh>
    <rPh sb="11" eb="14">
      <t>ショザイチ</t>
    </rPh>
    <phoneticPr fontId="48"/>
  </si>
  <si>
    <t>運営規程</t>
    <phoneticPr fontId="48"/>
  </si>
  <si>
    <t>（大田区参考様式６）</t>
    <rPh sb="1" eb="4">
      <t>オオタク</t>
    </rPh>
    <rPh sb="4" eb="6">
      <t>サンコウ</t>
    </rPh>
    <rPh sb="6" eb="8">
      <t>ヨウシキ</t>
    </rPh>
    <phoneticPr fontId="7"/>
  </si>
  <si>
    <t>事業所番号</t>
    <rPh sb="0" eb="3">
      <t>ジギョウショ</t>
    </rPh>
    <rPh sb="3" eb="5">
      <t>バンゴウ</t>
    </rPh>
    <phoneticPr fontId="6"/>
  </si>
  <si>
    <t>事業所名称</t>
    <rPh sb="0" eb="3">
      <t>ジギョウショ</t>
    </rPh>
    <rPh sb="3" eb="5">
      <t>メイショウ</t>
    </rPh>
    <phoneticPr fontId="6"/>
  </si>
  <si>
    <t>大田</t>
    <rPh sb="0" eb="2">
      <t>オオタ</t>
    </rPh>
    <phoneticPr fontId="7"/>
  </si>
  <si>
    <t>区長     殿</t>
    <rPh sb="0" eb="1">
      <t>ク</t>
    </rPh>
    <phoneticPr fontId="7"/>
  </si>
  <si>
    <t>付表1（指定居宅介護支援事業所の指定等に係る記載事項）</t>
    <phoneticPr fontId="48"/>
  </si>
  <si>
    <t>居宅介護支援・介護予防支援　変更事項別提出書類一覧</t>
    <rPh sb="0" eb="2">
      <t>キョタク</t>
    </rPh>
    <rPh sb="2" eb="4">
      <t>カイゴ</t>
    </rPh>
    <rPh sb="4" eb="6">
      <t>シエン</t>
    </rPh>
    <rPh sb="7" eb="13">
      <t>カイゴヨボウシエン</t>
    </rPh>
    <rPh sb="14" eb="16">
      <t>ヘンコウ</t>
    </rPh>
    <rPh sb="16" eb="18">
      <t>ジコウ</t>
    </rPh>
    <rPh sb="18" eb="19">
      <t>ベツ</t>
    </rPh>
    <rPh sb="19" eb="21">
      <t>テイシュツ</t>
    </rPh>
    <rPh sb="21" eb="23">
      <t>ショルイ</t>
    </rPh>
    <rPh sb="23" eb="25">
      <t>イチラン</t>
    </rPh>
    <phoneticPr fontId="48"/>
  </si>
  <si>
    <t>変更届出書　別紙様式第二号（四）</t>
    <phoneticPr fontId="48"/>
  </si>
  <si>
    <t>事業所の名称</t>
    <phoneticPr fontId="7"/>
  </si>
  <si>
    <r>
      <rPr>
        <b/>
        <sz val="12"/>
        <rFont val="ＭＳ 明朝"/>
        <family val="1"/>
        <charset val="128"/>
      </rPr>
      <t>事業所の所在地</t>
    </r>
    <r>
      <rPr>
        <sz val="11"/>
        <rFont val="ＭＳ Ｐゴシック"/>
        <family val="3"/>
        <charset val="128"/>
      </rPr>
      <t xml:space="preserve">
</t>
    </r>
    <r>
      <rPr>
        <sz val="12"/>
        <rFont val="ＭＳ 明朝"/>
        <family val="1"/>
        <charset val="128"/>
      </rPr>
      <t>※事前に相談してください。</t>
    </r>
    <phoneticPr fontId="7"/>
  </si>
  <si>
    <r>
      <rPr>
        <b/>
        <sz val="12"/>
        <color theme="1"/>
        <rFont val="ＭＳ 明朝"/>
        <family val="1"/>
        <charset val="128"/>
      </rPr>
      <t>変更届出書　別紙様式第二号（四）</t>
    </r>
    <r>
      <rPr>
        <b/>
        <sz val="12"/>
        <rFont val="ＭＳ 明朝"/>
        <family val="1"/>
        <charset val="128"/>
      </rPr>
      <t xml:space="preserve">
</t>
    </r>
    <r>
      <rPr>
        <sz val="12"/>
        <rFont val="ＭＳ 明朝"/>
        <family val="1"/>
        <charset val="128"/>
      </rPr>
      <t>電話番号・ＦＡＸ番号が変更となる場合は、変更前・変更後欄に番号を記入してください。</t>
    </r>
    <rPh sb="17" eb="19">
      <t>デンワ</t>
    </rPh>
    <rPh sb="19" eb="21">
      <t>バンゴウ</t>
    </rPh>
    <rPh sb="25" eb="27">
      <t>バンゴウ</t>
    </rPh>
    <rPh sb="28" eb="30">
      <t>ヘンコウ</t>
    </rPh>
    <rPh sb="33" eb="35">
      <t>バアイ</t>
    </rPh>
    <rPh sb="37" eb="39">
      <t>ヘンコウ</t>
    </rPh>
    <rPh sb="39" eb="40">
      <t>マエ</t>
    </rPh>
    <rPh sb="41" eb="43">
      <t>ヘンコウ</t>
    </rPh>
    <rPh sb="43" eb="44">
      <t>ゴ</t>
    </rPh>
    <rPh sb="44" eb="45">
      <t>ラン</t>
    </rPh>
    <rPh sb="46" eb="48">
      <t>バンゴウ</t>
    </rPh>
    <rPh sb="49" eb="51">
      <t>キニュウ</t>
    </rPh>
    <phoneticPr fontId="48"/>
  </si>
  <si>
    <t>申請者(法人)の名称</t>
    <rPh sb="0" eb="3">
      <t>シンセイシャ</t>
    </rPh>
    <phoneticPr fontId="7"/>
  </si>
  <si>
    <r>
      <t xml:space="preserve">変更届出書　別紙様式第二号（四）
</t>
    </r>
    <r>
      <rPr>
        <sz val="12"/>
        <color theme="1"/>
        <rFont val="ＭＳ 明朝"/>
        <family val="1"/>
        <charset val="128"/>
      </rPr>
      <t>電話番号・ＦＡＸ番号が変更となる場合は、変更前・変更後欄に番号を記入してください。</t>
    </r>
    <rPh sb="17" eb="19">
      <t>デンワ</t>
    </rPh>
    <rPh sb="19" eb="21">
      <t>バンゴウ</t>
    </rPh>
    <rPh sb="25" eb="27">
      <t>バンゴウ</t>
    </rPh>
    <rPh sb="28" eb="30">
      <t>ヘンコウ</t>
    </rPh>
    <rPh sb="33" eb="35">
      <t>バアイ</t>
    </rPh>
    <rPh sb="37" eb="39">
      <t>ヘンコウ</t>
    </rPh>
    <rPh sb="39" eb="40">
      <t>マエ</t>
    </rPh>
    <rPh sb="41" eb="43">
      <t>ヘンコウ</t>
    </rPh>
    <rPh sb="43" eb="44">
      <t>ゴ</t>
    </rPh>
    <rPh sb="44" eb="45">
      <t>ラン</t>
    </rPh>
    <rPh sb="46" eb="48">
      <t>バンゴウ</t>
    </rPh>
    <rPh sb="49" eb="51">
      <t>キニュウ</t>
    </rPh>
    <phoneticPr fontId="48"/>
  </si>
  <si>
    <t>登記事項証明書（コピー可）</t>
    <rPh sb="11" eb="12">
      <t>カ</t>
    </rPh>
    <phoneticPr fontId="48"/>
  </si>
  <si>
    <t>平面図（標準様式３)</t>
    <rPh sb="0" eb="3">
      <t>ヘイメンズ</t>
    </rPh>
    <rPh sb="4" eb="6">
      <t>ヒョウジュン</t>
    </rPh>
    <rPh sb="6" eb="8">
      <t>ヨウシキ</t>
    </rPh>
    <phoneticPr fontId="48"/>
  </si>
  <si>
    <t>当該事業所に勤務する介護支援専門員一覧（標準様式７)</t>
    <rPh sb="0" eb="2">
      <t>トウガイ</t>
    </rPh>
    <rPh sb="2" eb="5">
      <t>ジギョウショ</t>
    </rPh>
    <rPh sb="6" eb="8">
      <t>キンム</t>
    </rPh>
    <rPh sb="10" eb="12">
      <t>カイゴ</t>
    </rPh>
    <rPh sb="12" eb="14">
      <t>シエン</t>
    </rPh>
    <rPh sb="14" eb="17">
      <t>センモンイン</t>
    </rPh>
    <rPh sb="17" eb="19">
      <t>イチラン</t>
    </rPh>
    <rPh sb="20" eb="22">
      <t>ヒョウジュン</t>
    </rPh>
    <rPh sb="22" eb="24">
      <t>ヨウシキ</t>
    </rPh>
    <phoneticPr fontId="48"/>
  </si>
  <si>
    <r>
      <t xml:space="preserve">変更届出書　別紙様式第二号（四）
</t>
    </r>
    <r>
      <rPr>
        <sz val="12"/>
        <color theme="1"/>
        <rFont val="ＭＳ 明朝"/>
        <family val="1"/>
        <charset val="128"/>
      </rPr>
      <t>（変更後の欄に、変更後の代表者の氏名・生年月日・住所及び職名を記載してください。）</t>
    </r>
    <rPh sb="25" eb="28">
      <t>ヘンコウゴ</t>
    </rPh>
    <phoneticPr fontId="48"/>
  </si>
  <si>
    <r>
      <t>介護支援専門員証（顔写真付）</t>
    </r>
    <r>
      <rPr>
        <b/>
        <sz val="12"/>
        <color theme="1"/>
        <rFont val="ＭＳ 明朝"/>
        <family val="1"/>
        <charset val="128"/>
      </rPr>
      <t>の写し</t>
    </r>
    <rPh sb="0" eb="2">
      <t>カイゴ</t>
    </rPh>
    <rPh sb="2" eb="4">
      <t>シエン</t>
    </rPh>
    <rPh sb="4" eb="7">
      <t>センモンイン</t>
    </rPh>
    <rPh sb="7" eb="8">
      <t>ショウ</t>
    </rPh>
    <rPh sb="9" eb="10">
      <t>カオ</t>
    </rPh>
    <rPh sb="10" eb="12">
      <t>シャシン</t>
    </rPh>
    <rPh sb="12" eb="13">
      <t>ツキ</t>
    </rPh>
    <rPh sb="15" eb="16">
      <t>ウツ</t>
    </rPh>
    <phoneticPr fontId="48"/>
  </si>
  <si>
    <t>主任介護支援専門員研修修了証の写し</t>
    <rPh sb="0" eb="2">
      <t>シュニン</t>
    </rPh>
    <rPh sb="2" eb="4">
      <t>カイゴ</t>
    </rPh>
    <rPh sb="4" eb="6">
      <t>シエン</t>
    </rPh>
    <rPh sb="6" eb="9">
      <t>センモンイン</t>
    </rPh>
    <rPh sb="9" eb="11">
      <t>ケンシュウ</t>
    </rPh>
    <rPh sb="11" eb="13">
      <t>シュウリョウ</t>
    </rPh>
    <rPh sb="13" eb="14">
      <t>ショウ</t>
    </rPh>
    <rPh sb="15" eb="16">
      <t>ウツ</t>
    </rPh>
    <phoneticPr fontId="7"/>
  </si>
  <si>
    <t>従業者の勤務の体制及び勤務形態一覧表（標準様式１)
□変更年月日より４週分の勤務表であるか。(月をまたぐ場合は２か月分を提出)
□管理者の勤務時間は、常勤の従業者が勤務すべき時間数に達しているか。
□従業者の職種・員数は付表（指定居宅介護支援事業所の指定等に係る記載事項）の人数と相違ないか。</t>
    <rPh sb="19" eb="21">
      <t>ヒョウジュン</t>
    </rPh>
    <rPh sb="21" eb="23">
      <t>ヨウシキ</t>
    </rPh>
    <rPh sb="100" eb="103">
      <t>ジュウギョウシャ</t>
    </rPh>
    <rPh sb="104" eb="106">
      <t>ショクシュ</t>
    </rPh>
    <rPh sb="107" eb="109">
      <t>インスウ</t>
    </rPh>
    <rPh sb="137" eb="139">
      <t>ニンズウ</t>
    </rPh>
    <rPh sb="140" eb="142">
      <t>ソウイ</t>
    </rPh>
    <phoneticPr fontId="48"/>
  </si>
  <si>
    <t>従業者の勤務の体制及び勤務形態一覧表（標準様式１)（①、②の場合のみ）
□変更年月日より４週分の勤務表であるか。(月をまたぐ場合は２か月分を提出)
□管理者の勤務時間は、常勤の従業者が勤務すべき時間数に達しているか。
□従業者の員数は付表（指定居宅介護支援事業所の指定等に係る記載事項）の人数と相違ないか。</t>
    <rPh sb="19" eb="21">
      <t>ヒョウジュン</t>
    </rPh>
    <rPh sb="21" eb="23">
      <t>ヨウシキ</t>
    </rPh>
    <rPh sb="30" eb="32">
      <t>バアイ</t>
    </rPh>
    <rPh sb="110" eb="113">
      <t>ジュウギョウシャ</t>
    </rPh>
    <rPh sb="114" eb="116">
      <t>インスウ</t>
    </rPh>
    <rPh sb="144" eb="146">
      <t>ニンズウ</t>
    </rPh>
    <rPh sb="147" eb="149">
      <t>ソウイ</t>
    </rPh>
    <phoneticPr fontId="48"/>
  </si>
  <si>
    <t>　チェック欄に「レ」を付し、提出書類の漏れがないよう確認のうえ、本用紙をあわせてご提出ください。</t>
    <rPh sb="5" eb="6">
      <t>ラン</t>
    </rPh>
    <phoneticPr fontId="48"/>
  </si>
  <si>
    <r>
      <t>介護支援専門員証（顔写真付）の写し　</t>
    </r>
    <r>
      <rPr>
        <sz val="12"/>
        <color theme="1"/>
        <rFont val="ＭＳ 明朝"/>
        <family val="1"/>
        <charset val="128"/>
      </rPr>
      <t>※介護支援専門員の増員の場合のみ</t>
    </r>
    <rPh sb="0" eb="2">
      <t>カイゴ</t>
    </rPh>
    <rPh sb="2" eb="4">
      <t>シエン</t>
    </rPh>
    <rPh sb="4" eb="7">
      <t>センモンイン</t>
    </rPh>
    <rPh sb="7" eb="8">
      <t>ショウ</t>
    </rPh>
    <rPh sb="9" eb="10">
      <t>カオ</t>
    </rPh>
    <rPh sb="10" eb="12">
      <t>シャシン</t>
    </rPh>
    <rPh sb="12" eb="13">
      <t>ツキ</t>
    </rPh>
    <rPh sb="15" eb="16">
      <t>ウツ</t>
    </rPh>
    <rPh sb="19" eb="23">
      <t>カイゴシエン</t>
    </rPh>
    <rPh sb="23" eb="26">
      <t>センモンイン</t>
    </rPh>
    <rPh sb="27" eb="29">
      <t>ゾウイン</t>
    </rPh>
    <rPh sb="30" eb="32">
      <t>バアイ</t>
    </rPh>
    <phoneticPr fontId="48"/>
  </si>
  <si>
    <t>従業者の勤務の体制及び勤務形態一覧表（標準様式１)
□変更年月日より４週分の勤務表であるか。(月をまたぐ場合は２か月分を提出)
□管理者の勤務時間は、常勤の従業者が勤務すべき時間数に達しているか。
□従業者の員数は付表（指定居宅介護支援事業所の指定等に係る記載事項）の人数と相違ないか。</t>
    <rPh sb="19" eb="21">
      <t>ヒョウジュン</t>
    </rPh>
    <rPh sb="21" eb="23">
      <t>ヨウシキ</t>
    </rPh>
    <rPh sb="100" eb="103">
      <t>ジュウギョウシャ</t>
    </rPh>
    <rPh sb="104" eb="106">
      <t>インスウ</t>
    </rPh>
    <rPh sb="134" eb="136">
      <t>ニンズウ</t>
    </rPh>
    <rPh sb="137" eb="139">
      <t>ソウイ</t>
    </rPh>
    <phoneticPr fontId="48"/>
  </si>
  <si>
    <r>
      <t>誓約書（標準様式６)　</t>
    </r>
    <r>
      <rPr>
        <sz val="12"/>
        <rFont val="ＭＳ 明朝"/>
        <family val="1"/>
        <charset val="128"/>
      </rPr>
      <t>※別紙②・④も添付（介護予防支援の指定を受けていない場合は④は不要）</t>
    </r>
    <rPh sb="0" eb="3">
      <t>セイヤクショ</t>
    </rPh>
    <rPh sb="4" eb="6">
      <t>ヒョウジュン</t>
    </rPh>
    <rPh sb="6" eb="8">
      <t>ヨウシキ</t>
    </rPh>
    <rPh sb="12" eb="14">
      <t>ベッシ</t>
    </rPh>
    <rPh sb="18" eb="20">
      <t>テンプ</t>
    </rPh>
    <rPh sb="21" eb="27">
      <t>カイゴヨボウシエン</t>
    </rPh>
    <rPh sb="28" eb="30">
      <t>シテイ</t>
    </rPh>
    <rPh sb="31" eb="32">
      <t>ウ</t>
    </rPh>
    <rPh sb="37" eb="39">
      <t>バアイ</t>
    </rPh>
    <rPh sb="42" eb="44">
      <t>フヨウ</t>
    </rPh>
    <phoneticPr fontId="48"/>
  </si>
  <si>
    <t>変更No</t>
    <rPh sb="0" eb="2">
      <t>ヘンコウ</t>
    </rPh>
    <phoneticPr fontId="48"/>
  </si>
  <si>
    <t>居宅介護支援</t>
    <rPh sb="0" eb="6">
      <t>キョタクカイゴシエン</t>
    </rPh>
    <phoneticPr fontId="7"/>
  </si>
  <si>
    <t>居宅介護支援・介護予防支援</t>
    <rPh sb="0" eb="6">
      <t>キョタクカイゴシエン</t>
    </rPh>
    <rPh sb="7" eb="13">
      <t>カイゴヨボウシエン</t>
    </rPh>
    <phoneticPr fontId="7"/>
  </si>
  <si>
    <t>＜提出先＞〒144-8621　東京都大田区蒲田5-13-14　大田区福祉部介護保険課指定担当　電話：03-5744-1651</t>
    <rPh sb="1" eb="3">
      <t>テイシュツ</t>
    </rPh>
    <rPh sb="3" eb="4">
      <t>サキ</t>
    </rPh>
    <rPh sb="18" eb="21">
      <t>オオタク</t>
    </rPh>
    <rPh sb="21" eb="23">
      <t>カマタ</t>
    </rPh>
    <rPh sb="31" eb="34">
      <t>オオタク</t>
    </rPh>
    <rPh sb="34" eb="36">
      <t>フクシ</t>
    </rPh>
    <rPh sb="36" eb="37">
      <t>ブ</t>
    </rPh>
    <rPh sb="37" eb="39">
      <t>カイゴ</t>
    </rPh>
    <rPh sb="39" eb="41">
      <t>ホケン</t>
    </rPh>
    <rPh sb="41" eb="42">
      <t>カ</t>
    </rPh>
    <rPh sb="42" eb="44">
      <t>シテイ</t>
    </rPh>
    <rPh sb="44" eb="46">
      <t>タントウ</t>
    </rPh>
    <rPh sb="47" eb="49">
      <t>デンワ</t>
    </rPh>
    <phoneticPr fontId="48"/>
  </si>
  <si>
    <t>登記事項証明書又は条例等
(当該事業に関するものに限る。)</t>
    <rPh sb="7" eb="8">
      <t>マタ</t>
    </rPh>
    <rPh sb="9" eb="11">
      <t>ジョウレイ</t>
    </rPh>
    <rPh sb="11" eb="12">
      <t>トウ</t>
    </rPh>
    <rPh sb="14" eb="16">
      <t>トウガイ</t>
    </rPh>
    <rPh sb="16" eb="18">
      <t>ジギョウ</t>
    </rPh>
    <rPh sb="19" eb="20">
      <t>カン</t>
    </rPh>
    <rPh sb="25" eb="26">
      <t>カギ</t>
    </rPh>
    <phoneticPr fontId="48"/>
  </si>
  <si>
    <t>代表者（開設者）の氏名、
生年月日、住所及び職名</t>
    <phoneticPr fontId="7"/>
  </si>
  <si>
    <t>事業所（施設）の建物の構造、
専用区画等</t>
    <phoneticPr fontId="7"/>
  </si>
  <si>
    <t>事業所（施設）の管理者の氏名、
生年月日、住所及び経歴</t>
    <phoneticPr fontId="7"/>
  </si>
  <si>
    <t xml:space="preserve">運営規程
①従業者（職員）の職種、
員数及び職務の内容
②営業日及び営業時間
③その他
</t>
    <rPh sb="10" eb="12">
      <t>ショクイン</t>
    </rPh>
    <rPh sb="14" eb="16">
      <t>ショクシュ</t>
    </rPh>
    <rPh sb="18" eb="20">
      <t>インスウ</t>
    </rPh>
    <rPh sb="20" eb="21">
      <t>オヨ</t>
    </rPh>
    <rPh sb="22" eb="24">
      <t>ショクム</t>
    </rPh>
    <rPh sb="25" eb="27">
      <t>ナイヨウ</t>
    </rPh>
    <rPh sb="29" eb="32">
      <t>エイギョウビ</t>
    </rPh>
    <rPh sb="32" eb="33">
      <t>オヨ</t>
    </rPh>
    <rPh sb="34" eb="36">
      <t>エイギョウ</t>
    </rPh>
    <rPh sb="36" eb="38">
      <t>ジカン</t>
    </rPh>
    <rPh sb="42" eb="43">
      <t>タ</t>
    </rPh>
    <phoneticPr fontId="7"/>
  </si>
  <si>
    <t>介護支援専門員の氏名及び
登録番号</t>
    <phoneticPr fontId="7"/>
  </si>
  <si>
    <t>大田区指定の居宅介護支援の事業所一覧（大田区参考様式６)　</t>
    <rPh sb="0" eb="3">
      <t>オオタク</t>
    </rPh>
    <rPh sb="3" eb="5">
      <t>シテイ</t>
    </rPh>
    <rPh sb="6" eb="8">
      <t>キョタク</t>
    </rPh>
    <rPh sb="8" eb="10">
      <t>カイゴ</t>
    </rPh>
    <rPh sb="10" eb="12">
      <t>シエン</t>
    </rPh>
    <rPh sb="13" eb="16">
      <t>ジギョウショ</t>
    </rPh>
    <rPh sb="16" eb="18">
      <t>イチラン</t>
    </rPh>
    <rPh sb="19" eb="22">
      <t>オオタク</t>
    </rPh>
    <rPh sb="22" eb="24">
      <t>サンコウ</t>
    </rPh>
    <rPh sb="24" eb="26">
      <t>ヨウシキ</t>
    </rPh>
    <phoneticPr fontId="48"/>
  </si>
  <si>
    <t>大田区指定の居宅介護支援の事業所一覧</t>
    <rPh sb="0" eb="3">
      <t>オオタク</t>
    </rPh>
    <rPh sb="3" eb="5">
      <t>シテイ</t>
    </rPh>
    <rPh sb="6" eb="8">
      <t>キョタク</t>
    </rPh>
    <rPh sb="8" eb="10">
      <t>カイゴ</t>
    </rPh>
    <rPh sb="10" eb="12">
      <t>シエン</t>
    </rPh>
    <rPh sb="13" eb="16">
      <t>ジギョウショ</t>
    </rPh>
    <rPh sb="16" eb="18">
      <t>イチラン</t>
    </rPh>
    <phoneticPr fontId="6"/>
  </si>
  <si>
    <t>（別紙④：介護予防支援事業所向け）</t>
    <rPh sb="1" eb="3">
      <t>ベッシ</t>
    </rPh>
    <rPh sb="5" eb="7">
      <t>カイゴ</t>
    </rPh>
    <rPh sb="7" eb="9">
      <t>ヨボウ</t>
    </rPh>
    <rPh sb="9" eb="11">
      <t>シエン</t>
    </rPh>
    <rPh sb="11" eb="14">
      <t>ジギョウショ</t>
    </rPh>
    <rPh sb="14" eb="15">
      <t>ム</t>
    </rPh>
    <phoneticPr fontId="40"/>
  </si>
  <si>
    <t>介護保険法第115条の22第２項</t>
    <phoneticPr fontId="40"/>
  </si>
  <si>
    <t>当該申請に係る事業所の従業者の知識及び技能並びに人員が、第百十五条の二十四第一項の市町村の条例で定める基準及び同項の市町村の条例で定める員数を満たしていないとき。</t>
    <phoneticPr fontId="7"/>
  </si>
  <si>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7"/>
  </si>
  <si>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</si>
  <si>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</si>
  <si>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7"/>
  </si>
  <si>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7"/>
  </si>
  <si>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</si>
  <si>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管理者経歴書（標準様式２）</t>
    <rPh sb="0" eb="3">
      <t>カンリシャ</t>
    </rPh>
    <rPh sb="3" eb="6">
      <t>ケイレキショ</t>
    </rPh>
    <rPh sb="7" eb="11">
      <t>ヒョウジュンヨウシキ</t>
    </rPh>
    <phoneticPr fontId="48"/>
  </si>
  <si>
    <t>（標準様式２）</t>
    <rPh sb="1" eb="3">
      <t>ヒョウジュン</t>
    </rPh>
    <phoneticPr fontId="7"/>
  </si>
  <si>
    <t>管 理 者 経 歴 書</t>
  </si>
  <si>
    <t>事業所又は施設の名称</t>
    <rPh sb="0" eb="3">
      <t>ジギョウショ</t>
    </rPh>
    <rPh sb="3" eb="4">
      <t>マタ</t>
    </rPh>
    <rPh sb="5" eb="7">
      <t>シセツ</t>
    </rPh>
    <rPh sb="8" eb="10">
      <t>メイショウ</t>
    </rPh>
    <phoneticPr fontId="7"/>
  </si>
  <si>
    <t>カナ</t>
    <phoneticPr fontId="7"/>
  </si>
  <si>
    <t>生年月日</t>
    <rPh sb="0" eb="2">
      <t>セイネン</t>
    </rPh>
    <rPh sb="2" eb="4">
      <t>ガッピ</t>
    </rPh>
    <phoneticPr fontId="7"/>
  </si>
  <si>
    <t>氏名</t>
    <rPh sb="0" eb="2">
      <t>シメイ</t>
    </rPh>
    <phoneticPr fontId="7"/>
  </si>
  <si>
    <t>主 な 職 歴 等</t>
    <rPh sb="0" eb="1">
      <t>オモ</t>
    </rPh>
    <rPh sb="4" eb="5">
      <t>ショク</t>
    </rPh>
    <rPh sb="6" eb="7">
      <t>レキ</t>
    </rPh>
    <rPh sb="8" eb="9">
      <t>トウ</t>
    </rPh>
    <phoneticPr fontId="7"/>
  </si>
  <si>
    <t>年　月</t>
    <rPh sb="0" eb="1">
      <t>ネン</t>
    </rPh>
    <rPh sb="2" eb="3">
      <t>ガツ</t>
    </rPh>
    <phoneticPr fontId="7"/>
  </si>
  <si>
    <t>～</t>
    <phoneticPr fontId="7"/>
  </si>
  <si>
    <t>勤 務 先 等</t>
    <rPh sb="0" eb="1">
      <t>ツトム</t>
    </rPh>
    <rPh sb="2" eb="3">
      <t>ツトム</t>
    </rPh>
    <rPh sb="4" eb="5">
      <t>サキ</t>
    </rPh>
    <rPh sb="6" eb="7">
      <t>トウ</t>
    </rPh>
    <phoneticPr fontId="7"/>
  </si>
  <si>
    <t>職 務 内 容</t>
    <rPh sb="0" eb="1">
      <t>ショク</t>
    </rPh>
    <rPh sb="2" eb="3">
      <t>ツトム</t>
    </rPh>
    <rPh sb="4" eb="5">
      <t>ナイ</t>
    </rPh>
    <rPh sb="6" eb="7">
      <t>カタチ</t>
    </rPh>
    <phoneticPr fontId="7"/>
  </si>
  <si>
    <t>　別添</t>
    <rPh sb="1" eb="3">
      <t>ベッテン</t>
    </rPh>
    <phoneticPr fontId="7"/>
  </si>
  <si>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7"/>
  </si>
  <si>
    <t>・変更届出書の控えの返送を希望の場合は、切手を貼った返信用封筒を添付して提出してください。なお、この変更届出書の写しに押印される収受印は、介護保険課指定担　　当に到着した日付を示すものであり、変更届出書の受理及び手続きの完了を意味するものではありません
・提出した変更届出書類一式の写しは時系列にファイリングするなど保管をし、届出状況を適切に管理してください。
・法人の情報に係る変更（変更No.3～6）の場合、事業所一覧を提出することで大田区に指定されている居宅介護支援事業所の変更届を一つにまとめることができます（事業所ごとに変更届の作成不要）。
・介護予防支援の指定を合わせて受けている事業所は、変更届出書のサービス種別は「居宅介護支援・介護予防支援」を選択してください。</t>
    <rPh sb="7" eb="8">
      <t>ヒカ</t>
    </rPh>
    <rPh sb="10" eb="12">
      <t>ヘンソウ</t>
    </rPh>
    <rPh sb="13" eb="15">
      <t>キボウ</t>
    </rPh>
    <rPh sb="16" eb="18">
      <t>バアイ</t>
    </rPh>
    <rPh sb="20" eb="22">
      <t>キッテ</t>
    </rPh>
    <rPh sb="23" eb="24">
      <t>ハ</t>
    </rPh>
    <rPh sb="26" eb="28">
      <t>ヘンシン</t>
    </rPh>
    <rPh sb="28" eb="29">
      <t>ヨウ</t>
    </rPh>
    <rPh sb="29" eb="31">
      <t>フウトウ</t>
    </rPh>
    <rPh sb="32" eb="34">
      <t>テンプ</t>
    </rPh>
    <rPh sb="36" eb="38">
      <t>テイシュツ</t>
    </rPh>
    <rPh sb="50" eb="52">
      <t>ヘンコウ</t>
    </rPh>
    <rPh sb="52" eb="55">
      <t>トドケデショ</t>
    </rPh>
    <rPh sb="56" eb="57">
      <t>ウツ</t>
    </rPh>
    <rPh sb="59" eb="61">
      <t>オウイン</t>
    </rPh>
    <rPh sb="64" eb="66">
      <t>シュウジュ</t>
    </rPh>
    <rPh sb="66" eb="67">
      <t>イン</t>
    </rPh>
    <rPh sb="69" eb="71">
      <t>カイゴ</t>
    </rPh>
    <rPh sb="71" eb="73">
      <t>ホケン</t>
    </rPh>
    <rPh sb="73" eb="74">
      <t>カ</t>
    </rPh>
    <rPh sb="74" eb="76">
      <t>シテイ</t>
    </rPh>
    <rPh sb="81" eb="83">
      <t>トウチャク</t>
    </rPh>
    <rPh sb="85" eb="87">
      <t>ヒヅケ</t>
    </rPh>
    <rPh sb="88" eb="89">
      <t>シメ</t>
    </rPh>
    <rPh sb="96" eb="98">
      <t>ヘンコウ</t>
    </rPh>
    <rPh sb="98" eb="101">
      <t>トドケデショ</t>
    </rPh>
    <rPh sb="102" eb="104">
      <t>ジュリ</t>
    </rPh>
    <rPh sb="104" eb="105">
      <t>オヨ</t>
    </rPh>
    <rPh sb="106" eb="108">
      <t>テツヅ</t>
    </rPh>
    <rPh sb="110" eb="112">
      <t>カンリョウ</t>
    </rPh>
    <rPh sb="113" eb="115">
      <t>イミ</t>
    </rPh>
    <rPh sb="185" eb="187">
      <t>ジョウホウ</t>
    </rPh>
    <rPh sb="193" eb="195">
      <t>ヘンコウ</t>
    </rPh>
    <rPh sb="219" eb="222">
      <t>オオタク</t>
    </rPh>
    <rPh sb="223" eb="225">
      <t>シテイ</t>
    </rPh>
    <rPh sb="259" eb="262">
      <t>ジギョウショ</t>
    </rPh>
    <rPh sb="265" eb="268">
      <t>ヘンコウトドケ</t>
    </rPh>
    <rPh sb="269" eb="271">
      <t>サクセイ</t>
    </rPh>
    <rPh sb="271" eb="273">
      <t>フヨウ</t>
    </rPh>
    <rPh sb="277" eb="283">
      <t>カイゴヨボウシエン</t>
    </rPh>
    <rPh sb="284" eb="286">
      <t>シテイ</t>
    </rPh>
    <rPh sb="287" eb="288">
      <t>ア</t>
    </rPh>
    <rPh sb="291" eb="292">
      <t>ウ</t>
    </rPh>
    <rPh sb="296" eb="299">
      <t>ジギョウショ</t>
    </rPh>
    <rPh sb="301" eb="304">
      <t>ヘンコウトド</t>
    </rPh>
    <rPh sb="304" eb="305">
      <t>デ</t>
    </rPh>
    <rPh sb="305" eb="306">
      <t>ショ</t>
    </rPh>
    <rPh sb="311" eb="313">
      <t>シュベツ</t>
    </rPh>
    <rPh sb="315" eb="321">
      <t>キョタクカイゴシエン</t>
    </rPh>
    <rPh sb="322" eb="328">
      <t>カイゴヨボウシエン</t>
    </rPh>
    <rPh sb="330" eb="332">
      <t>センタク</t>
    </rPh>
    <phoneticPr fontId="4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</si>
</sst>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0.0"/>
    <numFmt numFmtId="178" formatCode="#,##0.0#"/>
    <numFmt numFmtId="179" formatCode="#,##0&quot;人&quot;"/>
    <numFmt numFmtId="180" formatCode="#,##0.##"/>
    <numFmt numFmtId="181" formatCode="#,##0.0;[Red]\-#,##0.0"/>
    <numFmt numFmtId="182" formatCode="#,##0.0&quot;人&quot;"/>
  </numFmts>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font>
    <font>
      <sz val="10"/>
      <name val="ＭＳ ゴシック"/>
      <family val="3"/>
      <charset val="128"/>
    </font>
    <font>
      <sz val="9"/>
      <color rgb="FF000000"/>
      <name val="Meiryo UI"/>
      <family val="3"/>
      <charset val="128"/>
    </font>
    <font>
      <sz val="10"/>
      <color rgb="FF000000"/>
      <name val="Times New Roman"/>
      <family val="1"/>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sz val="10.5"/>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
      <b/>
      <sz val="11"/>
      <color theme="1"/>
      <name val="ＭＳ Ｐゴシック"/>
      <family val="3"/>
      <charset val="128"/>
    </font>
    <font>
      <b/>
      <sz val="16"/>
      <color theme="1"/>
      <name val="ＭＳ 明朝"/>
      <family val="1"/>
      <charset val="128"/>
    </font>
    <font>
      <sz val="6"/>
      <name val="ＭＳ ゴシック"/>
      <family val="3"/>
      <charset val="128"/>
    </font>
    <font>
      <b/>
      <sz val="16"/>
      <name val="ＭＳ 明朝"/>
      <family val="1"/>
      <charset val="128"/>
    </font>
    <font>
      <sz val="11"/>
      <name val="ＭＳ 明朝"/>
      <family val="1"/>
      <charset val="128"/>
    </font>
    <font>
      <sz val="12"/>
      <name val="ＭＳ 明朝"/>
      <family val="1"/>
      <charset val="128"/>
    </font>
    <font>
      <b/>
      <u/>
      <sz val="12"/>
      <name val="ＭＳ 明朝"/>
      <family val="1"/>
      <charset val="128"/>
    </font>
    <font>
      <sz val="12"/>
      <color theme="1"/>
      <name val="ＭＳ 明朝"/>
      <family val="1"/>
      <charset val="128"/>
    </font>
    <font>
      <b/>
      <sz val="12"/>
      <name val="ＭＳ 明朝"/>
      <family val="1"/>
      <charset val="128"/>
    </font>
    <font>
      <b/>
      <sz val="12"/>
      <color theme="1"/>
      <name val="ＭＳ 明朝"/>
      <family val="1"/>
      <charset val="128"/>
    </font>
    <font>
      <sz val="11"/>
      <name val="ＭＳ Ｐゴシック"/>
      <family val="1"/>
      <charset val="128"/>
    </font>
    <font>
      <sz val="14"/>
      <color indexed="81"/>
      <name val="MS P ゴシック"/>
      <family val="3"/>
      <charset val="128"/>
    </font>
    <font>
      <b/>
      <sz val="12"/>
      <color rgb="FF000000"/>
      <name val="ＭＳ Ｐゴシック"/>
      <family val="3"/>
      <charset val="128"/>
      <scheme val="minor"/>
    </font>
    <font>
      <sz val="9"/>
      <color rgb="FF000000"/>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
      <patternFill patternType="solid">
        <fgColor indexed="44"/>
        <bgColor indexed="64"/>
      </patternFill>
    </fill>
  </fills>
  <borders count="1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right style="medium">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right style="medium">
        <color indexed="64"/>
      </right>
      <top style="thin">
        <color indexed="64"/>
      </top>
      <bottom/>
      <diagonal/>
    </border>
    <border>
      <left style="medium">
        <color indexed="64"/>
      </left>
      <right style="thin">
        <color rgb="FF000000"/>
      </right>
      <top/>
      <bottom/>
      <diagonal/>
    </border>
    <border>
      <left style="thin">
        <color indexed="64"/>
      </left>
      <right/>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medium">
        <color indexed="64"/>
      </left>
      <right style="thin">
        <color rgb="FF000000"/>
      </right>
      <top/>
      <bottom style="thin">
        <color rgb="FF000000"/>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s>
  <cellStyleXfs count="12">
    <xf numFmtId="0" fontId="0" fillId="0" borderId="0"/>
    <xf numFmtId="0" fontId="4" fillId="0" borderId="0" applyBorder="0"/>
    <xf numFmtId="0" fontId="3" fillId="0" borderId="0"/>
    <xf numFmtId="0" fontId="4" fillId="0" borderId="0" applyBorder="0"/>
    <xf numFmtId="0" fontId="11" fillId="0" borderId="0"/>
    <xf numFmtId="0" fontId="2" fillId="0" borderId="0">
      <alignment vertical="center"/>
    </xf>
    <xf numFmtId="38" fontId="2" fillId="0" borderId="0" applyFont="0" applyFill="0" applyBorder="0" applyAlignment="0" applyProtection="0">
      <alignment vertical="center"/>
    </xf>
    <xf numFmtId="0" fontId="39" fillId="0" borderId="0"/>
    <xf numFmtId="0" fontId="3" fillId="0" borderId="0">
      <alignment vertical="center"/>
    </xf>
    <xf numFmtId="0" fontId="43" fillId="0" borderId="0"/>
    <xf numFmtId="0" fontId="3" fillId="0" borderId="0"/>
    <xf numFmtId="0" fontId="1" fillId="0" borderId="0">
      <alignment vertical="center"/>
    </xf>
  </cellStyleXfs>
  <cellXfs count="685">
    <xf numFmtId="0" fontId="0" fillId="0" borderId="0" xfId="0"/>
    <xf numFmtId="0" fontId="5" fillId="2" borderId="0" xfId="1" applyFont="1" applyFill="1" applyAlignment="1">
      <alignment vertical="center"/>
    </xf>
    <xf numFmtId="49" fontId="8" fillId="0" borderId="4" xfId="2" applyNumberFormat="1" applyFont="1" applyBorder="1" applyAlignment="1">
      <alignment horizontal="center" vertical="center"/>
    </xf>
    <xf numFmtId="49" fontId="8" fillId="0" borderId="5" xfId="2" applyNumberFormat="1" applyFont="1" applyBorder="1" applyAlignment="1">
      <alignment horizontal="center" vertical="center"/>
    </xf>
    <xf numFmtId="0" fontId="8" fillId="2" borderId="5" xfId="1" applyFont="1" applyFill="1" applyBorder="1" applyAlignment="1">
      <alignment vertical="center"/>
    </xf>
    <xf numFmtId="0" fontId="8" fillId="2" borderId="6" xfId="1" applyFont="1" applyFill="1" applyBorder="1" applyAlignment="1">
      <alignment vertical="center"/>
    </xf>
    <xf numFmtId="49" fontId="5" fillId="2" borderId="2" xfId="1" applyNumberFormat="1" applyFont="1" applyFill="1" applyBorder="1" applyAlignment="1">
      <alignment vertical="center"/>
    </xf>
    <xf numFmtId="0" fontId="13" fillId="2" borderId="0" xfId="4" applyFont="1" applyFill="1" applyAlignment="1">
      <alignment horizontal="left" vertical="top"/>
    </xf>
    <xf numFmtId="0" fontId="14" fillId="2" borderId="36" xfId="4" applyFont="1" applyFill="1" applyBorder="1" applyAlignment="1">
      <alignment horizontal="center" vertical="center" wrapText="1"/>
    </xf>
    <xf numFmtId="0" fontId="5" fillId="2" borderId="0" xfId="2" applyFont="1" applyFill="1" applyAlignment="1">
      <alignment horizontal="center" vertical="center" wrapText="1"/>
    </xf>
    <xf numFmtId="0" fontId="5" fillId="2" borderId="0" xfId="2" applyFont="1" applyFill="1" applyAlignment="1">
      <alignment horizontal="left" vertical="center" wrapText="1"/>
    </xf>
    <xf numFmtId="49" fontId="13" fillId="2" borderId="9" xfId="4" applyNumberFormat="1" applyFont="1" applyFill="1" applyBorder="1" applyAlignment="1">
      <alignment horizontal="left" vertical="top"/>
    </xf>
    <xf numFmtId="0" fontId="13" fillId="2" borderId="9" xfId="4" applyFont="1" applyFill="1" applyBorder="1" applyAlignment="1">
      <alignment horizontal="center" vertical="center"/>
    </xf>
    <xf numFmtId="49" fontId="13" fillId="2" borderId="9" xfId="4" applyNumberFormat="1" applyFont="1" applyFill="1" applyBorder="1" applyAlignment="1">
      <alignment horizontal="left" vertical="center"/>
    </xf>
    <xf numFmtId="0" fontId="15" fillId="2" borderId="50" xfId="4" applyFont="1" applyFill="1" applyBorder="1" applyAlignment="1">
      <alignment horizontal="left" vertical="center"/>
    </xf>
    <xf numFmtId="49" fontId="14" fillId="2" borderId="33" xfId="4" applyNumberFormat="1" applyFont="1" applyFill="1" applyBorder="1" applyAlignment="1">
      <alignment vertical="center" wrapText="1"/>
    </xf>
    <xf numFmtId="0" fontId="13" fillId="2" borderId="31" xfId="4" applyFont="1" applyFill="1" applyBorder="1" applyAlignment="1">
      <alignment horizontal="center" vertical="center" wrapText="1"/>
    </xf>
    <xf numFmtId="0" fontId="13" fillId="2" borderId="38" xfId="4" applyFont="1" applyFill="1" applyBorder="1" applyAlignment="1">
      <alignment vertical="center" wrapText="1"/>
    </xf>
    <xf numFmtId="0" fontId="13" fillId="2" borderId="0" xfId="4" applyFont="1" applyFill="1" applyAlignment="1">
      <alignment vertical="center" wrapText="1"/>
    </xf>
    <xf numFmtId="0" fontId="13" fillId="2" borderId="40" xfId="4" applyFont="1" applyFill="1" applyBorder="1" applyAlignment="1">
      <alignment vertical="center" wrapText="1"/>
    </xf>
    <xf numFmtId="0" fontId="14" fillId="2" borderId="71" xfId="4" applyFont="1" applyFill="1" applyBorder="1" applyAlignment="1">
      <alignment vertical="center" wrapText="1"/>
    </xf>
    <xf numFmtId="0" fontId="14" fillId="2" borderId="72" xfId="4" applyFont="1" applyFill="1" applyBorder="1" applyAlignment="1">
      <alignment vertical="center" wrapText="1"/>
    </xf>
    <xf numFmtId="0" fontId="14" fillId="2" borderId="73" xfId="4" applyFont="1" applyFill="1" applyBorder="1" applyAlignment="1">
      <alignment vertical="center" wrapText="1"/>
    </xf>
    <xf numFmtId="0" fontId="15" fillId="2" borderId="0" xfId="4" applyFont="1" applyFill="1" applyAlignment="1">
      <alignment horizontal="left" vertical="top"/>
    </xf>
    <xf numFmtId="0" fontId="15" fillId="2" borderId="0" xfId="4" applyFont="1" applyFill="1" applyAlignment="1">
      <alignment horizontal="left" vertical="top" indent="3"/>
    </xf>
    <xf numFmtId="0" fontId="15" fillId="2" borderId="0" xfId="4" applyFont="1" applyFill="1" applyAlignment="1">
      <alignment horizontal="left" vertical="top" indent="6"/>
    </xf>
    <xf numFmtId="0" fontId="18" fillId="0" borderId="0" xfId="5" applyFont="1">
      <alignment vertical="center"/>
    </xf>
    <xf numFmtId="0" fontId="18" fillId="0" borderId="0" xfId="5" applyFont="1" applyAlignment="1">
      <alignment horizontal="left" vertical="center"/>
    </xf>
    <xf numFmtId="0" fontId="19" fillId="0" borderId="0" xfId="5" applyFont="1" applyAlignment="1">
      <alignment horizontal="left" vertical="center"/>
    </xf>
    <xf numFmtId="0" fontId="19" fillId="0" borderId="0" xfId="5" applyFont="1" applyAlignment="1">
      <alignment horizontal="right" vertical="center"/>
    </xf>
    <xf numFmtId="0" fontId="20" fillId="0" borderId="0" xfId="5" applyFont="1" applyAlignment="1">
      <alignment horizontal="left" vertical="center"/>
    </xf>
    <xf numFmtId="0" fontId="18" fillId="0" borderId="0" xfId="5" applyFont="1" applyProtection="1">
      <alignment vertical="center"/>
      <protection locked="0"/>
    </xf>
    <xf numFmtId="0" fontId="19" fillId="0" borderId="0" xfId="5" applyFont="1">
      <alignment vertical="center"/>
    </xf>
    <xf numFmtId="0" fontId="19" fillId="0" borderId="0" xfId="5" applyFont="1" applyAlignment="1" applyProtection="1">
      <alignment horizontal="right" vertical="center"/>
      <protection locked="0"/>
    </xf>
    <xf numFmtId="0" fontId="19" fillId="0" borderId="0" xfId="5" applyFont="1" applyProtection="1">
      <alignment vertical="center"/>
      <protection locked="0"/>
    </xf>
    <xf numFmtId="0" fontId="20" fillId="0" borderId="0" xfId="5" applyFont="1" applyAlignment="1">
      <alignment horizontal="right" vertical="center"/>
    </xf>
    <xf numFmtId="0" fontId="20" fillId="2" borderId="0" xfId="5" applyFont="1" applyFill="1" applyAlignment="1">
      <alignment horizontal="center" vertical="center"/>
    </xf>
    <xf numFmtId="0" fontId="20" fillId="2" borderId="0" xfId="5" applyFont="1" applyFill="1" applyAlignment="1">
      <alignment horizontal="right" vertical="center"/>
    </xf>
    <xf numFmtId="0" fontId="20" fillId="2" borderId="0" xfId="5" applyFont="1" applyFill="1">
      <alignment vertical="center"/>
    </xf>
    <xf numFmtId="0" fontId="20" fillId="0" borderId="0" xfId="5" applyFont="1">
      <alignment vertical="center"/>
    </xf>
    <xf numFmtId="0" fontId="19" fillId="0" borderId="0" xfId="5" applyFont="1" applyAlignment="1">
      <alignment horizontal="center" vertical="center"/>
    </xf>
    <xf numFmtId="0" fontId="18" fillId="0" borderId="0" xfId="5" quotePrefix="1" applyFont="1" applyAlignment="1">
      <alignment horizontal="center" vertical="center"/>
    </xf>
    <xf numFmtId="0" fontId="18" fillId="2" borderId="0" xfId="5" applyFont="1" applyFill="1">
      <alignment vertical="center"/>
    </xf>
    <xf numFmtId="0" fontId="19" fillId="2" borderId="0" xfId="5" applyFont="1" applyFill="1" applyAlignment="1">
      <alignment horizontal="right" vertical="center"/>
    </xf>
    <xf numFmtId="0" fontId="19" fillId="2" borderId="0" xfId="5" applyFont="1" applyFill="1">
      <alignment vertical="center"/>
    </xf>
    <xf numFmtId="0" fontId="19" fillId="2" borderId="0" xfId="5" applyFont="1" applyFill="1" applyAlignment="1">
      <alignment horizontal="center" vertical="center"/>
    </xf>
    <xf numFmtId="0" fontId="18" fillId="2" borderId="0" xfId="5" applyFont="1" applyFill="1" applyAlignment="1">
      <alignment horizontal="center" vertical="center"/>
    </xf>
    <xf numFmtId="0" fontId="21" fillId="2" borderId="0" xfId="5" applyFont="1" applyFill="1" applyAlignment="1">
      <alignment horizontal="centerContinuous" vertical="center"/>
    </xf>
    <xf numFmtId="0" fontId="18" fillId="2" borderId="0" xfId="5" applyFont="1" applyFill="1" applyAlignment="1">
      <alignment horizontal="centerContinuous" vertical="center"/>
    </xf>
    <xf numFmtId="0" fontId="21" fillId="0" borderId="0" xfId="5" applyFont="1">
      <alignment vertical="center"/>
    </xf>
    <xf numFmtId="0" fontId="18" fillId="0" borderId="0" xfId="5" applyFont="1" applyAlignment="1">
      <alignment horizontal="center" vertical="center"/>
    </xf>
    <xf numFmtId="0" fontId="18" fillId="0" borderId="0" xfId="5" applyFont="1" applyAlignment="1">
      <alignment horizontal="right" vertical="center"/>
    </xf>
    <xf numFmtId="20" fontId="18" fillId="2" borderId="0" xfId="5" applyNumberFormat="1" applyFont="1" applyFill="1">
      <alignment vertical="center"/>
    </xf>
    <xf numFmtId="20" fontId="18" fillId="2" borderId="0" xfId="5" applyNumberFormat="1" applyFont="1" applyFill="1" applyAlignment="1">
      <alignment horizontal="center" vertical="center"/>
    </xf>
    <xf numFmtId="177" fontId="18" fillId="2" borderId="0" xfId="5" applyNumberFormat="1" applyFont="1" applyFill="1">
      <alignment vertical="center"/>
    </xf>
    <xf numFmtId="0" fontId="18" fillId="2" borderId="0" xfId="5" applyFont="1" applyFill="1" applyAlignment="1">
      <alignment horizontal="left" vertical="center"/>
    </xf>
    <xf numFmtId="0" fontId="21" fillId="0" borderId="0" xfId="5" applyFont="1" applyAlignment="1">
      <alignment horizontal="left" vertical="center"/>
    </xf>
    <xf numFmtId="0" fontId="22" fillId="0" borderId="0" xfId="5" applyFont="1">
      <alignment vertical="center"/>
    </xf>
    <xf numFmtId="0" fontId="22" fillId="0" borderId="0" xfId="5" applyFont="1" applyAlignment="1">
      <alignment horizontal="left" vertical="center"/>
    </xf>
    <xf numFmtId="0" fontId="22" fillId="0" borderId="0" xfId="5" applyFont="1" applyAlignment="1">
      <alignment horizontal="right" vertical="center"/>
    </xf>
    <xf numFmtId="0" fontId="22" fillId="0" borderId="0" xfId="5" applyFont="1" applyAlignment="1" applyProtection="1">
      <alignment horizontal="right" vertical="center"/>
      <protection locked="0"/>
    </xf>
    <xf numFmtId="0" fontId="22" fillId="0" borderId="0" xfId="5" applyFont="1" applyProtection="1">
      <alignment vertical="center"/>
      <protection locked="0"/>
    </xf>
    <xf numFmtId="0" fontId="21" fillId="0" borderId="85" xfId="5" applyFont="1" applyBorder="1" applyAlignment="1">
      <alignment horizontal="center" vertical="center"/>
    </xf>
    <xf numFmtId="0" fontId="21" fillId="0" borderId="19" xfId="5" applyFont="1" applyBorder="1" applyAlignment="1">
      <alignment horizontal="center" vertical="center"/>
    </xf>
    <xf numFmtId="0" fontId="21" fillId="0" borderId="86" xfId="5" applyFont="1" applyBorder="1" applyAlignment="1">
      <alignment horizontal="center" vertical="center"/>
    </xf>
    <xf numFmtId="0" fontId="21" fillId="0" borderId="92" xfId="5" applyFont="1" applyBorder="1" applyAlignment="1">
      <alignment horizontal="center" vertical="center" wrapText="1"/>
    </xf>
    <xf numFmtId="0" fontId="21" fillId="0" borderId="93" xfId="5" applyFont="1" applyBorder="1" applyAlignment="1">
      <alignment horizontal="center" vertical="center" wrapText="1"/>
    </xf>
    <xf numFmtId="0" fontId="21" fillId="0" borderId="94" xfId="5" applyFont="1" applyBorder="1" applyAlignment="1">
      <alignment horizontal="center" vertical="center" wrapText="1"/>
    </xf>
    <xf numFmtId="0" fontId="18" fillId="0" borderId="95" xfId="5" applyFont="1" applyBorder="1">
      <alignment vertical="center"/>
    </xf>
    <xf numFmtId="178" fontId="18" fillId="5" borderId="98" xfId="5" applyNumberFormat="1" applyFont="1" applyFill="1" applyBorder="1" applyAlignment="1" applyProtection="1">
      <alignment horizontal="center" vertical="center" shrinkToFit="1"/>
      <protection locked="0"/>
    </xf>
    <xf numFmtId="178" fontId="18" fillId="5" borderId="99" xfId="5" applyNumberFormat="1" applyFont="1" applyFill="1" applyBorder="1" applyAlignment="1" applyProtection="1">
      <alignment horizontal="center" vertical="center" shrinkToFit="1"/>
      <protection locked="0"/>
    </xf>
    <xf numFmtId="178" fontId="18" fillId="5" borderId="100" xfId="5" applyNumberFormat="1" applyFont="1" applyFill="1" applyBorder="1" applyAlignment="1" applyProtection="1">
      <alignment horizontal="center" vertical="center" shrinkToFit="1"/>
      <protection locked="0"/>
    </xf>
    <xf numFmtId="0" fontId="18" fillId="0" borderId="101" xfId="5" applyFont="1" applyBorder="1">
      <alignment vertical="center"/>
    </xf>
    <xf numFmtId="178" fontId="18" fillId="5" borderId="102" xfId="5" applyNumberFormat="1" applyFont="1" applyFill="1" applyBorder="1" applyAlignment="1" applyProtection="1">
      <alignment horizontal="center" vertical="center" shrinkToFit="1"/>
      <protection locked="0"/>
    </xf>
    <xf numFmtId="178" fontId="18" fillId="5" borderId="103" xfId="5" applyNumberFormat="1" applyFont="1" applyFill="1" applyBorder="1" applyAlignment="1" applyProtection="1">
      <alignment horizontal="center" vertical="center" shrinkToFit="1"/>
      <protection locked="0"/>
    </xf>
    <xf numFmtId="178" fontId="18" fillId="5" borderId="104" xfId="5" applyNumberFormat="1" applyFont="1" applyFill="1" applyBorder="1" applyAlignment="1" applyProtection="1">
      <alignment horizontal="center" vertical="center" shrinkToFit="1"/>
      <protection locked="0"/>
    </xf>
    <xf numFmtId="0" fontId="18" fillId="0" borderId="105" xfId="5" applyFont="1" applyBorder="1">
      <alignment vertical="center"/>
    </xf>
    <xf numFmtId="178" fontId="18" fillId="5" borderId="92" xfId="5" applyNumberFormat="1" applyFont="1" applyFill="1" applyBorder="1" applyAlignment="1" applyProtection="1">
      <alignment horizontal="center" vertical="center" shrinkToFit="1"/>
      <protection locked="0"/>
    </xf>
    <xf numFmtId="178" fontId="18" fillId="5" borderId="93" xfId="5" applyNumberFormat="1" applyFont="1" applyFill="1" applyBorder="1" applyAlignment="1" applyProtection="1">
      <alignment horizontal="center" vertical="center" shrinkToFit="1"/>
      <protection locked="0"/>
    </xf>
    <xf numFmtId="178" fontId="18" fillId="5" borderId="94" xfId="5" applyNumberFormat="1" applyFont="1" applyFill="1" applyBorder="1" applyAlignment="1" applyProtection="1">
      <alignment horizontal="center" vertical="center" shrinkToFit="1"/>
      <protection locked="0"/>
    </xf>
    <xf numFmtId="0" fontId="24" fillId="0" borderId="0" xfId="5" applyFont="1">
      <alignment vertical="center"/>
    </xf>
    <xf numFmtId="0" fontId="22" fillId="0" borderId="0" xfId="5" applyFont="1" applyAlignment="1">
      <alignment vertical="center" shrinkToFit="1"/>
    </xf>
    <xf numFmtId="0" fontId="23" fillId="0" borderId="0" xfId="5" applyFont="1" applyAlignment="1">
      <alignment vertical="center" shrinkToFit="1"/>
    </xf>
    <xf numFmtId="0" fontId="22" fillId="0" borderId="75" xfId="5" applyFont="1" applyBorder="1">
      <alignment vertical="center"/>
    </xf>
    <xf numFmtId="0" fontId="21" fillId="2" borderId="0" xfId="5" applyFont="1" applyFill="1">
      <alignment vertical="center"/>
    </xf>
    <xf numFmtId="0" fontId="21" fillId="0" borderId="0" xfId="5" applyFont="1" applyAlignment="1">
      <alignment horizontal="centerContinuous" vertical="center"/>
    </xf>
    <xf numFmtId="179" fontId="21" fillId="2" borderId="0" xfId="5" applyNumberFormat="1" applyFont="1" applyFill="1" applyAlignment="1">
      <alignment horizontal="center" vertical="center"/>
    </xf>
    <xf numFmtId="180" fontId="21" fillId="0" borderId="0" xfId="5" applyNumberFormat="1" applyFont="1">
      <alignment vertical="center"/>
    </xf>
    <xf numFmtId="0" fontId="21" fillId="2" borderId="0" xfId="5" applyFont="1" applyFill="1" applyAlignment="1">
      <alignment horizontal="center" vertical="center"/>
    </xf>
    <xf numFmtId="181" fontId="21" fillId="2" borderId="0" xfId="6" applyNumberFormat="1" applyFont="1" applyFill="1" applyBorder="1" applyAlignment="1" applyProtection="1">
      <alignment horizontal="right" vertical="center"/>
    </xf>
    <xf numFmtId="181" fontId="21" fillId="2" borderId="0" xfId="6" applyNumberFormat="1" applyFont="1" applyFill="1" applyBorder="1" applyAlignment="1" applyProtection="1">
      <alignment vertical="center"/>
    </xf>
    <xf numFmtId="177" fontId="21" fillId="2" borderId="0" xfId="5" applyNumberFormat="1" applyFont="1" applyFill="1">
      <alignment vertical="center"/>
    </xf>
    <xf numFmtId="0" fontId="21" fillId="0" borderId="0" xfId="5" applyFont="1" applyAlignment="1">
      <alignment horizontal="right" vertical="center"/>
    </xf>
    <xf numFmtId="0" fontId="25" fillId="0" borderId="0" xfId="5" applyFont="1">
      <alignment vertical="center"/>
    </xf>
    <xf numFmtId="0" fontId="21" fillId="2" borderId="0" xfId="5" applyFont="1" applyFill="1" applyAlignment="1">
      <alignment horizontal="left" vertical="center"/>
    </xf>
    <xf numFmtId="0" fontId="21" fillId="0" borderId="0" xfId="5" applyFont="1" applyAlignment="1">
      <alignment horizontal="center" vertical="center"/>
    </xf>
    <xf numFmtId="0" fontId="21" fillId="0" borderId="0" xfId="5" applyFont="1" applyAlignment="1">
      <alignment vertical="center" wrapText="1"/>
    </xf>
    <xf numFmtId="0" fontId="21" fillId="0" borderId="0" xfId="5" applyFont="1" applyAlignment="1">
      <alignment horizontal="justify" vertical="center" wrapText="1"/>
    </xf>
    <xf numFmtId="0" fontId="22" fillId="0" borderId="0" xfId="5" applyFont="1" applyAlignment="1" applyProtection="1">
      <alignment horizontal="left" vertical="center"/>
      <protection locked="0"/>
    </xf>
    <xf numFmtId="0" fontId="22" fillId="0" borderId="0" xfId="5" applyFont="1" applyAlignment="1" applyProtection="1">
      <alignment vertical="center" wrapText="1"/>
      <protection locked="0"/>
    </xf>
    <xf numFmtId="0" fontId="22" fillId="0" borderId="0" xfId="5" applyFont="1" applyAlignment="1" applyProtection="1">
      <alignment horizontal="justify" vertical="center" wrapText="1"/>
      <protection locked="0"/>
    </xf>
    <xf numFmtId="0" fontId="18" fillId="0" borderId="86" xfId="5" applyFont="1" applyBorder="1" applyAlignment="1">
      <alignment horizontal="center" vertical="center"/>
    </xf>
    <xf numFmtId="0" fontId="18" fillId="0" borderId="93" xfId="5" applyFont="1" applyBorder="1" applyAlignment="1">
      <alignment horizontal="center" vertical="center" wrapText="1"/>
    </xf>
    <xf numFmtId="0" fontId="22" fillId="0" borderId="0" xfId="5" applyFont="1" applyAlignment="1">
      <alignment vertical="center" wrapText="1"/>
    </xf>
    <xf numFmtId="0" fontId="22" fillId="0" borderId="0" xfId="5" applyFont="1" applyAlignment="1">
      <alignment horizontal="justify" vertical="center" wrapText="1"/>
    </xf>
    <xf numFmtId="0" fontId="2" fillId="2" borderId="0" xfId="5" applyFill="1">
      <alignment vertical="center"/>
    </xf>
    <xf numFmtId="0" fontId="20" fillId="2" borderId="0" xfId="5" applyFont="1" applyFill="1" applyAlignment="1">
      <alignment horizontal="left" vertical="center"/>
    </xf>
    <xf numFmtId="0" fontId="22" fillId="2" borderId="0" xfId="5" applyFont="1" applyFill="1" applyAlignment="1">
      <alignment horizontal="left" vertical="center"/>
    </xf>
    <xf numFmtId="0" fontId="22" fillId="2" borderId="0" xfId="5" applyFont="1" applyFill="1">
      <alignment vertical="center"/>
    </xf>
    <xf numFmtId="0" fontId="22" fillId="5" borderId="19" xfId="5" applyFont="1" applyFill="1" applyBorder="1" applyAlignment="1">
      <alignment horizontal="left" vertical="center"/>
    </xf>
    <xf numFmtId="0" fontId="22" fillId="6" borderId="19" xfId="5" applyFont="1" applyFill="1" applyBorder="1" applyAlignment="1">
      <alignment horizontal="left" vertical="center"/>
    </xf>
    <xf numFmtId="0" fontId="26" fillId="2" borderId="0" xfId="5" applyFont="1" applyFill="1" applyAlignment="1">
      <alignment horizontal="left" vertical="center"/>
    </xf>
    <xf numFmtId="0" fontId="22" fillId="2" borderId="19" xfId="5" applyFont="1" applyFill="1" applyBorder="1" applyAlignment="1">
      <alignment horizontal="center" vertical="center"/>
    </xf>
    <xf numFmtId="0" fontId="22" fillId="2" borderId="19" xfId="5" applyFont="1" applyFill="1" applyBorder="1" applyAlignment="1">
      <alignment horizontal="left" vertical="center"/>
    </xf>
    <xf numFmtId="0" fontId="27" fillId="2" borderId="0" xfId="5" applyFont="1" applyFill="1" applyAlignment="1">
      <alignment horizontal="left" vertical="center"/>
    </xf>
    <xf numFmtId="0" fontId="22" fillId="2" borderId="0" xfId="5" applyFont="1" applyFill="1" applyAlignment="1">
      <alignment horizontal="left" vertical="center" wrapText="1"/>
    </xf>
    <xf numFmtId="0" fontId="27" fillId="2" borderId="0" xfId="5" applyFont="1" applyFill="1">
      <alignment vertical="center"/>
    </xf>
    <xf numFmtId="0" fontId="24" fillId="2" borderId="0" xfId="5" applyFont="1" applyFill="1">
      <alignment vertical="center"/>
    </xf>
    <xf numFmtId="0" fontId="27" fillId="2" borderId="0" xfId="5" applyFont="1" applyFill="1" applyAlignment="1">
      <alignment vertical="center" shrinkToFit="1"/>
    </xf>
    <xf numFmtId="0" fontId="30" fillId="2" borderId="0" xfId="5" applyFont="1" applyFill="1" applyAlignment="1">
      <alignment vertical="center" shrinkToFit="1"/>
    </xf>
    <xf numFmtId="0" fontId="22" fillId="2" borderId="0" xfId="5" applyFont="1" applyFill="1" applyAlignment="1">
      <alignment vertical="center" wrapText="1"/>
    </xf>
    <xf numFmtId="0" fontId="22" fillId="2" borderId="0" xfId="5" applyFont="1" applyFill="1" applyAlignment="1">
      <alignment vertical="center" textRotation="90"/>
    </xf>
    <xf numFmtId="0" fontId="31" fillId="2" borderId="0" xfId="5" applyFont="1" applyFill="1" applyAlignment="1">
      <alignment horizontal="left" vertical="center"/>
    </xf>
    <xf numFmtId="0" fontId="31" fillId="0" borderId="0" xfId="5" applyFont="1" applyAlignment="1">
      <alignment horizontal="left" vertical="center"/>
    </xf>
    <xf numFmtId="0" fontId="33" fillId="2" borderId="0" xfId="5" applyFont="1" applyFill="1">
      <alignment vertical="center"/>
    </xf>
    <xf numFmtId="0" fontId="33" fillId="2" borderId="19" xfId="5" applyFont="1" applyFill="1" applyBorder="1" applyAlignment="1">
      <alignment horizontal="center" vertical="center"/>
    </xf>
    <xf numFmtId="0" fontId="33" fillId="2" borderId="19" xfId="5" applyFont="1" applyFill="1" applyBorder="1" applyAlignment="1">
      <alignment vertical="center" shrinkToFit="1"/>
    </xf>
    <xf numFmtId="0" fontId="33" fillId="2" borderId="81" xfId="5" applyFont="1" applyFill="1" applyBorder="1" applyAlignment="1">
      <alignment horizontal="center" vertical="center" shrinkToFit="1"/>
    </xf>
    <xf numFmtId="0" fontId="18" fillId="2" borderId="111" xfId="5" applyFont="1" applyFill="1" applyBorder="1" applyAlignment="1">
      <alignment horizontal="center" vertical="center"/>
    </xf>
    <xf numFmtId="0" fontId="18" fillId="2" borderId="112" xfId="5" applyFont="1" applyFill="1" applyBorder="1" applyAlignment="1">
      <alignment horizontal="center" vertical="center"/>
    </xf>
    <xf numFmtId="0" fontId="18" fillId="2" borderId="113" xfId="5" applyFont="1" applyFill="1" applyBorder="1" applyAlignment="1">
      <alignment horizontal="center" vertical="center"/>
    </xf>
    <xf numFmtId="0" fontId="33" fillId="2" borderId="113" xfId="5" applyFont="1" applyFill="1" applyBorder="1" applyAlignment="1">
      <alignment horizontal="center" vertical="center"/>
    </xf>
    <xf numFmtId="0" fontId="33" fillId="2" borderId="114" xfId="5" applyFont="1" applyFill="1" applyBorder="1" applyAlignment="1">
      <alignment horizontal="center" vertical="center"/>
    </xf>
    <xf numFmtId="0" fontId="18" fillId="2" borderId="79" xfId="5" applyFont="1" applyFill="1" applyBorder="1">
      <alignment vertical="center"/>
    </xf>
    <xf numFmtId="0" fontId="18" fillId="2" borderId="1" xfId="5" applyFont="1" applyFill="1" applyBorder="1">
      <alignment vertical="center"/>
    </xf>
    <xf numFmtId="0" fontId="33" fillId="2" borderId="115" xfId="5" applyFont="1" applyFill="1" applyBorder="1">
      <alignment vertical="center"/>
    </xf>
    <xf numFmtId="0" fontId="33" fillId="2" borderId="80" xfId="5" applyFont="1" applyFill="1" applyBorder="1">
      <alignment vertical="center"/>
    </xf>
    <xf numFmtId="0" fontId="18" fillId="2" borderId="85" xfId="5" applyFont="1" applyFill="1" applyBorder="1">
      <alignment vertical="center"/>
    </xf>
    <xf numFmtId="0" fontId="33" fillId="2" borderId="19" xfId="5" applyFont="1" applyFill="1" applyBorder="1">
      <alignment vertical="center"/>
    </xf>
    <xf numFmtId="0" fontId="33" fillId="2" borderId="86" xfId="5" applyFont="1" applyFill="1" applyBorder="1">
      <alignment vertical="center"/>
    </xf>
    <xf numFmtId="0" fontId="18" fillId="2" borderId="19" xfId="5" applyFont="1" applyFill="1" applyBorder="1">
      <alignment vertical="center"/>
    </xf>
    <xf numFmtId="0" fontId="18" fillId="2" borderId="92" xfId="5" applyFont="1" applyFill="1" applyBorder="1">
      <alignment vertical="center"/>
    </xf>
    <xf numFmtId="0" fontId="33" fillId="2" borderId="93" xfId="5" applyFont="1" applyFill="1" applyBorder="1">
      <alignment vertical="center"/>
    </xf>
    <xf numFmtId="0" fontId="33" fillId="2" borderId="94" xfId="5" applyFont="1" applyFill="1" applyBorder="1">
      <alignment vertical="center"/>
    </xf>
    <xf numFmtId="0" fontId="3" fillId="0" borderId="0" xfId="0" applyFont="1" applyAlignment="1">
      <alignment vertical="center"/>
    </xf>
    <xf numFmtId="0" fontId="0" fillId="0" borderId="0" xfId="0" applyAlignment="1">
      <alignment vertical="center"/>
    </xf>
    <xf numFmtId="0" fontId="0" fillId="0" borderId="21" xfId="0" applyBorder="1" applyAlignment="1">
      <alignment vertical="center"/>
    </xf>
    <xf numFmtId="0" fontId="0" fillId="0" borderId="75" xfId="0" applyBorder="1" applyAlignment="1">
      <alignment vertical="center"/>
    </xf>
    <xf numFmtId="0" fontId="0" fillId="0" borderId="78" xfId="0" applyBorder="1" applyAlignment="1">
      <alignment vertical="center"/>
    </xf>
    <xf numFmtId="0" fontId="0" fillId="0" borderId="2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40"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10"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20"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16" xfId="0"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0" fillId="0" borderId="0" xfId="0" applyAlignment="1">
      <alignment horizontal="right" vertical="center"/>
    </xf>
    <xf numFmtId="0" fontId="34" fillId="2" borderId="0" xfId="4" applyFont="1" applyFill="1" applyAlignment="1">
      <alignment horizontal="left" vertical="top"/>
    </xf>
    <xf numFmtId="0" fontId="35" fillId="2" borderId="0" xfId="4" applyFont="1" applyFill="1" applyAlignment="1">
      <alignment horizontal="left" vertical="top"/>
    </xf>
    <xf numFmtId="0" fontId="17" fillId="2" borderId="117" xfId="4" applyFont="1" applyFill="1" applyBorder="1" applyAlignment="1">
      <alignment horizontal="left" vertical="center" wrapText="1"/>
    </xf>
    <xf numFmtId="0" fontId="31" fillId="2" borderId="118" xfId="4" applyFont="1" applyFill="1" applyBorder="1" applyAlignment="1">
      <alignment horizontal="left" vertical="center" wrapText="1"/>
    </xf>
    <xf numFmtId="0" fontId="31" fillId="2" borderId="0" xfId="4" applyFont="1" applyFill="1" applyAlignment="1">
      <alignment horizontal="left" vertical="top"/>
    </xf>
    <xf numFmtId="0" fontId="17" fillId="2" borderId="119" xfId="4" applyFont="1" applyFill="1" applyBorder="1" applyAlignment="1">
      <alignment horizontal="left" vertical="center" wrapText="1"/>
    </xf>
    <xf numFmtId="0" fontId="31" fillId="2" borderId="120" xfId="4" applyFont="1" applyFill="1" applyBorder="1" applyAlignment="1">
      <alignment horizontal="left" vertical="center" wrapText="1"/>
    </xf>
    <xf numFmtId="0" fontId="17" fillId="2" borderId="0" xfId="4" applyFont="1" applyFill="1" applyAlignment="1">
      <alignment horizontal="left" vertical="center" wrapText="1"/>
    </xf>
    <xf numFmtId="0" fontId="31" fillId="2" borderId="0" xfId="4" applyFont="1" applyFill="1" applyAlignment="1">
      <alignment horizontal="left" vertical="center" wrapText="1"/>
    </xf>
    <xf numFmtId="0" fontId="17" fillId="2" borderId="0" xfId="4" applyFont="1" applyFill="1" applyAlignment="1">
      <alignment horizontal="left" vertical="top" wrapText="1"/>
    </xf>
    <xf numFmtId="0" fontId="37" fillId="2" borderId="0" xfId="4" applyFont="1" applyFill="1" applyAlignment="1">
      <alignment horizontal="left" vertical="top"/>
    </xf>
    <xf numFmtId="0" fontId="38" fillId="2" borderId="0" xfId="4" applyFont="1" applyFill="1" applyAlignment="1">
      <alignment horizontal="center" vertical="center"/>
    </xf>
    <xf numFmtId="0" fontId="34" fillId="2" borderId="0" xfId="4" applyFont="1" applyFill="1" applyAlignment="1">
      <alignment vertical="center"/>
    </xf>
    <xf numFmtId="0" fontId="34" fillId="2" borderId="0" xfId="4" applyFont="1" applyFill="1" applyAlignment="1">
      <alignment horizontal="right" vertical="center"/>
    </xf>
    <xf numFmtId="0" fontId="34" fillId="2" borderId="0" xfId="4" applyFont="1" applyFill="1" applyAlignment="1">
      <alignment horizontal="center" vertical="center"/>
    </xf>
    <xf numFmtId="0" fontId="34" fillId="2" borderId="0" xfId="4" applyFont="1" applyFill="1" applyAlignment="1">
      <alignment horizontal="left" vertical="center"/>
    </xf>
    <xf numFmtId="0" fontId="35" fillId="2" borderId="0" xfId="4" applyFont="1" applyFill="1"/>
    <xf numFmtId="0" fontId="37" fillId="2" borderId="0" xfId="4" applyFont="1" applyFill="1" applyAlignment="1">
      <alignment horizontal="left"/>
    </xf>
    <xf numFmtId="0" fontId="36" fillId="2" borderId="0" xfId="4" applyFont="1" applyFill="1" applyAlignment="1">
      <alignment horizontal="right" vertical="top"/>
    </xf>
    <xf numFmtId="0" fontId="37" fillId="2" borderId="17" xfId="4" applyFont="1" applyFill="1" applyBorder="1"/>
    <xf numFmtId="0" fontId="34" fillId="2" borderId="0" xfId="4" applyFont="1" applyFill="1" applyAlignment="1">
      <alignment horizontal="center" vertical="top"/>
    </xf>
    <xf numFmtId="0" fontId="16" fillId="2" borderId="0" xfId="4" applyFont="1" applyFill="1" applyAlignment="1">
      <alignment vertical="top"/>
    </xf>
    <xf numFmtId="0" fontId="16" fillId="2" borderId="0" xfId="4" applyFont="1" applyFill="1" applyAlignment="1">
      <alignment vertical="top" wrapText="1"/>
    </xf>
    <xf numFmtId="0" fontId="37" fillId="2" borderId="19" xfId="4" applyFont="1" applyFill="1" applyBorder="1" applyAlignment="1">
      <alignment horizontal="center" vertical="center"/>
    </xf>
    <xf numFmtId="0" fontId="39" fillId="0" borderId="0" xfId="7"/>
    <xf numFmtId="0" fontId="41" fillId="0" borderId="0" xfId="7" applyFont="1" applyAlignment="1">
      <alignment wrapText="1"/>
    </xf>
    <xf numFmtId="0" fontId="41" fillId="0" borderId="8" xfId="7" applyFont="1" applyBorder="1" applyAlignment="1">
      <alignment vertical="top"/>
    </xf>
    <xf numFmtId="0" fontId="42" fillId="0" borderId="10" xfId="7" applyFont="1" applyBorder="1" applyAlignment="1">
      <alignment vertical="top" wrapText="1"/>
    </xf>
    <xf numFmtId="0" fontId="42" fillId="0" borderId="14" xfId="7" applyFont="1" applyBorder="1" applyAlignment="1">
      <alignment vertical="top"/>
    </xf>
    <xf numFmtId="0" fontId="41" fillId="0" borderId="15" xfId="7" applyFont="1" applyBorder="1" applyAlignment="1">
      <alignment vertical="top" wrapText="1"/>
    </xf>
    <xf numFmtId="0" fontId="42" fillId="0" borderId="16" xfId="7" applyFont="1" applyBorder="1" applyAlignment="1">
      <alignment vertical="top"/>
    </xf>
    <xf numFmtId="0" fontId="41" fillId="0" borderId="18" xfId="7" applyFont="1" applyBorder="1" applyAlignment="1">
      <alignment vertical="top" wrapText="1"/>
    </xf>
    <xf numFmtId="0" fontId="41" fillId="0" borderId="0" xfId="7" applyFont="1"/>
    <xf numFmtId="0" fontId="43" fillId="2" borderId="0" xfId="8" applyFont="1" applyFill="1">
      <alignment vertical="center"/>
    </xf>
    <xf numFmtId="0" fontId="43" fillId="2" borderId="11" xfId="8" applyFont="1" applyFill="1" applyBorder="1" applyAlignment="1">
      <alignment horizontal="center" vertical="center"/>
    </xf>
    <xf numFmtId="0" fontId="43" fillId="2" borderId="13" xfId="8" applyFont="1" applyFill="1" applyBorder="1" applyAlignment="1">
      <alignment horizontal="center" vertical="center"/>
    </xf>
    <xf numFmtId="0" fontId="9" fillId="2" borderId="122" xfId="8" applyFont="1" applyFill="1" applyBorder="1" applyAlignment="1">
      <alignment horizontal="left" vertical="center"/>
    </xf>
    <xf numFmtId="0" fontId="45" fillId="2" borderId="123" xfId="8" applyFont="1" applyFill="1" applyBorder="1" applyAlignment="1">
      <alignment horizontal="left" vertical="center"/>
    </xf>
    <xf numFmtId="49" fontId="8" fillId="0" borderId="0" xfId="1" applyNumberFormat="1" applyFont="1" applyAlignment="1">
      <alignment horizontal="left" vertical="center"/>
    </xf>
    <xf numFmtId="49" fontId="8" fillId="0" borderId="0" xfId="1" applyNumberFormat="1" applyFont="1" applyAlignment="1">
      <alignment vertical="center"/>
    </xf>
    <xf numFmtId="49" fontId="46" fillId="0" borderId="0" xfId="1" applyNumberFormat="1" applyFont="1" applyAlignment="1">
      <alignment vertical="center"/>
    </xf>
    <xf numFmtId="49" fontId="8" fillId="0" borderId="0" xfId="1" applyNumberFormat="1" applyFont="1" applyBorder="1" applyAlignment="1">
      <alignment vertical="center"/>
    </xf>
    <xf numFmtId="49" fontId="8" fillId="0" borderId="0" xfId="2" applyNumberFormat="1" applyFont="1" applyAlignment="1">
      <alignment vertical="center"/>
    </xf>
    <xf numFmtId="49" fontId="8" fillId="0" borderId="0" xfId="1" applyNumberFormat="1" applyFont="1" applyAlignment="1">
      <alignment vertical="top"/>
    </xf>
    <xf numFmtId="49" fontId="8" fillId="0" borderId="1" xfId="2" applyNumberFormat="1" applyFont="1" applyBorder="1" applyAlignment="1">
      <alignment horizontal="center" vertical="center"/>
    </xf>
    <xf numFmtId="49" fontId="8" fillId="0" borderId="124" xfId="2" applyNumberFormat="1" applyFont="1" applyBorder="1" applyAlignment="1">
      <alignment horizontal="center" vertical="center"/>
    </xf>
    <xf numFmtId="49" fontId="8" fillId="0" borderId="2" xfId="2" applyNumberFormat="1" applyFont="1" applyBorder="1" applyAlignment="1">
      <alignment horizontal="center" vertical="center"/>
    </xf>
    <xf numFmtId="49" fontId="8" fillId="0" borderId="6" xfId="2" applyNumberFormat="1" applyFont="1" applyBorder="1" applyAlignment="1">
      <alignment horizontal="center" vertical="center"/>
    </xf>
    <xf numFmtId="49" fontId="8" fillId="0" borderId="0" xfId="1" applyNumberFormat="1" applyFont="1" applyBorder="1" applyAlignment="1">
      <alignment horizontal="center" vertical="center"/>
    </xf>
    <xf numFmtId="49" fontId="8" fillId="0" borderId="0" xfId="2" applyNumberFormat="1" applyFont="1" applyAlignment="1">
      <alignment horizontal="center" vertical="center"/>
    </xf>
    <xf numFmtId="49" fontId="5" fillId="0" borderId="1" xfId="1" applyNumberFormat="1" applyFont="1" applyBorder="1" applyAlignment="1">
      <alignment horizontal="center" vertical="center"/>
    </xf>
    <xf numFmtId="49" fontId="5" fillId="0" borderId="2" xfId="1" applyNumberFormat="1" applyFont="1" applyBorder="1" applyAlignment="1">
      <alignment horizontal="center" vertical="center"/>
    </xf>
    <xf numFmtId="49" fontId="5" fillId="0" borderId="3" xfId="1" applyNumberFormat="1" applyFont="1" applyBorder="1" applyAlignment="1">
      <alignment horizontal="center" vertical="center"/>
    </xf>
    <xf numFmtId="49" fontId="5" fillId="0" borderId="14" xfId="1" applyNumberFormat="1" applyFont="1" applyBorder="1" applyAlignment="1">
      <alignment vertical="center"/>
    </xf>
    <xf numFmtId="49" fontId="5" fillId="0" borderId="0" xfId="1" applyNumberFormat="1" applyFont="1" applyBorder="1" applyAlignment="1">
      <alignment vertical="center"/>
    </xf>
    <xf numFmtId="49" fontId="5" fillId="0" borderId="9" xfId="1" applyNumberFormat="1" applyFont="1" applyBorder="1" applyAlignment="1">
      <alignment vertical="center"/>
    </xf>
    <xf numFmtId="49" fontId="5" fillId="0" borderId="10" xfId="1" applyNumberFormat="1" applyFont="1" applyBorder="1" applyAlignment="1">
      <alignment vertical="center"/>
    </xf>
    <xf numFmtId="49" fontId="5" fillId="0" borderId="8" xfId="1" applyNumberFormat="1" applyFont="1" applyBorder="1" applyAlignment="1">
      <alignment vertical="top"/>
    </xf>
    <xf numFmtId="49" fontId="5" fillId="0" borderId="9" xfId="1" applyNumberFormat="1" applyFont="1" applyBorder="1" applyAlignment="1">
      <alignment vertical="top"/>
    </xf>
    <xf numFmtId="49" fontId="5" fillId="0" borderId="10" xfId="1" applyNumberFormat="1" applyFont="1" applyBorder="1" applyAlignment="1">
      <alignment vertical="top"/>
    </xf>
    <xf numFmtId="49" fontId="5" fillId="2" borderId="1" xfId="1" applyNumberFormat="1" applyFont="1" applyFill="1" applyBorder="1" applyAlignment="1">
      <alignment vertical="center"/>
    </xf>
    <xf numFmtId="49" fontId="5" fillId="0" borderId="2" xfId="1" applyNumberFormat="1" applyFont="1" applyBorder="1" applyAlignment="1">
      <alignment vertical="center"/>
    </xf>
    <xf numFmtId="49" fontId="5" fillId="0" borderId="3" xfId="1" applyNumberFormat="1" applyFont="1" applyBorder="1" applyAlignment="1">
      <alignment vertical="center"/>
    </xf>
    <xf numFmtId="49" fontId="5" fillId="0" borderId="1" xfId="1" applyNumberFormat="1" applyFont="1" applyBorder="1" applyAlignment="1">
      <alignment horizontal="left" vertical="center"/>
    </xf>
    <xf numFmtId="49" fontId="5" fillId="0" borderId="15" xfId="1" applyNumberFormat="1" applyFont="1" applyBorder="1" applyAlignment="1">
      <alignment vertical="center"/>
    </xf>
    <xf numFmtId="49" fontId="5" fillId="0" borderId="1" xfId="1" applyNumberFormat="1" applyFont="1" applyBorder="1" applyAlignment="1">
      <alignment vertical="center"/>
    </xf>
    <xf numFmtId="49" fontId="5" fillId="0" borderId="9" xfId="1" applyNumberFormat="1" applyFont="1" applyBorder="1" applyAlignment="1">
      <alignment vertical="top" wrapText="1"/>
    </xf>
    <xf numFmtId="49" fontId="5" fillId="0" borderId="10" xfId="1" applyNumberFormat="1" applyFont="1" applyBorder="1" applyAlignment="1">
      <alignment vertical="top" wrapText="1"/>
    </xf>
    <xf numFmtId="49" fontId="5" fillId="0" borderId="16" xfId="1" applyNumberFormat="1" applyFont="1" applyBorder="1" applyAlignment="1">
      <alignment vertical="center"/>
    </xf>
    <xf numFmtId="49" fontId="5" fillId="0" borderId="17" xfId="1" applyNumberFormat="1" applyFont="1" applyBorder="1" applyAlignment="1">
      <alignment vertical="center"/>
    </xf>
    <xf numFmtId="49" fontId="5" fillId="0" borderId="18" xfId="1" applyNumberFormat="1" applyFont="1" applyBorder="1" applyAlignment="1">
      <alignment vertical="center"/>
    </xf>
    <xf numFmtId="49" fontId="5" fillId="0" borderId="0" xfId="3" applyNumberFormat="1" applyFont="1" applyBorder="1" applyAlignment="1">
      <alignment horizontal="left" vertical="center"/>
    </xf>
    <xf numFmtId="49" fontId="5" fillId="0" borderId="0" xfId="3" applyNumberFormat="1" applyFont="1" applyBorder="1" applyAlignment="1">
      <alignment horizontal="right" vertical="center"/>
    </xf>
    <xf numFmtId="49" fontId="5" fillId="0" borderId="0" xfId="3" applyNumberFormat="1" applyFont="1" applyBorder="1" applyAlignment="1">
      <alignment vertical="center"/>
    </xf>
    <xf numFmtId="49" fontId="8" fillId="0" borderId="0" xfId="1" applyNumberFormat="1" applyFont="1" applyBorder="1" applyAlignment="1">
      <alignment horizontal="left" vertical="center"/>
    </xf>
    <xf numFmtId="49" fontId="8" fillId="0" borderId="0" xfId="3" applyNumberFormat="1" applyFont="1" applyBorder="1" applyAlignment="1">
      <alignment vertical="center"/>
    </xf>
    <xf numFmtId="0" fontId="47" fillId="0" borderId="0" xfId="9" applyFont="1" applyAlignment="1">
      <alignment vertical="center"/>
    </xf>
    <xf numFmtId="0" fontId="49" fillId="0" borderId="0" xfId="9" applyFont="1" applyAlignment="1">
      <alignment vertical="center"/>
    </xf>
    <xf numFmtId="0" fontId="50" fillId="0" borderId="0" xfId="9" applyFont="1" applyAlignment="1">
      <alignment vertical="center"/>
    </xf>
    <xf numFmtId="0" fontId="51" fillId="0" borderId="0" xfId="9" applyFont="1" applyAlignment="1">
      <alignment vertical="center"/>
    </xf>
    <xf numFmtId="0" fontId="53" fillId="0" borderId="0" xfId="9" applyFont="1" applyAlignment="1">
      <alignment horizontal="left" vertical="center"/>
    </xf>
    <xf numFmtId="0" fontId="51" fillId="0" borderId="0" xfId="9" applyFont="1" applyAlignment="1">
      <alignment horizontal="left" vertical="center"/>
    </xf>
    <xf numFmtId="0" fontId="51" fillId="0" borderId="0" xfId="9" applyFont="1" applyAlignment="1">
      <alignment horizontal="left" vertical="center" wrapText="1"/>
    </xf>
    <xf numFmtId="0" fontId="53" fillId="0" borderId="0" xfId="9" applyFont="1" applyAlignment="1">
      <alignment vertical="center"/>
    </xf>
    <xf numFmtId="0" fontId="54" fillId="7" borderId="19" xfId="9" applyFont="1" applyFill="1" applyBorder="1" applyAlignment="1">
      <alignment horizontal="center" vertical="center"/>
    </xf>
    <xf numFmtId="0" fontId="55" fillId="7" borderId="3" xfId="9" applyFont="1" applyFill="1" applyBorder="1" applyAlignment="1">
      <alignment horizontal="center" vertical="center" shrinkToFit="1"/>
    </xf>
    <xf numFmtId="0" fontId="50" fillId="0" borderId="0" xfId="9" applyFont="1" applyAlignment="1">
      <alignment horizontal="center" vertical="center"/>
    </xf>
    <xf numFmtId="0" fontId="54" fillId="0" borderId="19" xfId="9" applyFont="1" applyBorder="1" applyAlignment="1">
      <alignment horizontal="left" vertical="center"/>
    </xf>
    <xf numFmtId="0" fontId="50" fillId="0" borderId="0" xfId="9" applyFont="1"/>
    <xf numFmtId="0" fontId="54" fillId="0" borderId="19" xfId="9" applyFont="1" applyBorder="1" applyAlignment="1">
      <alignment vertical="center"/>
    </xf>
    <xf numFmtId="0" fontId="54" fillId="0" borderId="19" xfId="9" applyFont="1" applyBorder="1" applyAlignment="1">
      <alignment horizontal="left" vertical="center" wrapText="1"/>
    </xf>
    <xf numFmtId="0" fontId="55" fillId="0" borderId="19" xfId="9" applyFont="1" applyBorder="1" applyAlignment="1">
      <alignment horizontal="left" vertical="center"/>
    </xf>
    <xf numFmtId="0" fontId="55" fillId="0" borderId="19" xfId="9" applyFont="1" applyBorder="1" applyAlignment="1">
      <alignment horizontal="left" vertical="center" wrapText="1"/>
    </xf>
    <xf numFmtId="0" fontId="50" fillId="0" borderId="0" xfId="9" applyFont="1" applyAlignment="1">
      <alignment vertical="top"/>
    </xf>
    <xf numFmtId="0" fontId="54" fillId="0" borderId="19" xfId="9" applyFont="1" applyBorder="1" applyAlignment="1">
      <alignment vertical="center" wrapText="1"/>
    </xf>
    <xf numFmtId="0" fontId="1" fillId="0" borderId="0" xfId="11">
      <alignment vertical="center"/>
    </xf>
    <xf numFmtId="0" fontId="1" fillId="0" borderId="8" xfId="11" applyBorder="1">
      <alignment vertical="center"/>
    </xf>
    <xf numFmtId="0" fontId="1" fillId="0" borderId="9" xfId="11" applyBorder="1">
      <alignment vertical="center"/>
    </xf>
    <xf numFmtId="0" fontId="1" fillId="0" borderId="10" xfId="11" applyBorder="1">
      <alignment vertical="center"/>
    </xf>
    <xf numFmtId="0" fontId="1" fillId="0" borderId="1" xfId="11" applyBorder="1">
      <alignment vertical="center"/>
    </xf>
    <xf numFmtId="0" fontId="1" fillId="0" borderId="2" xfId="11" applyBorder="1">
      <alignment vertical="center"/>
    </xf>
    <xf numFmtId="0" fontId="1" fillId="0" borderId="3" xfId="11" applyBorder="1">
      <alignment vertical="center"/>
    </xf>
    <xf numFmtId="0" fontId="1" fillId="0" borderId="14" xfId="11" applyBorder="1">
      <alignment vertical="center"/>
    </xf>
    <xf numFmtId="0" fontId="1" fillId="0" borderId="15" xfId="11" applyBorder="1">
      <alignment vertical="center"/>
    </xf>
    <xf numFmtId="0" fontId="1" fillId="0" borderId="16" xfId="11" applyBorder="1">
      <alignment vertical="center"/>
    </xf>
    <xf numFmtId="0" fontId="1" fillId="0" borderId="17" xfId="11" applyBorder="1">
      <alignment vertical="center"/>
    </xf>
    <xf numFmtId="0" fontId="1" fillId="0" borderId="18" xfId="11" applyBorder="1">
      <alignment vertical="center"/>
    </xf>
    <xf numFmtId="0" fontId="54" fillId="0" borderId="3" xfId="9" applyFont="1" applyBorder="1" applyAlignment="1">
      <alignment horizontal="left" vertical="center"/>
    </xf>
    <xf numFmtId="0" fontId="17" fillId="2" borderId="0" xfId="4" applyFont="1" applyFill="1" applyAlignment="1">
      <alignment horizontal="left" vertical="top"/>
    </xf>
    <xf numFmtId="0" fontId="31" fillId="2" borderId="0" xfId="4" applyFont="1" applyFill="1" applyAlignment="1">
      <alignment horizontal="center" vertical="top"/>
    </xf>
    <xf numFmtId="0" fontId="31" fillId="2" borderId="126" xfId="4" applyFont="1" applyFill="1" applyBorder="1" applyAlignment="1">
      <alignment horizontal="center" vertical="top"/>
    </xf>
    <xf numFmtId="0" fontId="31" fillId="2" borderId="131" xfId="4" applyFont="1" applyFill="1" applyBorder="1" applyAlignment="1">
      <alignment horizontal="center" vertical="top"/>
    </xf>
    <xf numFmtId="0" fontId="31" fillId="2" borderId="2" xfId="4" applyFont="1" applyFill="1" applyBorder="1" applyAlignment="1">
      <alignment horizontal="center" vertical="top"/>
    </xf>
    <xf numFmtId="0" fontId="31" fillId="2" borderId="136" xfId="4" applyFont="1" applyFill="1" applyBorder="1" applyAlignment="1">
      <alignment horizontal="center" vertical="top"/>
    </xf>
    <xf numFmtId="0" fontId="54" fillId="0" borderId="19" xfId="9" applyFont="1" applyBorder="1" applyAlignment="1">
      <alignment horizontal="center" vertical="center"/>
    </xf>
    <xf numFmtId="0" fontId="0" fillId="0" borderId="19" xfId="0" applyBorder="1" applyAlignment="1">
      <alignment horizontal="center" vertical="center"/>
    </xf>
    <xf numFmtId="0" fontId="54" fillId="0" borderId="19" xfId="9" applyFont="1" applyBorder="1" applyAlignment="1">
      <alignment horizontal="center" vertical="center" wrapText="1"/>
    </xf>
    <xf numFmtId="0" fontId="55" fillId="0" borderId="19" xfId="9" applyFont="1" applyBorder="1" applyAlignment="1">
      <alignment horizontal="center" vertical="center"/>
    </xf>
    <xf numFmtId="0" fontId="54" fillId="0" borderId="19" xfId="0" applyFont="1" applyBorder="1" applyAlignment="1">
      <alignment vertical="center" wrapText="1"/>
    </xf>
    <xf numFmtId="0" fontId="54" fillId="0" borderId="19" xfId="0" applyFont="1" applyBorder="1" applyAlignment="1">
      <alignment vertical="center"/>
    </xf>
    <xf numFmtId="0" fontId="0" fillId="0" borderId="19" xfId="0" applyBorder="1" applyAlignment="1">
      <alignment horizontal="center" vertical="center" wrapText="1"/>
    </xf>
    <xf numFmtId="0" fontId="55" fillId="0" borderId="19" xfId="9" applyFont="1" applyBorder="1" applyAlignment="1">
      <alignment horizontal="center" vertical="center" wrapText="1"/>
    </xf>
    <xf numFmtId="0" fontId="51" fillId="0" borderId="111" xfId="9" applyFont="1" applyBorder="1" applyAlignment="1">
      <alignment horizontal="left" vertical="center" wrapText="1"/>
    </xf>
    <xf numFmtId="0" fontId="51" fillId="0" borderId="113" xfId="9" applyFont="1" applyBorder="1" applyAlignment="1">
      <alignment horizontal="left" vertical="center" wrapText="1"/>
    </xf>
    <xf numFmtId="0" fontId="51" fillId="0" borderId="112" xfId="9" applyFont="1" applyBorder="1" applyAlignment="1">
      <alignment horizontal="left" vertical="center" wrapText="1"/>
    </xf>
    <xf numFmtId="0" fontId="51" fillId="0" borderId="114" xfId="9" applyFont="1" applyBorder="1" applyAlignment="1">
      <alignment horizontal="left" vertical="center" wrapText="1"/>
    </xf>
    <xf numFmtId="0" fontId="53" fillId="0" borderId="0" xfId="9" applyFont="1" applyAlignment="1">
      <alignment horizontal="left" vertical="center" wrapText="1"/>
    </xf>
    <xf numFmtId="0" fontId="54" fillId="7" borderId="19" xfId="9" applyFont="1" applyFill="1" applyBorder="1" applyAlignment="1">
      <alignment horizontal="center" vertical="center"/>
    </xf>
    <xf numFmtId="0" fontId="56" fillId="0" borderId="19" xfId="0" applyFont="1" applyBorder="1" applyAlignment="1">
      <alignment vertical="center" wrapText="1"/>
    </xf>
    <xf numFmtId="0" fontId="0" fillId="0" borderId="19" xfId="0" applyBorder="1" applyAlignment="1">
      <alignment vertical="center"/>
    </xf>
    <xf numFmtId="49" fontId="5" fillId="0" borderId="1" xfId="2" applyNumberFormat="1" applyFont="1" applyBorder="1" applyAlignment="1">
      <alignment horizontal="left" vertical="center"/>
    </xf>
    <xf numFmtId="49" fontId="5" fillId="0" borderId="2" xfId="2" applyNumberFormat="1" applyFont="1" applyBorder="1" applyAlignment="1">
      <alignment horizontal="left" vertical="center"/>
    </xf>
    <xf numFmtId="49" fontId="5" fillId="0" borderId="3" xfId="2" applyNumberFormat="1" applyFont="1" applyBorder="1" applyAlignment="1">
      <alignment horizontal="left" vertical="center"/>
    </xf>
    <xf numFmtId="49" fontId="8" fillId="0" borderId="0" xfId="1" applyNumberFormat="1" applyFont="1" applyAlignment="1">
      <alignment horizontal="center" vertical="center"/>
    </xf>
    <xf numFmtId="0" fontId="5" fillId="2" borderId="0" xfId="1" applyFont="1" applyFill="1" applyAlignment="1">
      <alignment horizontal="center" vertical="center"/>
    </xf>
    <xf numFmtId="0" fontId="5" fillId="2" borderId="0" xfId="1" applyFont="1" applyFill="1" applyAlignment="1">
      <alignment horizontal="left" vertical="center" wrapText="1"/>
    </xf>
    <xf numFmtId="49" fontId="8" fillId="0" borderId="0" xfId="1" applyNumberFormat="1" applyFont="1" applyAlignment="1">
      <alignment horizontal="left" vertical="top"/>
    </xf>
    <xf numFmtId="49" fontId="8" fillId="0" borderId="0" xfId="1" applyNumberFormat="1" applyFont="1" applyAlignment="1">
      <alignment horizontal="left" vertical="top" wrapText="1"/>
    </xf>
    <xf numFmtId="49" fontId="5" fillId="0" borderId="8" xfId="1" applyNumberFormat="1" applyFont="1" applyBorder="1" applyAlignment="1">
      <alignment horizontal="center" vertical="center"/>
    </xf>
    <xf numFmtId="49" fontId="5" fillId="0" borderId="9" xfId="1" applyNumberFormat="1" applyFont="1" applyBorder="1" applyAlignment="1">
      <alignment horizontal="center" vertical="center"/>
    </xf>
    <xf numFmtId="49" fontId="5" fillId="0" borderId="10" xfId="1" applyNumberFormat="1" applyFont="1" applyBorder="1" applyAlignment="1">
      <alignment horizontal="center" vertical="center"/>
    </xf>
    <xf numFmtId="49" fontId="5" fillId="0" borderId="14" xfId="1" applyNumberFormat="1" applyFont="1" applyBorder="1" applyAlignment="1">
      <alignment horizontal="center" vertical="center"/>
    </xf>
    <xf numFmtId="49" fontId="5" fillId="0" borderId="0" xfId="1" applyNumberFormat="1" applyFont="1" applyBorder="1" applyAlignment="1">
      <alignment horizontal="center" vertical="center"/>
    </xf>
    <xf numFmtId="49" fontId="5" fillId="0" borderId="15" xfId="1" applyNumberFormat="1" applyFont="1" applyBorder="1" applyAlignment="1">
      <alignment horizontal="center" vertical="center"/>
    </xf>
    <xf numFmtId="49" fontId="5" fillId="0" borderId="16" xfId="1" applyNumberFormat="1" applyFont="1" applyBorder="1" applyAlignment="1">
      <alignment horizontal="center" vertical="center"/>
    </xf>
    <xf numFmtId="49" fontId="5" fillId="0" borderId="17" xfId="1" applyNumberFormat="1" applyFont="1" applyBorder="1" applyAlignment="1">
      <alignment horizontal="center" vertical="center"/>
    </xf>
    <xf numFmtId="49" fontId="5" fillId="0" borderId="18" xfId="1" applyNumberFormat="1" applyFont="1" applyBorder="1" applyAlignment="1">
      <alignment horizontal="center" vertical="center"/>
    </xf>
    <xf numFmtId="49" fontId="5" fillId="0" borderId="8" xfId="2" applyNumberFormat="1" applyFont="1" applyBorder="1" applyAlignment="1">
      <alignment horizontal="left" vertical="top"/>
    </xf>
    <xf numFmtId="49" fontId="5" fillId="0" borderId="9" xfId="2" applyNumberFormat="1" applyFont="1" applyBorder="1" applyAlignment="1">
      <alignment horizontal="left" vertical="top"/>
    </xf>
    <xf numFmtId="49" fontId="5" fillId="0" borderId="16" xfId="2" applyNumberFormat="1" applyFont="1" applyBorder="1" applyAlignment="1">
      <alignment horizontal="left" vertical="top"/>
    </xf>
    <xf numFmtId="49" fontId="5" fillId="0" borderId="17" xfId="2" applyNumberFormat="1" applyFont="1" applyBorder="1" applyAlignment="1">
      <alignment horizontal="left" vertical="top"/>
    </xf>
    <xf numFmtId="49" fontId="5" fillId="0" borderId="9" xfId="2" applyNumberFormat="1" applyFont="1" applyBorder="1" applyAlignment="1">
      <alignment horizontal="left" vertical="center" wrapText="1"/>
    </xf>
    <xf numFmtId="49" fontId="5" fillId="0" borderId="10" xfId="2" applyNumberFormat="1" applyFont="1" applyBorder="1" applyAlignment="1">
      <alignment horizontal="left" vertical="center" wrapText="1"/>
    </xf>
    <xf numFmtId="49" fontId="5" fillId="0" borderId="17" xfId="2" applyNumberFormat="1" applyFont="1" applyBorder="1" applyAlignment="1">
      <alignment horizontal="left" vertical="center" wrapText="1"/>
    </xf>
    <xf numFmtId="49" fontId="5" fillId="0" borderId="18" xfId="2" applyNumberFormat="1" applyFont="1" applyBorder="1" applyAlignment="1">
      <alignment horizontal="left" vertical="center" wrapText="1"/>
    </xf>
    <xf numFmtId="49" fontId="5" fillId="0" borderId="8" xfId="2" applyNumberFormat="1" applyFont="1" applyBorder="1" applyAlignment="1">
      <alignment horizontal="left" vertical="center"/>
    </xf>
    <xf numFmtId="49" fontId="5" fillId="0" borderId="9" xfId="2" applyNumberFormat="1" applyFont="1" applyBorder="1" applyAlignment="1">
      <alignment horizontal="left" vertical="center"/>
    </xf>
    <xf numFmtId="49" fontId="5" fillId="0" borderId="10" xfId="2" applyNumberFormat="1" applyFont="1" applyBorder="1" applyAlignment="1">
      <alignment horizontal="left" vertical="center"/>
    </xf>
    <xf numFmtId="49" fontId="5" fillId="0" borderId="14" xfId="2" applyNumberFormat="1" applyFont="1" applyBorder="1" applyAlignment="1">
      <alignment horizontal="left" vertical="top" wrapText="1"/>
    </xf>
    <xf numFmtId="49" fontId="5" fillId="0" borderId="0" xfId="2" applyNumberFormat="1" applyFont="1" applyAlignment="1">
      <alignment horizontal="left" vertical="top" wrapText="1"/>
    </xf>
    <xf numFmtId="49" fontId="5" fillId="0" borderId="15" xfId="2" applyNumberFormat="1" applyFont="1" applyBorder="1" applyAlignment="1">
      <alignment horizontal="left" vertical="top" wrapText="1"/>
    </xf>
    <xf numFmtId="49" fontId="5" fillId="0" borderId="16" xfId="2" applyNumberFormat="1" applyFont="1" applyBorder="1" applyAlignment="1">
      <alignment horizontal="left" vertical="top" wrapText="1"/>
    </xf>
    <xf numFmtId="49" fontId="5" fillId="0" borderId="17" xfId="2" applyNumberFormat="1" applyFont="1" applyBorder="1" applyAlignment="1">
      <alignment horizontal="left" vertical="top" wrapText="1"/>
    </xf>
    <xf numFmtId="49" fontId="5" fillId="0" borderId="18" xfId="2" applyNumberFormat="1" applyFont="1" applyBorder="1" applyAlignment="1">
      <alignment horizontal="left" vertical="top" wrapText="1"/>
    </xf>
    <xf numFmtId="49" fontId="5" fillId="0" borderId="1" xfId="1" applyNumberFormat="1" applyFont="1" applyBorder="1" applyAlignment="1">
      <alignment horizontal="center" vertical="center"/>
    </xf>
    <xf numFmtId="49" fontId="5" fillId="0" borderId="2" xfId="1" applyNumberFormat="1" applyFont="1" applyBorder="1" applyAlignment="1">
      <alignment horizontal="center" vertical="center"/>
    </xf>
    <xf numFmtId="49" fontId="5" fillId="0" borderId="3" xfId="1" applyNumberFormat="1" applyFont="1" applyBorder="1" applyAlignment="1">
      <alignment horizontal="center" vertical="center"/>
    </xf>
    <xf numFmtId="49" fontId="5" fillId="0" borderId="1" xfId="1" applyNumberFormat="1" applyFont="1" applyBorder="1" applyAlignment="1">
      <alignment horizontal="left" vertical="center" wrapText="1"/>
    </xf>
    <xf numFmtId="49" fontId="5" fillId="0" borderId="2" xfId="1" applyNumberFormat="1" applyFont="1" applyBorder="1" applyAlignment="1">
      <alignment horizontal="left" vertical="center" wrapText="1"/>
    </xf>
    <xf numFmtId="49" fontId="5" fillId="0" borderId="3" xfId="1" applyNumberFormat="1" applyFont="1" applyBorder="1" applyAlignment="1">
      <alignment horizontal="left" vertical="center" wrapText="1"/>
    </xf>
    <xf numFmtId="49" fontId="5" fillId="2" borderId="10" xfId="1" applyNumberFormat="1" applyFont="1" applyFill="1" applyBorder="1" applyAlignment="1">
      <alignment horizontal="center" vertical="center"/>
    </xf>
    <xf numFmtId="49" fontId="5" fillId="0" borderId="14" xfId="1" applyNumberFormat="1" applyFont="1" applyBorder="1" applyAlignment="1">
      <alignment horizontal="left" vertical="top" wrapText="1"/>
    </xf>
    <xf numFmtId="49" fontId="5" fillId="0" borderId="0" xfId="1" applyNumberFormat="1" applyFont="1" applyBorder="1" applyAlignment="1">
      <alignment horizontal="left" vertical="top" wrapText="1"/>
    </xf>
    <xf numFmtId="49" fontId="5" fillId="0" borderId="15" xfId="1" applyNumberFormat="1" applyFont="1" applyBorder="1" applyAlignment="1">
      <alignment horizontal="left" vertical="top" wrapText="1"/>
    </xf>
    <xf numFmtId="49" fontId="5" fillId="0" borderId="9" xfId="1" applyNumberFormat="1" applyFont="1" applyBorder="1" applyAlignment="1">
      <alignment horizontal="center" vertical="top" wrapText="1"/>
    </xf>
    <xf numFmtId="49" fontId="5" fillId="0" borderId="0" xfId="1" applyNumberFormat="1" applyFont="1" applyBorder="1" applyAlignment="1">
      <alignment horizontal="center" vertical="top" wrapText="1"/>
    </xf>
    <xf numFmtId="49" fontId="5" fillId="0" borderId="9" xfId="1" applyNumberFormat="1" applyFont="1" applyBorder="1" applyAlignment="1">
      <alignment horizontal="justify" vertical="top" wrapText="1"/>
    </xf>
    <xf numFmtId="49" fontId="5" fillId="0" borderId="0" xfId="1" applyNumberFormat="1" applyFont="1" applyBorder="1" applyAlignment="1">
      <alignment horizontal="justify" vertical="top" wrapText="1"/>
    </xf>
    <xf numFmtId="49" fontId="5" fillId="0" borderId="14" xfId="1" applyNumberFormat="1" applyFont="1" applyBorder="1" applyAlignment="1">
      <alignment horizontal="left" vertical="top"/>
    </xf>
    <xf numFmtId="49" fontId="5" fillId="0" borderId="0" xfId="1" applyNumberFormat="1" applyFont="1" applyBorder="1" applyAlignment="1">
      <alignment horizontal="left" vertical="top"/>
    </xf>
    <xf numFmtId="49" fontId="5" fillId="0" borderId="15" xfId="1" applyNumberFormat="1" applyFont="1" applyBorder="1" applyAlignment="1">
      <alignment horizontal="left" vertical="top"/>
    </xf>
    <xf numFmtId="49" fontId="5" fillId="0" borderId="16" xfId="1" applyNumberFormat="1" applyFont="1" applyBorder="1" applyAlignment="1">
      <alignment horizontal="left" vertical="top"/>
    </xf>
    <xf numFmtId="49" fontId="5" fillId="0" borderId="17" xfId="1" applyNumberFormat="1" applyFont="1" applyBorder="1" applyAlignment="1">
      <alignment horizontal="left" vertical="top"/>
    </xf>
    <xf numFmtId="49" fontId="5" fillId="0" borderId="18" xfId="1" applyNumberFormat="1" applyFont="1" applyBorder="1" applyAlignment="1">
      <alignment horizontal="left" vertical="top"/>
    </xf>
    <xf numFmtId="0" fontId="13" fillId="2" borderId="49" xfId="4" applyFont="1" applyFill="1" applyBorder="1" applyAlignment="1">
      <alignment horizontal="center" vertical="center" textRotation="255" wrapText="1"/>
    </xf>
    <xf numFmtId="0" fontId="13" fillId="2" borderId="51" xfId="4" applyFont="1" applyFill="1" applyBorder="1" applyAlignment="1">
      <alignment horizontal="center" vertical="center" textRotation="255" wrapText="1"/>
    </xf>
    <xf numFmtId="0" fontId="13" fillId="2" borderId="60" xfId="4" applyFont="1" applyFill="1" applyBorder="1" applyAlignment="1">
      <alignment horizontal="center" vertical="center" textRotation="255" wrapText="1"/>
    </xf>
    <xf numFmtId="0" fontId="14" fillId="2" borderId="30" xfId="4" applyFont="1" applyFill="1" applyBorder="1" applyAlignment="1">
      <alignment horizontal="center" vertical="center" wrapText="1"/>
    </xf>
    <xf numFmtId="0" fontId="14" fillId="2" borderId="31" xfId="4" applyFont="1" applyFill="1" applyBorder="1" applyAlignment="1">
      <alignment horizontal="center" vertical="center" wrapText="1"/>
    </xf>
    <xf numFmtId="0" fontId="13" fillId="2" borderId="8" xfId="4" applyFont="1" applyFill="1" applyBorder="1" applyAlignment="1">
      <alignment horizontal="left" vertical="center" wrapText="1"/>
    </xf>
    <xf numFmtId="0" fontId="13" fillId="2" borderId="9" xfId="4" applyFont="1" applyFill="1" applyBorder="1" applyAlignment="1">
      <alignment horizontal="left" vertical="center" wrapText="1"/>
    </xf>
    <xf numFmtId="0" fontId="13" fillId="2" borderId="10" xfId="4" applyFont="1" applyFill="1" applyBorder="1" applyAlignment="1">
      <alignment horizontal="left" vertical="center" wrapText="1"/>
    </xf>
    <xf numFmtId="0" fontId="13" fillId="2" borderId="0" xfId="4" applyFont="1" applyFill="1" applyAlignment="1">
      <alignment horizontal="justify" vertical="top" wrapText="1"/>
    </xf>
    <xf numFmtId="0" fontId="14" fillId="2" borderId="66" xfId="4" applyFont="1" applyFill="1" applyBorder="1" applyAlignment="1">
      <alignment horizontal="center" vertical="center" wrapText="1"/>
    </xf>
    <xf numFmtId="0" fontId="13" fillId="2" borderId="30" xfId="4" applyFont="1" applyFill="1" applyBorder="1" applyAlignment="1">
      <alignment horizontal="center" vertical="center" wrapText="1"/>
    </xf>
    <xf numFmtId="0" fontId="13" fillId="2" borderId="31" xfId="4" applyFont="1" applyFill="1" applyBorder="1" applyAlignment="1">
      <alignment horizontal="center" vertical="center" wrapText="1"/>
    </xf>
    <xf numFmtId="0" fontId="13" fillId="2" borderId="66" xfId="4" applyFont="1" applyFill="1" applyBorder="1" applyAlignment="1">
      <alignment horizontal="center" vertical="center" wrapText="1"/>
    </xf>
    <xf numFmtId="0" fontId="14" fillId="2" borderId="64" xfId="4" applyFont="1" applyFill="1" applyBorder="1" applyAlignment="1">
      <alignment horizontal="center" vertical="center" wrapText="1"/>
    </xf>
    <xf numFmtId="0" fontId="14" fillId="2" borderId="45" xfId="4" applyFont="1" applyFill="1" applyBorder="1" applyAlignment="1">
      <alignment horizontal="center" vertical="center" wrapText="1"/>
    </xf>
    <xf numFmtId="0" fontId="14" fillId="2" borderId="31" xfId="4" applyFont="1" applyFill="1" applyBorder="1" applyAlignment="1">
      <alignment horizontal="right" vertical="center" wrapText="1"/>
    </xf>
    <xf numFmtId="0" fontId="14" fillId="2" borderId="67" xfId="4" applyFont="1" applyFill="1" applyBorder="1" applyAlignment="1">
      <alignment horizontal="center" vertical="center" wrapText="1"/>
    </xf>
    <xf numFmtId="0" fontId="14" fillId="2" borderId="68" xfId="4" applyFont="1" applyFill="1" applyBorder="1" applyAlignment="1">
      <alignment horizontal="center" vertical="center" wrapText="1"/>
    </xf>
    <xf numFmtId="0" fontId="14" fillId="2" borderId="69" xfId="4" applyFont="1" applyFill="1" applyBorder="1" applyAlignment="1">
      <alignment horizontal="center" vertical="center" wrapText="1"/>
    </xf>
    <xf numFmtId="0" fontId="14" fillId="2" borderId="70" xfId="4" applyFont="1" applyFill="1" applyBorder="1" applyAlignment="1">
      <alignment horizontal="left" vertical="center" wrapText="1"/>
    </xf>
    <xf numFmtId="0" fontId="14" fillId="2" borderId="68" xfId="4" applyFont="1" applyFill="1" applyBorder="1" applyAlignment="1">
      <alignment horizontal="left" vertical="center" wrapText="1"/>
    </xf>
    <xf numFmtId="0" fontId="14" fillId="3" borderId="64" xfId="4" applyFont="1" applyFill="1" applyBorder="1" applyAlignment="1">
      <alignment horizontal="left" vertical="center" wrapText="1"/>
    </xf>
    <xf numFmtId="0" fontId="14" fillId="3" borderId="31" xfId="4" applyFont="1" applyFill="1" applyBorder="1" applyAlignment="1">
      <alignment horizontal="left" vertical="center" wrapText="1"/>
    </xf>
    <xf numFmtId="0" fontId="14" fillId="3" borderId="43" xfId="4" applyFont="1" applyFill="1" applyBorder="1" applyAlignment="1">
      <alignment horizontal="left" vertical="center" wrapText="1"/>
    </xf>
    <xf numFmtId="0" fontId="14" fillId="3" borderId="33" xfId="4" applyFont="1" applyFill="1" applyBorder="1" applyAlignment="1">
      <alignment horizontal="left" vertical="center" wrapText="1"/>
    </xf>
    <xf numFmtId="0" fontId="14" fillId="2" borderId="65" xfId="4" applyFont="1" applyFill="1" applyBorder="1" applyAlignment="1">
      <alignment horizontal="center" vertical="center" wrapText="1"/>
    </xf>
    <xf numFmtId="0" fontId="14" fillId="2" borderId="36" xfId="4" applyFont="1" applyFill="1" applyBorder="1" applyAlignment="1">
      <alignment horizontal="center" vertical="center" wrapText="1"/>
    </xf>
    <xf numFmtId="0" fontId="14" fillId="2" borderId="35" xfId="4" applyFont="1" applyFill="1" applyBorder="1" applyAlignment="1">
      <alignment horizontal="center" vertical="center" wrapText="1"/>
    </xf>
    <xf numFmtId="0" fontId="14" fillId="2" borderId="25" xfId="4" applyFont="1" applyFill="1" applyBorder="1" applyAlignment="1">
      <alignment horizontal="center" vertical="center" wrapText="1"/>
    </xf>
    <xf numFmtId="0" fontId="14" fillId="2" borderId="0" xfId="4" applyFont="1" applyFill="1" applyAlignment="1">
      <alignment horizontal="center" vertical="center" wrapText="1"/>
    </xf>
    <xf numFmtId="0" fontId="14" fillId="2" borderId="39" xfId="4" applyFont="1" applyFill="1" applyBorder="1" applyAlignment="1">
      <alignment horizontal="center" vertical="center" wrapText="1"/>
    </xf>
    <xf numFmtId="0" fontId="13" fillId="2" borderId="34" xfId="4" applyFont="1" applyFill="1" applyBorder="1" applyAlignment="1">
      <alignment horizontal="left" vertical="top" wrapText="1"/>
    </xf>
    <xf numFmtId="0" fontId="13" fillId="2" borderId="36" xfId="4" applyFont="1" applyFill="1" applyBorder="1" applyAlignment="1">
      <alignment horizontal="left" vertical="top" wrapText="1"/>
    </xf>
    <xf numFmtId="0" fontId="13" fillId="2" borderId="37" xfId="4" applyFont="1" applyFill="1" applyBorder="1" applyAlignment="1">
      <alignment horizontal="left" vertical="top" wrapText="1"/>
    </xf>
    <xf numFmtId="0" fontId="13" fillId="2" borderId="38" xfId="4" applyFont="1" applyFill="1" applyBorder="1" applyAlignment="1">
      <alignment horizontal="left" vertical="top" wrapText="1"/>
    </xf>
    <xf numFmtId="0" fontId="13" fillId="2" borderId="0" xfId="4" applyFont="1" applyFill="1" applyAlignment="1">
      <alignment horizontal="left" vertical="top" wrapText="1"/>
    </xf>
    <xf numFmtId="0" fontId="13" fillId="2" borderId="40" xfId="4" applyFont="1" applyFill="1" applyBorder="1" applyAlignment="1">
      <alignment horizontal="left" vertical="top" wrapText="1"/>
    </xf>
    <xf numFmtId="0" fontId="13" fillId="2" borderId="51" xfId="4" applyFont="1" applyFill="1" applyBorder="1" applyAlignment="1">
      <alignment horizontal="left" vertical="top" wrapText="1"/>
    </xf>
    <xf numFmtId="0" fontId="13" fillId="2" borderId="60" xfId="4" applyFont="1" applyFill="1" applyBorder="1" applyAlignment="1">
      <alignment horizontal="left" vertical="top" wrapText="1"/>
    </xf>
    <xf numFmtId="0" fontId="14" fillId="2" borderId="8" xfId="4" applyFont="1" applyFill="1" applyBorder="1" applyAlignment="1">
      <alignment horizontal="center" vertical="center" wrapText="1"/>
    </xf>
    <xf numFmtId="0" fontId="14" fillId="2" borderId="10" xfId="4" applyFont="1" applyFill="1" applyBorder="1" applyAlignment="1">
      <alignment horizontal="center" vertical="center" wrapText="1"/>
    </xf>
    <xf numFmtId="0" fontId="14" fillId="2" borderId="14" xfId="4" applyFont="1" applyFill="1" applyBorder="1" applyAlignment="1">
      <alignment horizontal="center" vertical="center" wrapText="1"/>
    </xf>
    <xf numFmtId="0" fontId="14" fillId="2" borderId="15" xfId="4" applyFont="1" applyFill="1" applyBorder="1" applyAlignment="1">
      <alignment horizontal="center" vertical="center" wrapText="1"/>
    </xf>
    <xf numFmtId="0" fontId="14" fillId="2" borderId="16" xfId="4" applyFont="1" applyFill="1" applyBorder="1" applyAlignment="1">
      <alignment horizontal="center" vertical="center" wrapText="1"/>
    </xf>
    <xf numFmtId="0" fontId="14" fillId="2" borderId="18" xfId="4" applyFont="1" applyFill="1" applyBorder="1" applyAlignment="1">
      <alignment horizontal="center" vertical="center" wrapText="1"/>
    </xf>
    <xf numFmtId="0" fontId="15" fillId="2" borderId="8" xfId="4" applyFont="1" applyFill="1" applyBorder="1" applyAlignment="1">
      <alignment horizontal="center" vertical="center" wrapText="1"/>
    </xf>
    <xf numFmtId="0" fontId="15" fillId="2" borderId="9" xfId="4" applyFont="1" applyFill="1" applyBorder="1" applyAlignment="1">
      <alignment horizontal="center" vertical="center" wrapText="1"/>
    </xf>
    <xf numFmtId="0" fontId="13" fillId="2" borderId="1" xfId="4" applyFont="1" applyFill="1" applyBorder="1" applyAlignment="1">
      <alignment horizontal="left" vertical="center" wrapText="1"/>
    </xf>
    <xf numFmtId="0" fontId="13" fillId="2" borderId="2" xfId="4" applyFont="1" applyFill="1" applyBorder="1" applyAlignment="1">
      <alignment horizontal="left" vertical="center" wrapText="1"/>
    </xf>
    <xf numFmtId="0" fontId="13" fillId="2" borderId="3" xfId="4" applyFont="1" applyFill="1" applyBorder="1" applyAlignment="1">
      <alignment horizontal="left" vertical="center" wrapText="1"/>
    </xf>
    <xf numFmtId="0" fontId="14" fillId="2" borderId="14" xfId="4" applyFont="1" applyFill="1" applyBorder="1" applyAlignment="1">
      <alignment horizontal="left" vertical="center" wrapText="1"/>
    </xf>
    <xf numFmtId="0" fontId="14" fillId="2" borderId="0" xfId="4" applyFont="1" applyFill="1" applyAlignment="1">
      <alignment horizontal="left" vertical="center" wrapText="1"/>
    </xf>
    <xf numFmtId="0" fontId="14" fillId="2" borderId="40" xfId="4" applyFont="1" applyFill="1" applyBorder="1" applyAlignment="1">
      <alignment horizontal="left" vertical="center" wrapText="1"/>
    </xf>
    <xf numFmtId="0" fontId="14" fillId="2" borderId="52" xfId="4" applyFont="1" applyFill="1" applyBorder="1" applyAlignment="1">
      <alignment horizontal="left" vertical="center" wrapText="1"/>
    </xf>
    <xf numFmtId="0" fontId="14" fillId="2" borderId="43" xfId="4" applyFont="1" applyFill="1" applyBorder="1" applyAlignment="1">
      <alignment horizontal="left" vertical="center" wrapText="1"/>
    </xf>
    <xf numFmtId="0" fontId="14" fillId="2" borderId="44" xfId="4" applyFont="1" applyFill="1" applyBorder="1" applyAlignment="1">
      <alignment horizontal="left" vertical="center" wrapText="1"/>
    </xf>
    <xf numFmtId="176" fontId="13" fillId="2" borderId="16" xfId="4" applyNumberFormat="1" applyFont="1" applyFill="1" applyBorder="1" applyAlignment="1">
      <alignment horizontal="left" vertical="center" wrapText="1" indent="1"/>
    </xf>
    <xf numFmtId="176" fontId="13" fillId="2" borderId="17" xfId="4" applyNumberFormat="1" applyFont="1" applyFill="1" applyBorder="1" applyAlignment="1">
      <alignment horizontal="left" vertical="center" wrapText="1" indent="1"/>
    </xf>
    <xf numFmtId="176" fontId="13" fillId="2" borderId="18" xfId="4" applyNumberFormat="1" applyFont="1" applyFill="1" applyBorder="1" applyAlignment="1">
      <alignment horizontal="left" vertical="center" wrapText="1" indent="1"/>
    </xf>
    <xf numFmtId="0" fontId="14" fillId="2" borderId="41" xfId="4" applyFont="1" applyFill="1" applyBorder="1" applyAlignment="1">
      <alignment horizontal="center" vertical="center" wrapText="1"/>
    </xf>
    <xf numFmtId="0" fontId="14" fillId="2" borderId="43" xfId="4" applyFont="1" applyFill="1" applyBorder="1" applyAlignment="1">
      <alignment horizontal="center" vertical="center" wrapText="1"/>
    </xf>
    <xf numFmtId="0" fontId="14" fillId="2" borderId="33" xfId="4" applyFont="1" applyFill="1" applyBorder="1" applyAlignment="1">
      <alignment horizontal="center" vertical="center" wrapText="1"/>
    </xf>
    <xf numFmtId="0" fontId="14" fillId="2" borderId="34" xfId="4" applyFont="1" applyFill="1" applyBorder="1" applyAlignment="1">
      <alignment horizontal="center" vertical="center" wrapText="1"/>
    </xf>
    <xf numFmtId="0" fontId="14" fillId="2" borderId="38" xfId="4" applyFont="1" applyFill="1" applyBorder="1" applyAlignment="1">
      <alignment horizontal="center" vertical="center" wrapText="1"/>
    </xf>
    <xf numFmtId="0" fontId="14" fillId="2" borderId="28" xfId="4" applyFont="1" applyFill="1" applyBorder="1" applyAlignment="1">
      <alignment horizontal="center" vertical="center" wrapText="1"/>
    </xf>
    <xf numFmtId="0" fontId="14" fillId="2" borderId="27" xfId="4" applyFont="1" applyFill="1" applyBorder="1" applyAlignment="1">
      <alignment horizontal="center" vertical="center" wrapText="1"/>
    </xf>
    <xf numFmtId="0" fontId="14" fillId="2" borderId="53" xfId="4" applyFont="1" applyFill="1" applyBorder="1" applyAlignment="1">
      <alignment horizontal="center" vertical="center" wrapText="1"/>
    </xf>
    <xf numFmtId="0" fontId="14" fillId="2" borderId="32" xfId="4" applyFont="1" applyFill="1" applyBorder="1" applyAlignment="1">
      <alignment horizontal="left" vertical="center" wrapText="1"/>
    </xf>
    <xf numFmtId="0" fontId="14" fillId="2" borderId="31" xfId="4" applyFont="1" applyFill="1" applyBorder="1" applyAlignment="1">
      <alignment horizontal="left" vertical="center" wrapText="1"/>
    </xf>
    <xf numFmtId="0" fontId="14" fillId="2" borderId="45" xfId="4" applyFont="1" applyFill="1" applyBorder="1" applyAlignment="1">
      <alignment horizontal="left" vertical="center" wrapText="1"/>
    </xf>
    <xf numFmtId="0" fontId="14" fillId="2" borderId="19" xfId="4" applyFont="1" applyFill="1" applyBorder="1" applyAlignment="1">
      <alignment horizontal="center" vertical="center" shrinkToFit="1"/>
    </xf>
    <xf numFmtId="0" fontId="13" fillId="2" borderId="54" xfId="4" applyFont="1" applyFill="1" applyBorder="1" applyAlignment="1">
      <alignment horizontal="center" vertical="center" wrapText="1"/>
    </xf>
    <xf numFmtId="0" fontId="13" fillId="2" borderId="36" xfId="4" applyFont="1" applyFill="1" applyBorder="1" applyAlignment="1">
      <alignment horizontal="center" vertical="center" wrapText="1"/>
    </xf>
    <xf numFmtId="0" fontId="13" fillId="2" borderId="55" xfId="4" applyFont="1" applyFill="1" applyBorder="1" applyAlignment="1">
      <alignment horizontal="center" vertical="center" wrapText="1"/>
    </xf>
    <xf numFmtId="0" fontId="13" fillId="2" borderId="16" xfId="4" applyFont="1" applyFill="1" applyBorder="1" applyAlignment="1">
      <alignment horizontal="center" vertical="center" wrapText="1"/>
    </xf>
    <xf numFmtId="0" fontId="13" fillId="2" borderId="17" xfId="4" applyFont="1" applyFill="1" applyBorder="1" applyAlignment="1">
      <alignment horizontal="center" vertical="center" wrapText="1"/>
    </xf>
    <xf numFmtId="0" fontId="13" fillId="2" borderId="18" xfId="4" applyFont="1" applyFill="1" applyBorder="1" applyAlignment="1">
      <alignment horizontal="center" vertical="center" wrapText="1"/>
    </xf>
    <xf numFmtId="0" fontId="13" fillId="2" borderId="56" xfId="4" applyFont="1" applyFill="1" applyBorder="1" applyAlignment="1">
      <alignment horizontal="left" vertical="center" wrapText="1"/>
    </xf>
    <xf numFmtId="0" fontId="13" fillId="2" borderId="57" xfId="4" applyFont="1" applyFill="1" applyBorder="1" applyAlignment="1">
      <alignment horizontal="left" vertical="center" wrapText="1"/>
    </xf>
    <xf numFmtId="0" fontId="13" fillId="2" borderId="58" xfId="4" applyFont="1" applyFill="1" applyBorder="1" applyAlignment="1">
      <alignment horizontal="left" vertical="center" wrapText="1"/>
    </xf>
    <xf numFmtId="0" fontId="13" fillId="2" borderId="59" xfId="4" applyFont="1" applyFill="1" applyBorder="1" applyAlignment="1">
      <alignment horizontal="left" vertical="center" wrapText="1"/>
    </xf>
    <xf numFmtId="0" fontId="13" fillId="2" borderId="61" xfId="4" applyFont="1" applyFill="1" applyBorder="1" applyAlignment="1">
      <alignment horizontal="left" vertical="center" wrapText="1"/>
    </xf>
    <xf numFmtId="0" fontId="13" fillId="2" borderId="62" xfId="4" applyFont="1" applyFill="1" applyBorder="1" applyAlignment="1">
      <alignment horizontal="left" vertical="center" wrapText="1"/>
    </xf>
    <xf numFmtId="0" fontId="13" fillId="2" borderId="63" xfId="4" applyFont="1" applyFill="1" applyBorder="1" applyAlignment="1">
      <alignment horizontal="left" vertical="center" wrapText="1"/>
    </xf>
    <xf numFmtId="0" fontId="14" fillId="2" borderId="41" xfId="4" applyFont="1" applyFill="1" applyBorder="1" applyAlignment="1">
      <alignment horizontal="left" vertical="center" wrapText="1"/>
    </xf>
    <xf numFmtId="0" fontId="14" fillId="2" borderId="42" xfId="4" applyFont="1" applyFill="1" applyBorder="1" applyAlignment="1">
      <alignment horizontal="center" vertical="center" wrapText="1"/>
    </xf>
    <xf numFmtId="49" fontId="14" fillId="2" borderId="32" xfId="4" applyNumberFormat="1" applyFont="1" applyFill="1" applyBorder="1" applyAlignment="1">
      <alignment horizontal="left" vertical="center" wrapText="1"/>
    </xf>
    <xf numFmtId="49" fontId="14" fillId="2" borderId="31" xfId="4" applyNumberFormat="1" applyFont="1" applyFill="1" applyBorder="1" applyAlignment="1">
      <alignment horizontal="left" vertical="center" wrapText="1"/>
    </xf>
    <xf numFmtId="49" fontId="15" fillId="2" borderId="31" xfId="4" applyNumberFormat="1" applyFont="1" applyFill="1" applyBorder="1" applyAlignment="1">
      <alignment horizontal="right" vertical="center" wrapText="1"/>
    </xf>
    <xf numFmtId="49" fontId="14" fillId="2" borderId="2" xfId="4" applyNumberFormat="1" applyFont="1" applyFill="1" applyBorder="1" applyAlignment="1">
      <alignment horizontal="center" vertical="center" wrapText="1"/>
    </xf>
    <xf numFmtId="49" fontId="14" fillId="2" borderId="3" xfId="4" applyNumberFormat="1" applyFont="1" applyFill="1" applyBorder="1" applyAlignment="1">
      <alignment horizontal="center" vertical="center" wrapText="1"/>
    </xf>
    <xf numFmtId="0" fontId="14" fillId="2" borderId="1" xfId="4" applyFont="1" applyFill="1" applyBorder="1" applyAlignment="1">
      <alignment horizontal="center" vertical="center" wrapText="1"/>
    </xf>
    <xf numFmtId="0" fontId="14" fillId="2" borderId="3" xfId="4" applyFont="1" applyFill="1" applyBorder="1" applyAlignment="1">
      <alignment horizontal="center" vertical="center" wrapText="1"/>
    </xf>
    <xf numFmtId="49" fontId="14" fillId="2" borderId="33" xfId="4" applyNumberFormat="1" applyFont="1" applyFill="1" applyBorder="1" applyAlignment="1">
      <alignment horizontal="left" vertical="center" wrapText="1"/>
    </xf>
    <xf numFmtId="0" fontId="14" fillId="2" borderId="47" xfId="4" applyFont="1" applyFill="1" applyBorder="1" applyAlignment="1">
      <alignment horizontal="center" vertical="center" wrapText="1"/>
    </xf>
    <xf numFmtId="0" fontId="14" fillId="2" borderId="48" xfId="4" applyFont="1" applyFill="1" applyBorder="1" applyAlignment="1">
      <alignment horizontal="center" vertical="center" wrapText="1"/>
    </xf>
    <xf numFmtId="49" fontId="14" fillId="2" borderId="0" xfId="4" applyNumberFormat="1" applyFont="1" applyFill="1" applyAlignment="1">
      <alignment horizontal="left" vertical="center" wrapText="1"/>
    </xf>
    <xf numFmtId="49" fontId="14" fillId="2" borderId="40" xfId="4" applyNumberFormat="1" applyFont="1" applyFill="1" applyBorder="1" applyAlignment="1">
      <alignment horizontal="left" vertical="center" wrapText="1"/>
    </xf>
    <xf numFmtId="0" fontId="12" fillId="2" borderId="0" xfId="4" applyFont="1" applyFill="1" applyAlignment="1">
      <alignment horizontal="left" vertical="center"/>
    </xf>
    <xf numFmtId="0" fontId="13" fillId="2" borderId="21" xfId="4" applyFont="1" applyFill="1" applyBorder="1" applyAlignment="1">
      <alignment horizontal="center" vertical="center" textRotation="255" wrapText="1"/>
    </xf>
    <xf numFmtId="0" fontId="13" fillId="2" borderId="25" xfId="4" applyFont="1" applyFill="1" applyBorder="1" applyAlignment="1">
      <alignment horizontal="center" vertical="center" textRotation="255" wrapText="1"/>
    </xf>
    <xf numFmtId="0" fontId="13" fillId="2" borderId="46" xfId="4" applyFont="1" applyFill="1" applyBorder="1" applyAlignment="1">
      <alignment horizontal="center" vertical="center" textRotation="255" wrapText="1"/>
    </xf>
    <xf numFmtId="0" fontId="14" fillId="2" borderId="22" xfId="4" applyFont="1" applyFill="1" applyBorder="1" applyAlignment="1">
      <alignment horizontal="center" vertical="center"/>
    </xf>
    <xf numFmtId="0" fontId="14" fillId="2" borderId="23" xfId="4" applyFont="1" applyFill="1" applyBorder="1" applyAlignment="1">
      <alignment horizontal="center" vertical="center"/>
    </xf>
    <xf numFmtId="0" fontId="14" fillId="2" borderId="22" xfId="4" applyFont="1" applyFill="1" applyBorder="1" applyAlignment="1">
      <alignment horizontal="left" vertical="center"/>
    </xf>
    <xf numFmtId="0" fontId="14" fillId="2" borderId="23" xfId="4" applyFont="1" applyFill="1" applyBorder="1" applyAlignment="1">
      <alignment horizontal="left" vertical="center"/>
    </xf>
    <xf numFmtId="0" fontId="14" fillId="2" borderId="24" xfId="4" applyFont="1" applyFill="1" applyBorder="1" applyAlignment="1">
      <alignment horizontal="left" vertical="center"/>
    </xf>
    <xf numFmtId="0" fontId="14" fillId="2" borderId="26" xfId="4" applyFont="1" applyFill="1" applyBorder="1" applyAlignment="1">
      <alignment horizontal="center" vertical="center" wrapText="1"/>
    </xf>
    <xf numFmtId="0" fontId="14" fillId="2" borderId="28" xfId="4" applyFont="1" applyFill="1" applyBorder="1" applyAlignment="1">
      <alignment horizontal="left" vertical="center" wrapText="1"/>
    </xf>
    <xf numFmtId="0" fontId="14" fillId="2" borderId="27" xfId="4" applyFont="1" applyFill="1" applyBorder="1" applyAlignment="1">
      <alignment horizontal="left" vertical="center" wrapText="1"/>
    </xf>
    <xf numFmtId="0" fontId="14" fillId="2" borderId="29" xfId="4" applyFont="1" applyFill="1" applyBorder="1" applyAlignment="1">
      <alignment horizontal="left" vertical="center" wrapText="1"/>
    </xf>
    <xf numFmtId="0" fontId="14" fillId="2" borderId="33" xfId="4" applyFont="1" applyFill="1" applyBorder="1" applyAlignment="1">
      <alignment horizontal="left" vertical="center" wrapText="1"/>
    </xf>
    <xf numFmtId="0" fontId="14" fillId="2" borderId="34" xfId="4" applyFont="1" applyFill="1" applyBorder="1" applyAlignment="1">
      <alignment horizontal="center" vertical="center" shrinkToFit="1"/>
    </xf>
    <xf numFmtId="0" fontId="14" fillId="2" borderId="36" xfId="4" applyFont="1" applyFill="1" applyBorder="1" applyAlignment="1">
      <alignment horizontal="center" vertical="center" shrinkToFit="1"/>
    </xf>
    <xf numFmtId="49" fontId="14" fillId="2" borderId="36" xfId="4" applyNumberFormat="1" applyFont="1" applyFill="1" applyBorder="1" applyAlignment="1">
      <alignment horizontal="center" vertical="center" wrapText="1"/>
    </xf>
    <xf numFmtId="0" fontId="14" fillId="2" borderId="37" xfId="4" applyFont="1" applyFill="1" applyBorder="1" applyAlignment="1">
      <alignment horizontal="center" vertical="center" wrapText="1"/>
    </xf>
    <xf numFmtId="0" fontId="5" fillId="2" borderId="14" xfId="2" applyFont="1" applyFill="1" applyBorder="1" applyAlignment="1">
      <alignment horizontal="left" vertical="center" wrapText="1"/>
    </xf>
    <xf numFmtId="0" fontId="5" fillId="2" borderId="0" xfId="2" applyFont="1" applyFill="1" applyAlignment="1">
      <alignment horizontal="left" vertical="center" wrapText="1"/>
    </xf>
    <xf numFmtId="0" fontId="13" fillId="2" borderId="0" xfId="4" applyFont="1" applyFill="1" applyAlignment="1">
      <alignment horizontal="left" vertical="center"/>
    </xf>
    <xf numFmtId="0" fontId="13" fillId="2" borderId="40" xfId="4" applyFont="1" applyFill="1" applyBorder="1" applyAlignment="1">
      <alignment horizontal="left" vertical="center"/>
    </xf>
    <xf numFmtId="0" fontId="21" fillId="0" borderId="17" xfId="5" applyFont="1" applyBorder="1" applyAlignment="1">
      <alignment horizontal="center" vertical="center"/>
    </xf>
    <xf numFmtId="0" fontId="21" fillId="0" borderId="1" xfId="5" applyFont="1" applyBorder="1" applyAlignment="1">
      <alignment horizontal="center" vertical="center"/>
    </xf>
    <xf numFmtId="0" fontId="21" fillId="0" borderId="2" xfId="5" applyFont="1" applyBorder="1" applyAlignment="1">
      <alignment horizontal="center" vertical="center"/>
    </xf>
    <xf numFmtId="0" fontId="21" fillId="0" borderId="3" xfId="5" applyFont="1" applyBorder="1" applyAlignment="1">
      <alignment horizontal="center" vertical="center"/>
    </xf>
    <xf numFmtId="177" fontId="21" fillId="0" borderId="1" xfId="5" applyNumberFormat="1" applyFont="1" applyBorder="1" applyAlignment="1">
      <alignment horizontal="center" vertical="center"/>
    </xf>
    <xf numFmtId="177" fontId="21" fillId="0" borderId="2" xfId="5" applyNumberFormat="1" applyFont="1" applyBorder="1" applyAlignment="1">
      <alignment horizontal="center" vertical="center"/>
    </xf>
    <xf numFmtId="177" fontId="21" fillId="0" borderId="3" xfId="5" applyNumberFormat="1" applyFont="1" applyBorder="1" applyAlignment="1">
      <alignment horizontal="center" vertical="center"/>
    </xf>
    <xf numFmtId="182" fontId="21" fillId="2" borderId="1" xfId="5" applyNumberFormat="1" applyFont="1" applyFill="1" applyBorder="1" applyAlignment="1">
      <alignment horizontal="center" vertical="center"/>
    </xf>
    <xf numFmtId="182" fontId="21" fillId="2" borderId="2" xfId="5" applyNumberFormat="1" applyFont="1" applyFill="1" applyBorder="1" applyAlignment="1">
      <alignment horizontal="center" vertical="center"/>
    </xf>
    <xf numFmtId="182" fontId="21" fillId="2" borderId="3" xfId="5" applyNumberFormat="1" applyFont="1" applyFill="1" applyBorder="1" applyAlignment="1">
      <alignment horizontal="center" vertical="center"/>
    </xf>
    <xf numFmtId="0" fontId="21" fillId="5" borderId="1" xfId="5" applyFont="1" applyFill="1" applyBorder="1" applyAlignment="1" applyProtection="1">
      <alignment horizontal="center" vertical="center"/>
      <protection locked="0"/>
    </xf>
    <xf numFmtId="0" fontId="21" fillId="5" borderId="3" xfId="5" applyFont="1" applyFill="1" applyBorder="1" applyAlignment="1" applyProtection="1">
      <alignment horizontal="center" vertical="center"/>
      <protection locked="0"/>
    </xf>
    <xf numFmtId="180" fontId="21" fillId="0" borderId="1" xfId="5" applyNumberFormat="1" applyFont="1" applyBorder="1" applyAlignment="1">
      <alignment horizontal="center" vertical="center"/>
    </xf>
    <xf numFmtId="180" fontId="21" fillId="0" borderId="2" xfId="5" applyNumberFormat="1" applyFont="1" applyBorder="1" applyAlignment="1">
      <alignment horizontal="center" vertical="center"/>
    </xf>
    <xf numFmtId="180" fontId="21" fillId="0" borderId="3" xfId="5" applyNumberFormat="1" applyFont="1" applyBorder="1" applyAlignment="1">
      <alignment horizontal="center" vertical="center"/>
    </xf>
    <xf numFmtId="181" fontId="21" fillId="2" borderId="0" xfId="5" applyNumberFormat="1" applyFont="1" applyFill="1" applyAlignment="1">
      <alignment horizontal="center" vertical="center"/>
    </xf>
    <xf numFmtId="0" fontId="21" fillId="2" borderId="0" xfId="5" applyFont="1" applyFill="1" applyAlignment="1">
      <alignment horizontal="center" vertical="center"/>
    </xf>
    <xf numFmtId="0" fontId="21" fillId="2" borderId="0" xfId="5" applyFont="1" applyFill="1" applyAlignment="1">
      <alignment horizontal="right" vertical="center"/>
    </xf>
    <xf numFmtId="180" fontId="21" fillId="0" borderId="1" xfId="5" applyNumberFormat="1" applyFont="1" applyBorder="1" applyAlignment="1">
      <alignment horizontal="right" vertical="center"/>
    </xf>
    <xf numFmtId="180" fontId="21" fillId="0" borderId="3" xfId="5" applyNumberFormat="1" applyFont="1" applyBorder="1" applyAlignment="1">
      <alignment horizontal="right" vertical="center"/>
    </xf>
    <xf numFmtId="180" fontId="21" fillId="0" borderId="1" xfId="6" applyNumberFormat="1" applyFont="1" applyFill="1" applyBorder="1" applyAlignment="1" applyProtection="1">
      <alignment horizontal="right" vertical="center"/>
    </xf>
    <xf numFmtId="180" fontId="21" fillId="0" borderId="3" xfId="6" applyNumberFormat="1" applyFont="1" applyFill="1" applyBorder="1" applyAlignment="1" applyProtection="1">
      <alignment horizontal="right" vertical="center"/>
    </xf>
    <xf numFmtId="180" fontId="21" fillId="5" borderId="1" xfId="5" applyNumberFormat="1" applyFont="1" applyFill="1" applyBorder="1" applyAlignment="1" applyProtection="1">
      <alignment horizontal="right" vertical="center"/>
      <protection locked="0"/>
    </xf>
    <xf numFmtId="180" fontId="21" fillId="5" borderId="3" xfId="5" applyNumberFormat="1" applyFont="1" applyFill="1" applyBorder="1" applyAlignment="1" applyProtection="1">
      <alignment horizontal="right" vertical="center"/>
      <protection locked="0"/>
    </xf>
    <xf numFmtId="180" fontId="21" fillId="5" borderId="1" xfId="6" applyNumberFormat="1" applyFont="1" applyFill="1" applyBorder="1" applyAlignment="1" applyProtection="1">
      <alignment horizontal="right" vertical="center"/>
      <protection locked="0"/>
    </xf>
    <xf numFmtId="180" fontId="21" fillId="5" borderId="3" xfId="6" applyNumberFormat="1" applyFont="1" applyFill="1" applyBorder="1" applyAlignment="1" applyProtection="1">
      <alignment horizontal="right" vertical="center"/>
      <protection locked="0"/>
    </xf>
    <xf numFmtId="0" fontId="21" fillId="0" borderId="0" xfId="5" applyFont="1" applyAlignment="1">
      <alignment horizontal="center" vertical="center"/>
    </xf>
    <xf numFmtId="0" fontId="22" fillId="0" borderId="0" xfId="5" applyFont="1" applyAlignment="1">
      <alignment horizontal="center" vertical="center" wrapText="1"/>
    </xf>
    <xf numFmtId="0" fontId="18" fillId="5" borderId="83" xfId="5" applyFont="1" applyFill="1" applyBorder="1" applyAlignment="1" applyProtection="1">
      <alignment horizontal="left" vertical="center" wrapText="1"/>
      <protection locked="0"/>
    </xf>
    <xf numFmtId="0" fontId="18" fillId="5" borderId="2" xfId="5" applyFont="1" applyFill="1" applyBorder="1" applyAlignment="1" applyProtection="1">
      <alignment horizontal="left" vertical="center" wrapText="1"/>
      <protection locked="0"/>
    </xf>
    <xf numFmtId="0" fontId="18" fillId="5" borderId="84" xfId="5" applyFont="1" applyFill="1" applyBorder="1" applyAlignment="1" applyProtection="1">
      <alignment horizontal="left" vertical="center" wrapText="1"/>
      <protection locked="0"/>
    </xf>
    <xf numFmtId="0" fontId="22" fillId="4" borderId="106" xfId="5" applyFont="1" applyFill="1" applyBorder="1" applyAlignment="1" applyProtection="1">
      <alignment horizontal="center" vertical="center" wrapText="1"/>
      <protection locked="0"/>
    </xf>
    <xf numFmtId="0" fontId="22" fillId="4" borderId="107" xfId="5" applyFont="1" applyFill="1" applyBorder="1" applyAlignment="1" applyProtection="1">
      <alignment horizontal="center" vertical="center" wrapText="1"/>
      <protection locked="0"/>
    </xf>
    <xf numFmtId="0" fontId="18" fillId="4" borderId="108" xfId="5" applyFont="1" applyFill="1" applyBorder="1" applyAlignment="1" applyProtection="1">
      <alignment horizontal="center" vertical="center" wrapText="1"/>
      <protection locked="0"/>
    </xf>
    <xf numFmtId="0" fontId="18" fillId="4" borderId="107" xfId="5" applyFont="1" applyFill="1" applyBorder="1" applyAlignment="1" applyProtection="1">
      <alignment horizontal="center" vertical="center" wrapText="1"/>
      <protection locked="0"/>
    </xf>
    <xf numFmtId="0" fontId="18" fillId="4" borderId="108" xfId="5" applyFont="1" applyFill="1" applyBorder="1" applyAlignment="1" applyProtection="1">
      <alignment horizontal="center" vertical="center" shrinkToFit="1"/>
      <protection locked="0"/>
    </xf>
    <xf numFmtId="0" fontId="18" fillId="4" borderId="109" xfId="5" applyFont="1" applyFill="1" applyBorder="1" applyAlignment="1" applyProtection="1">
      <alignment horizontal="center" vertical="center" shrinkToFit="1"/>
      <protection locked="0"/>
    </xf>
    <xf numFmtId="0" fontId="18" fillId="4" borderId="107" xfId="5" applyFont="1" applyFill="1" applyBorder="1" applyAlignment="1" applyProtection="1">
      <alignment horizontal="center" vertical="center" shrinkToFit="1"/>
      <protection locked="0"/>
    </xf>
    <xf numFmtId="0" fontId="18" fillId="5" borderId="108" xfId="5" applyFont="1" applyFill="1" applyBorder="1" applyAlignment="1" applyProtection="1">
      <alignment horizontal="center" vertical="center" wrapText="1"/>
      <protection locked="0"/>
    </xf>
    <xf numFmtId="0" fontId="18" fillId="5" borderId="109" xfId="5" applyFont="1" applyFill="1" applyBorder="1" applyAlignment="1" applyProtection="1">
      <alignment horizontal="center" vertical="center" wrapText="1"/>
      <protection locked="0"/>
    </xf>
    <xf numFmtId="0" fontId="18" fillId="5" borderId="110" xfId="5" applyFont="1" applyFill="1" applyBorder="1" applyAlignment="1" applyProtection="1">
      <alignment horizontal="center" vertical="center" wrapText="1"/>
      <protection locked="0"/>
    </xf>
    <xf numFmtId="178" fontId="19" fillId="2" borderId="106" xfId="5" applyNumberFormat="1" applyFont="1" applyFill="1" applyBorder="1" applyAlignment="1">
      <alignment horizontal="center" vertical="center" wrapText="1"/>
    </xf>
    <xf numFmtId="178" fontId="19" fillId="2" borderId="110" xfId="5" applyNumberFormat="1" applyFont="1" applyFill="1" applyBorder="1" applyAlignment="1">
      <alignment horizontal="center" vertical="center" wrapText="1"/>
    </xf>
    <xf numFmtId="178" fontId="19" fillId="2" borderId="106" xfId="6" applyNumberFormat="1" applyFont="1" applyFill="1" applyBorder="1" applyAlignment="1" applyProtection="1">
      <alignment horizontal="center" vertical="center" wrapText="1"/>
    </xf>
    <xf numFmtId="178" fontId="19" fillId="2" borderId="110" xfId="6" applyNumberFormat="1" applyFont="1" applyFill="1" applyBorder="1" applyAlignment="1" applyProtection="1">
      <alignment horizontal="center" vertical="center" wrapText="1"/>
    </xf>
    <xf numFmtId="0" fontId="18" fillId="5" borderId="106" xfId="5" applyFont="1" applyFill="1" applyBorder="1" applyAlignment="1" applyProtection="1">
      <alignment horizontal="left" vertical="center" wrapText="1"/>
      <protection locked="0"/>
    </xf>
    <xf numFmtId="0" fontId="18" fillId="5" borderId="109" xfId="5" applyFont="1" applyFill="1" applyBorder="1" applyAlignment="1" applyProtection="1">
      <alignment horizontal="left" vertical="center" wrapText="1"/>
      <protection locked="0"/>
    </xf>
    <xf numFmtId="0" fontId="18" fillId="5" borderId="110" xfId="5" applyFont="1" applyFill="1" applyBorder="1" applyAlignment="1" applyProtection="1">
      <alignment horizontal="left" vertical="center" wrapText="1"/>
      <protection locked="0"/>
    </xf>
    <xf numFmtId="0" fontId="22" fillId="4" borderId="83" xfId="5" applyFont="1" applyFill="1" applyBorder="1" applyAlignment="1" applyProtection="1">
      <alignment horizontal="center" vertical="center" wrapText="1"/>
      <protection locked="0"/>
    </xf>
    <xf numFmtId="0" fontId="22" fillId="4" borderId="3" xfId="5" applyFont="1" applyFill="1" applyBorder="1" applyAlignment="1" applyProtection="1">
      <alignment horizontal="center" vertical="center" wrapText="1"/>
      <protection locked="0"/>
    </xf>
    <xf numFmtId="0" fontId="18" fillId="4" borderId="1" xfId="5" applyFont="1" applyFill="1" applyBorder="1" applyAlignment="1" applyProtection="1">
      <alignment horizontal="center" vertical="center" wrapText="1"/>
      <protection locked="0"/>
    </xf>
    <xf numFmtId="0" fontId="18" fillId="4" borderId="3" xfId="5" applyFont="1" applyFill="1" applyBorder="1" applyAlignment="1" applyProtection="1">
      <alignment horizontal="center" vertical="center" wrapText="1"/>
      <protection locked="0"/>
    </xf>
    <xf numFmtId="0" fontId="18" fillId="4" borderId="1" xfId="5" applyFont="1" applyFill="1" applyBorder="1" applyAlignment="1" applyProtection="1">
      <alignment horizontal="center" vertical="center" shrinkToFit="1"/>
      <protection locked="0"/>
    </xf>
    <xf numFmtId="0" fontId="18" fillId="4" borderId="2" xfId="5" applyFont="1" applyFill="1" applyBorder="1" applyAlignment="1" applyProtection="1">
      <alignment horizontal="center" vertical="center" shrinkToFit="1"/>
      <protection locked="0"/>
    </xf>
    <xf numFmtId="0" fontId="18" fillId="4" borderId="3" xfId="5" applyFont="1" applyFill="1" applyBorder="1" applyAlignment="1" applyProtection="1">
      <alignment horizontal="center" vertical="center" shrinkToFit="1"/>
      <protection locked="0"/>
    </xf>
    <xf numFmtId="0" fontId="18" fillId="5" borderId="1" xfId="5" applyFont="1" applyFill="1" applyBorder="1" applyAlignment="1" applyProtection="1">
      <alignment horizontal="center" vertical="center" wrapText="1"/>
      <protection locked="0"/>
    </xf>
    <xf numFmtId="0" fontId="18" fillId="5" borderId="2" xfId="5" applyFont="1" applyFill="1" applyBorder="1" applyAlignment="1" applyProtection="1">
      <alignment horizontal="center" vertical="center" wrapText="1"/>
      <protection locked="0"/>
    </xf>
    <xf numFmtId="0" fontId="18" fillId="5" borderId="84" xfId="5" applyFont="1" applyFill="1" applyBorder="1" applyAlignment="1" applyProtection="1">
      <alignment horizontal="center" vertical="center" wrapText="1"/>
      <protection locked="0"/>
    </xf>
    <xf numFmtId="178" fontId="19" fillId="2" borderId="83" xfId="5" applyNumberFormat="1" applyFont="1" applyFill="1" applyBorder="1" applyAlignment="1">
      <alignment horizontal="center" vertical="center" wrapText="1"/>
    </xf>
    <xf numFmtId="178" fontId="19" fillId="2" borderId="84" xfId="5" applyNumberFormat="1" applyFont="1" applyFill="1" applyBorder="1" applyAlignment="1">
      <alignment horizontal="center" vertical="center" wrapText="1"/>
    </xf>
    <xf numFmtId="178" fontId="19" fillId="2" borderId="83" xfId="6" applyNumberFormat="1" applyFont="1" applyFill="1" applyBorder="1" applyAlignment="1" applyProtection="1">
      <alignment horizontal="center" vertical="center" wrapText="1"/>
    </xf>
    <xf numFmtId="178" fontId="19" fillId="2" borderId="84" xfId="6" applyNumberFormat="1" applyFont="1" applyFill="1" applyBorder="1" applyAlignment="1" applyProtection="1">
      <alignment horizontal="center" vertical="center" wrapText="1"/>
    </xf>
    <xf numFmtId="0" fontId="18" fillId="5" borderId="96" xfId="5" applyFont="1" applyFill="1" applyBorder="1" applyAlignment="1" applyProtection="1">
      <alignment horizontal="left" vertical="center" wrapText="1"/>
      <protection locked="0"/>
    </xf>
    <xf numFmtId="0" fontId="18" fillId="5" borderId="23" xfId="5" applyFont="1" applyFill="1" applyBorder="1" applyAlignment="1" applyProtection="1">
      <alignment horizontal="left" vertical="center" wrapText="1"/>
      <protection locked="0"/>
    </xf>
    <xf numFmtId="0" fontId="18" fillId="5" borderId="24" xfId="5" applyFont="1" applyFill="1" applyBorder="1" applyAlignment="1" applyProtection="1">
      <alignment horizontal="left" vertical="center" wrapText="1"/>
      <protection locked="0"/>
    </xf>
    <xf numFmtId="0" fontId="22" fillId="4" borderId="96" xfId="5" applyFont="1" applyFill="1" applyBorder="1" applyAlignment="1" applyProtection="1">
      <alignment horizontal="center" vertical="center" wrapText="1"/>
      <protection locked="0"/>
    </xf>
    <xf numFmtId="0" fontId="22" fillId="4" borderId="97" xfId="5" applyFont="1" applyFill="1" applyBorder="1" applyAlignment="1" applyProtection="1">
      <alignment horizontal="center" vertical="center" wrapText="1"/>
      <protection locked="0"/>
    </xf>
    <xf numFmtId="0" fontId="18" fillId="4" borderId="22" xfId="5" applyFont="1" applyFill="1" applyBorder="1" applyAlignment="1" applyProtection="1">
      <alignment horizontal="center" vertical="center" wrapText="1"/>
      <protection locked="0"/>
    </xf>
    <xf numFmtId="0" fontId="18" fillId="4" borderId="97" xfId="5" applyFont="1" applyFill="1" applyBorder="1" applyAlignment="1" applyProtection="1">
      <alignment horizontal="center" vertical="center" wrapText="1"/>
      <protection locked="0"/>
    </xf>
    <xf numFmtId="0" fontId="18" fillId="4" borderId="22" xfId="5" applyFont="1" applyFill="1" applyBorder="1" applyAlignment="1" applyProtection="1">
      <alignment horizontal="center" vertical="center" shrinkToFit="1"/>
      <protection locked="0"/>
    </xf>
    <xf numFmtId="0" fontId="18" fillId="4" borderId="23" xfId="5" applyFont="1" applyFill="1" applyBorder="1" applyAlignment="1" applyProtection="1">
      <alignment horizontal="center" vertical="center" shrinkToFit="1"/>
      <protection locked="0"/>
    </xf>
    <xf numFmtId="0" fontId="18" fillId="4" borderId="97" xfId="5" applyFont="1" applyFill="1" applyBorder="1" applyAlignment="1" applyProtection="1">
      <alignment horizontal="center" vertical="center" shrinkToFit="1"/>
      <protection locked="0"/>
    </xf>
    <xf numFmtId="0" fontId="18" fillId="5" borderId="22" xfId="5" applyFont="1" applyFill="1" applyBorder="1" applyAlignment="1" applyProtection="1">
      <alignment horizontal="center" vertical="center" wrapText="1"/>
      <protection locked="0"/>
    </xf>
    <xf numFmtId="0" fontId="18" fillId="5" borderId="23" xfId="5" applyFont="1" applyFill="1" applyBorder="1" applyAlignment="1" applyProtection="1">
      <alignment horizontal="center" vertical="center" wrapText="1"/>
      <protection locked="0"/>
    </xf>
    <xf numFmtId="0" fontId="18" fillId="5" borderId="24" xfId="5" applyFont="1" applyFill="1" applyBorder="1" applyAlignment="1" applyProtection="1">
      <alignment horizontal="center" vertical="center" wrapText="1"/>
      <protection locked="0"/>
    </xf>
    <xf numFmtId="178" fontId="19" fillId="2" borderId="96" xfId="5" applyNumberFormat="1" applyFont="1" applyFill="1" applyBorder="1" applyAlignment="1">
      <alignment horizontal="center" vertical="center" wrapText="1"/>
    </xf>
    <xf numFmtId="178" fontId="19" fillId="2" borderId="24" xfId="5" applyNumberFormat="1" applyFont="1" applyFill="1" applyBorder="1" applyAlignment="1">
      <alignment horizontal="center" vertical="center" wrapText="1"/>
    </xf>
    <xf numFmtId="178" fontId="19" fillId="2" borderId="96" xfId="6" applyNumberFormat="1" applyFont="1" applyFill="1" applyBorder="1" applyAlignment="1" applyProtection="1">
      <alignment horizontal="center" vertical="center" wrapText="1"/>
    </xf>
    <xf numFmtId="178" fontId="19" fillId="2" borderId="24" xfId="6" applyNumberFormat="1" applyFont="1" applyFill="1" applyBorder="1" applyAlignment="1" applyProtection="1">
      <alignment horizontal="center" vertical="center" wrapText="1"/>
    </xf>
    <xf numFmtId="0" fontId="18" fillId="5" borderId="1" xfId="5" applyFont="1" applyFill="1" applyBorder="1" applyAlignment="1" applyProtection="1">
      <alignment horizontal="center" vertical="center"/>
      <protection locked="0"/>
    </xf>
    <xf numFmtId="0" fontId="18" fillId="5" borderId="3" xfId="5" applyFont="1" applyFill="1" applyBorder="1" applyAlignment="1" applyProtection="1">
      <alignment horizontal="center" vertical="center"/>
      <protection locked="0"/>
    </xf>
    <xf numFmtId="0" fontId="18" fillId="2" borderId="1" xfId="5" applyFont="1" applyFill="1" applyBorder="1" applyAlignment="1">
      <alignment horizontal="center" vertical="center"/>
    </xf>
    <xf numFmtId="0" fontId="18" fillId="2" borderId="3" xfId="5" applyFont="1" applyFill="1" applyBorder="1" applyAlignment="1">
      <alignment horizontal="center" vertical="center"/>
    </xf>
    <xf numFmtId="0" fontId="18" fillId="0" borderId="74" xfId="5" applyFont="1" applyBorder="1" applyAlignment="1">
      <alignment horizontal="center" vertical="center"/>
    </xf>
    <xf numFmtId="0" fontId="18" fillId="0" borderId="82" xfId="5" applyFont="1" applyBorder="1" applyAlignment="1">
      <alignment horizontal="center" vertical="center"/>
    </xf>
    <xf numFmtId="0" fontId="18" fillId="0" borderId="89" xfId="5" applyFont="1" applyBorder="1" applyAlignment="1">
      <alignment horizontal="center" vertical="center"/>
    </xf>
    <xf numFmtId="0" fontId="18" fillId="0" borderId="75" xfId="5" applyFont="1" applyBorder="1" applyAlignment="1">
      <alignment horizontal="center" vertical="center" wrapText="1"/>
    </xf>
    <xf numFmtId="0" fontId="18" fillId="0" borderId="76" xfId="5" applyFont="1" applyBorder="1" applyAlignment="1">
      <alignment horizontal="center" vertical="center" wrapText="1"/>
    </xf>
    <xf numFmtId="0" fontId="18" fillId="0" borderId="0" xfId="5" applyFont="1" applyAlignment="1">
      <alignment horizontal="center" vertical="center" wrapText="1"/>
    </xf>
    <xf numFmtId="0" fontId="18" fillId="0" borderId="15" xfId="5" applyFont="1" applyBorder="1" applyAlignment="1">
      <alignment horizontal="center" vertical="center" wrapText="1"/>
    </xf>
    <xf numFmtId="0" fontId="18" fillId="0" borderId="72" xfId="5" applyFont="1" applyBorder="1" applyAlignment="1">
      <alignment horizontal="center" vertical="center" wrapText="1"/>
    </xf>
    <xf numFmtId="0" fontId="18" fillId="0" borderId="90" xfId="5" applyFont="1" applyBorder="1" applyAlignment="1">
      <alignment horizontal="center" vertical="center" wrapText="1"/>
    </xf>
    <xf numFmtId="0" fontId="18" fillId="0" borderId="77" xfId="5" applyFont="1" applyBorder="1" applyAlignment="1">
      <alignment horizontal="center" vertical="center" wrapText="1"/>
    </xf>
    <xf numFmtId="0" fontId="18" fillId="0" borderId="14" xfId="5" applyFont="1" applyBorder="1" applyAlignment="1">
      <alignment horizontal="center" vertical="center" wrapText="1"/>
    </xf>
    <xf numFmtId="0" fontId="18" fillId="0" borderId="91" xfId="5" applyFont="1" applyBorder="1" applyAlignment="1">
      <alignment horizontal="center" vertical="center" wrapText="1"/>
    </xf>
    <xf numFmtId="0" fontId="18" fillId="0" borderId="78" xfId="5" applyFont="1" applyBorder="1" applyAlignment="1">
      <alignment horizontal="center" vertical="center" wrapText="1"/>
    </xf>
    <xf numFmtId="0" fontId="18" fillId="0" borderId="40" xfId="5" applyFont="1" applyBorder="1" applyAlignment="1">
      <alignment horizontal="center" vertical="center" wrapText="1"/>
    </xf>
    <xf numFmtId="0" fontId="18" fillId="0" borderId="73" xfId="5" applyFont="1" applyBorder="1" applyAlignment="1">
      <alignment horizontal="center" vertical="center" wrapText="1"/>
    </xf>
    <xf numFmtId="0" fontId="18" fillId="0" borderId="21" xfId="5" quotePrefix="1" applyFont="1" applyBorder="1" applyAlignment="1">
      <alignment horizontal="center" vertical="center"/>
    </xf>
    <xf numFmtId="0" fontId="18" fillId="0" borderId="75" xfId="5" applyFont="1" applyBorder="1" applyAlignment="1">
      <alignment horizontal="center" vertical="center"/>
    </xf>
    <xf numFmtId="0" fontId="22" fillId="0" borderId="79" xfId="5" applyFont="1" applyBorder="1" applyAlignment="1">
      <alignment horizontal="center" vertical="center" wrapText="1"/>
    </xf>
    <xf numFmtId="0" fontId="22" fillId="0" borderId="80" xfId="5" applyFont="1" applyBorder="1" applyAlignment="1">
      <alignment horizontal="center" vertical="center" wrapText="1"/>
    </xf>
    <xf numFmtId="0" fontId="22" fillId="0" borderId="85" xfId="5" applyFont="1" applyBorder="1" applyAlignment="1">
      <alignment horizontal="center" vertical="center" wrapText="1"/>
    </xf>
    <xf numFmtId="0" fontId="22" fillId="0" borderId="86" xfId="5" applyFont="1" applyBorder="1" applyAlignment="1">
      <alignment horizontal="center" vertical="center" wrapText="1"/>
    </xf>
    <xf numFmtId="0" fontId="22" fillId="0" borderId="87" xfId="5" applyFont="1" applyBorder="1" applyAlignment="1">
      <alignment horizontal="center" vertical="center" wrapText="1"/>
    </xf>
    <xf numFmtId="0" fontId="22" fillId="0" borderId="88" xfId="5" applyFont="1" applyBorder="1" applyAlignment="1">
      <alignment horizontal="center" vertical="center" wrapText="1"/>
    </xf>
    <xf numFmtId="0" fontId="22" fillId="0" borderId="92" xfId="5" applyFont="1" applyBorder="1" applyAlignment="1">
      <alignment horizontal="center" vertical="center" wrapText="1"/>
    </xf>
    <xf numFmtId="0" fontId="22" fillId="0" borderId="94" xfId="5" applyFont="1" applyBorder="1" applyAlignment="1">
      <alignment horizontal="center" vertical="center" wrapText="1"/>
    </xf>
    <xf numFmtId="0" fontId="18" fillId="0" borderId="81" xfId="5" applyFont="1" applyBorder="1" applyAlignment="1">
      <alignment horizontal="center" vertical="center" wrapText="1"/>
    </xf>
    <xf numFmtId="0" fontId="18" fillId="0" borderId="74" xfId="5" applyFont="1" applyBorder="1" applyAlignment="1">
      <alignment horizontal="center" vertical="center" wrapText="1"/>
    </xf>
    <xf numFmtId="0" fontId="18" fillId="0" borderId="83" xfId="5" applyFont="1" applyBorder="1" applyAlignment="1">
      <alignment horizontal="center" vertical="center"/>
    </xf>
    <xf numFmtId="0" fontId="18" fillId="0" borderId="2" xfId="5" applyFont="1" applyBorder="1" applyAlignment="1">
      <alignment horizontal="center" vertical="center"/>
    </xf>
    <xf numFmtId="0" fontId="18" fillId="0" borderId="84" xfId="5" applyFont="1" applyBorder="1" applyAlignment="1">
      <alignment horizontal="center" vertical="center"/>
    </xf>
    <xf numFmtId="0" fontId="19" fillId="4" borderId="0" xfId="5" applyFont="1" applyFill="1" applyAlignment="1" applyProtection="1">
      <alignment horizontal="center" vertical="center"/>
      <protection locked="0"/>
    </xf>
    <xf numFmtId="0" fontId="19" fillId="5" borderId="0" xfId="5" applyFont="1" applyFill="1" applyAlignment="1" applyProtection="1">
      <alignment horizontal="center" vertical="center"/>
      <protection locked="0"/>
    </xf>
    <xf numFmtId="0" fontId="19" fillId="0" borderId="0" xfId="5" applyFont="1" applyAlignment="1">
      <alignment horizontal="center" vertical="center"/>
    </xf>
    <xf numFmtId="0" fontId="18" fillId="4" borderId="19" xfId="5" applyFont="1" applyFill="1" applyBorder="1" applyAlignment="1" applyProtection="1">
      <alignment horizontal="center" vertical="center"/>
      <protection locked="0"/>
    </xf>
    <xf numFmtId="0" fontId="18" fillId="5" borderId="16" xfId="5" applyFont="1" applyFill="1" applyBorder="1" applyAlignment="1" applyProtection="1">
      <alignment horizontal="center" vertical="center"/>
      <protection locked="0"/>
    </xf>
    <xf numFmtId="0" fontId="18" fillId="5" borderId="18" xfId="5" applyFont="1" applyFill="1" applyBorder="1" applyAlignment="1" applyProtection="1">
      <alignment horizontal="center" vertical="center"/>
      <protection locked="0"/>
    </xf>
    <xf numFmtId="0" fontId="22" fillId="2" borderId="0" xfId="5" applyFont="1" applyFill="1" applyAlignment="1">
      <alignment horizontal="left" vertical="center"/>
    </xf>
    <xf numFmtId="0" fontId="33" fillId="2" borderId="82" xfId="5" applyFont="1" applyFill="1" applyBorder="1" applyAlignment="1">
      <alignment horizontal="center" vertical="center"/>
    </xf>
    <xf numFmtId="0" fontId="33" fillId="2" borderId="89" xfId="5" applyFont="1" applyFill="1" applyBorder="1" applyAlignment="1">
      <alignment horizontal="center" vertical="center"/>
    </xf>
    <xf numFmtId="0" fontId="31" fillId="2" borderId="140" xfId="4" applyFont="1" applyFill="1" applyBorder="1" applyAlignment="1">
      <alignment horizontal="center" vertical="top"/>
    </xf>
    <xf numFmtId="0" fontId="31" fillId="2" borderId="131" xfId="4" applyFont="1" applyFill="1" applyBorder="1" applyAlignment="1">
      <alignment horizontal="center" vertical="top"/>
    </xf>
    <xf numFmtId="0" fontId="31" fillId="2" borderId="132" xfId="4" applyFont="1" applyFill="1" applyBorder="1" applyAlignment="1">
      <alignment horizontal="center" vertical="top"/>
    </xf>
    <xf numFmtId="0" fontId="31" fillId="2" borderId="129" xfId="4" applyFont="1" applyFill="1" applyBorder="1" applyAlignment="1">
      <alignment horizontal="center" vertical="top"/>
    </xf>
    <xf numFmtId="0" fontId="31" fillId="2" borderId="141" xfId="4" applyFont="1" applyFill="1" applyBorder="1" applyAlignment="1">
      <alignment horizontal="center" vertical="top"/>
    </xf>
    <xf numFmtId="0" fontId="16" fillId="2" borderId="106" xfId="4" applyFont="1" applyFill="1" applyBorder="1" applyAlignment="1">
      <alignment horizontal="left" vertical="top" wrapText="1"/>
    </xf>
    <xf numFmtId="0" fontId="16" fillId="2" borderId="109" xfId="4" applyFont="1" applyFill="1" applyBorder="1" applyAlignment="1">
      <alignment horizontal="left" vertical="top" wrapText="1"/>
    </xf>
    <xf numFmtId="0" fontId="16" fillId="2" borderId="110" xfId="4" applyFont="1" applyFill="1" applyBorder="1" applyAlignment="1">
      <alignment horizontal="left" vertical="top" wrapText="1"/>
    </xf>
    <xf numFmtId="0" fontId="16" fillId="2" borderId="0" xfId="4" applyFont="1" applyFill="1" applyAlignment="1">
      <alignment horizontal="left" vertical="top"/>
    </xf>
    <xf numFmtId="0" fontId="59" fillId="2" borderId="0" xfId="4" applyFont="1" applyFill="1" applyAlignment="1">
      <alignment horizontal="left" vertical="top" wrapText="1"/>
    </xf>
    <xf numFmtId="0" fontId="31" fillId="2" borderId="135" xfId="4" applyFont="1" applyFill="1" applyBorder="1" applyAlignment="1">
      <alignment horizontal="center" vertical="top"/>
    </xf>
    <xf numFmtId="0" fontId="31" fillId="2" borderId="136" xfId="4" applyFont="1" applyFill="1" applyBorder="1" applyAlignment="1">
      <alignment horizontal="center" vertical="top"/>
    </xf>
    <xf numFmtId="0" fontId="31" fillId="2" borderId="137" xfId="4" applyFont="1" applyFill="1" applyBorder="1" applyAlignment="1">
      <alignment horizontal="center" vertical="top"/>
    </xf>
    <xf numFmtId="0" fontId="31" fillId="2" borderId="138" xfId="4" applyFont="1" applyFill="1" applyBorder="1" applyAlignment="1">
      <alignment horizontal="center" vertical="top"/>
    </xf>
    <xf numFmtId="0" fontId="31" fillId="2" borderId="139" xfId="4" applyFont="1" applyFill="1" applyBorder="1" applyAlignment="1">
      <alignment horizontal="center" vertical="top"/>
    </xf>
    <xf numFmtId="0" fontId="31" fillId="2" borderId="83" xfId="4" applyFont="1" applyFill="1" applyBorder="1" applyAlignment="1">
      <alignment horizontal="center" vertical="top"/>
    </xf>
    <xf numFmtId="0" fontId="31" fillId="2" borderId="2" xfId="4" applyFont="1" applyFill="1" applyBorder="1" applyAlignment="1">
      <alignment horizontal="center" vertical="top"/>
    </xf>
    <xf numFmtId="0" fontId="31" fillId="2" borderId="19" xfId="4" applyFont="1" applyFill="1" applyBorder="1" applyAlignment="1">
      <alignment horizontal="center" vertical="top"/>
    </xf>
    <xf numFmtId="0" fontId="31" fillId="2" borderId="86" xfId="4" applyFont="1" applyFill="1" applyBorder="1" applyAlignment="1">
      <alignment horizontal="center" vertical="top"/>
    </xf>
    <xf numFmtId="0" fontId="31" fillId="2" borderId="134" xfId="4" applyFont="1" applyFill="1" applyBorder="1" applyAlignment="1">
      <alignment horizontal="center" vertical="top"/>
    </xf>
    <xf numFmtId="0" fontId="31" fillId="2" borderId="126" xfId="4" applyFont="1" applyFill="1" applyBorder="1" applyAlignment="1">
      <alignment horizontal="center" vertical="top"/>
    </xf>
    <xf numFmtId="0" fontId="31" fillId="2" borderId="127" xfId="4" applyFont="1" applyFill="1" applyBorder="1" applyAlignment="1">
      <alignment horizontal="center" vertical="top"/>
    </xf>
    <xf numFmtId="0" fontId="31" fillId="2" borderId="103" xfId="4" applyFont="1" applyFill="1" applyBorder="1" applyAlignment="1">
      <alignment horizontal="center" vertical="top"/>
    </xf>
    <xf numFmtId="0" fontId="31" fillId="2" borderId="104" xfId="4" applyFont="1" applyFill="1" applyBorder="1" applyAlignment="1">
      <alignment horizontal="center" vertical="top"/>
    </xf>
    <xf numFmtId="0" fontId="31" fillId="2" borderId="9" xfId="4" applyFont="1" applyFill="1" applyBorder="1" applyAlignment="1">
      <alignment horizontal="center" vertical="center"/>
    </xf>
    <xf numFmtId="0" fontId="31" fillId="2" borderId="17" xfId="4" applyFont="1" applyFill="1" applyBorder="1" applyAlignment="1">
      <alignment horizontal="center" vertical="center"/>
    </xf>
    <xf numFmtId="0" fontId="31" fillId="2" borderId="50" xfId="4" applyFont="1" applyFill="1" applyBorder="1" applyAlignment="1">
      <alignment horizontal="center" vertical="center"/>
    </xf>
    <xf numFmtId="0" fontId="31" fillId="2" borderId="133" xfId="4" applyFont="1" applyFill="1" applyBorder="1" applyAlignment="1">
      <alignment horizontal="center" vertical="center"/>
    </xf>
    <xf numFmtId="0" fontId="31" fillId="2" borderId="128" xfId="4" applyFont="1" applyFill="1" applyBorder="1" applyAlignment="1">
      <alignment horizontal="center" vertical="center"/>
    </xf>
    <xf numFmtId="0" fontId="31" fillId="2" borderId="129" xfId="4" applyFont="1" applyFill="1" applyBorder="1" applyAlignment="1">
      <alignment horizontal="center" vertical="center"/>
    </xf>
    <xf numFmtId="0" fontId="31" fillId="2" borderId="130" xfId="4" applyFont="1" applyFill="1" applyBorder="1" applyAlignment="1">
      <alignment horizontal="center" vertical="top"/>
    </xf>
    <xf numFmtId="0" fontId="31" fillId="2" borderId="85" xfId="4" applyFont="1" applyFill="1" applyBorder="1" applyAlignment="1">
      <alignment horizontal="center" vertical="top"/>
    </xf>
    <xf numFmtId="0" fontId="58" fillId="2" borderId="0" xfId="4" applyFont="1" applyFill="1" applyAlignment="1">
      <alignment horizontal="center" vertical="center"/>
    </xf>
    <xf numFmtId="0" fontId="31" fillId="2" borderId="96" xfId="4" applyFont="1" applyFill="1" applyBorder="1" applyAlignment="1">
      <alignment horizontal="center" vertical="top"/>
    </xf>
    <xf numFmtId="0" fontId="31" fillId="2" borderId="23" xfId="4" applyFont="1" applyFill="1" applyBorder="1" applyAlignment="1">
      <alignment horizontal="center" vertical="top"/>
    </xf>
    <xf numFmtId="0" fontId="31" fillId="2" borderId="97" xfId="4" applyFont="1" applyFill="1" applyBorder="1" applyAlignment="1">
      <alignment horizontal="center" vertical="top"/>
    </xf>
    <xf numFmtId="0" fontId="31" fillId="2" borderId="22" xfId="4" applyFont="1" applyFill="1" applyBorder="1" applyAlignment="1">
      <alignment horizontal="center" vertical="top"/>
    </xf>
    <xf numFmtId="0" fontId="31" fillId="2" borderId="24" xfId="4" applyFont="1" applyFill="1" applyBorder="1" applyAlignment="1">
      <alignment horizontal="center" vertical="top"/>
    </xf>
    <xf numFmtId="0" fontId="31" fillId="2" borderId="102" xfId="4" applyFont="1" applyFill="1" applyBorder="1" applyAlignment="1">
      <alignment horizontal="center" vertical="center"/>
    </xf>
    <xf numFmtId="0" fontId="31" fillId="2" borderId="103" xfId="4" applyFont="1" applyFill="1" applyBorder="1" applyAlignment="1">
      <alignment horizontal="center" vertical="center"/>
    </xf>
    <xf numFmtId="0" fontId="31" fillId="2" borderId="125" xfId="4" applyFont="1" applyFill="1" applyBorder="1" applyAlignment="1">
      <alignment horizontal="center" vertical="top"/>
    </xf>
    <xf numFmtId="0" fontId="31" fillId="2" borderId="8" xfId="4" applyFont="1" applyFill="1" applyBorder="1" applyAlignment="1">
      <alignment horizontal="center" vertical="center"/>
    </xf>
    <xf numFmtId="0" fontId="31" fillId="2" borderId="10" xfId="4" applyFont="1" applyFill="1" applyBorder="1" applyAlignment="1">
      <alignment horizontal="center" vertical="center"/>
    </xf>
    <xf numFmtId="0" fontId="31" fillId="2" borderId="16" xfId="4" applyFont="1" applyFill="1" applyBorder="1" applyAlignment="1">
      <alignment horizontal="center" vertical="center"/>
    </xf>
    <xf numFmtId="0" fontId="31" fillId="2" borderId="18" xfId="4" applyFont="1" applyFill="1" applyBorder="1" applyAlignment="1">
      <alignment horizontal="center" vertical="center"/>
    </xf>
    <xf numFmtId="0" fontId="31" fillId="2" borderId="8" xfId="4" applyFont="1" applyFill="1" applyBorder="1" applyAlignment="1">
      <alignment horizontal="center" vertical="top"/>
    </xf>
    <xf numFmtId="0" fontId="31" fillId="2" borderId="16" xfId="4" applyFont="1" applyFill="1" applyBorder="1" applyAlignment="1">
      <alignment horizontal="center" vertical="top"/>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vertical="center"/>
    </xf>
    <xf numFmtId="0" fontId="0" fillId="0" borderId="15" xfId="0" applyBorder="1" applyAlignment="1">
      <alignment vertical="center"/>
    </xf>
    <xf numFmtId="0" fontId="17" fillId="2" borderId="25" xfId="4" applyFont="1" applyFill="1" applyBorder="1" applyAlignment="1">
      <alignment horizontal="left" vertical="center" wrapText="1"/>
    </xf>
    <xf numFmtId="0" fontId="17" fillId="2" borderId="40" xfId="4" applyFont="1" applyFill="1" applyBorder="1" applyAlignment="1">
      <alignment horizontal="left" vertical="center" wrapText="1"/>
    </xf>
    <xf numFmtId="0" fontId="17" fillId="2" borderId="25" xfId="4" applyFont="1" applyFill="1" applyBorder="1" applyAlignment="1">
      <alignment horizontal="left" vertical="top" wrapText="1"/>
    </xf>
    <xf numFmtId="0" fontId="17" fillId="2" borderId="40" xfId="4" applyFont="1" applyFill="1" applyBorder="1" applyAlignment="1">
      <alignment horizontal="left" vertical="top" wrapText="1"/>
    </xf>
    <xf numFmtId="0" fontId="17" fillId="2" borderId="116" xfId="4" applyFont="1" applyFill="1" applyBorder="1" applyAlignment="1">
      <alignment horizontal="left" vertical="top" wrapText="1"/>
    </xf>
    <xf numFmtId="0" fontId="17" fillId="2" borderId="73" xfId="4" applyFont="1" applyFill="1" applyBorder="1" applyAlignment="1">
      <alignment horizontal="left" vertical="top" wrapText="1"/>
    </xf>
    <xf numFmtId="0" fontId="36" fillId="2" borderId="0" xfId="4" applyFont="1" applyFill="1" applyAlignment="1">
      <alignment horizontal="center" vertical="center"/>
    </xf>
    <xf numFmtId="0" fontId="17" fillId="2" borderId="79" xfId="4" applyFont="1" applyFill="1" applyBorder="1" applyAlignment="1">
      <alignment horizontal="center" vertical="center" wrapText="1"/>
    </xf>
    <xf numFmtId="0" fontId="17" fillId="2" borderId="80" xfId="4" applyFont="1" applyFill="1" applyBorder="1" applyAlignment="1">
      <alignment horizontal="center" vertical="center" wrapText="1"/>
    </xf>
    <xf numFmtId="0" fontId="17" fillId="2" borderId="121" xfId="4" applyFont="1" applyFill="1" applyBorder="1" applyAlignment="1">
      <alignment horizontal="left" vertical="center" wrapText="1"/>
    </xf>
    <xf numFmtId="0" fontId="17" fillId="2" borderId="50" xfId="4" applyFont="1" applyFill="1" applyBorder="1" applyAlignment="1">
      <alignment horizontal="left" vertical="center" wrapText="1"/>
    </xf>
    <xf numFmtId="0" fontId="34" fillId="2" borderId="0" xfId="4" applyFont="1" applyFill="1" applyAlignment="1">
      <alignment horizontal="center" vertical="top"/>
    </xf>
    <xf numFmtId="0" fontId="37" fillId="2" borderId="1" xfId="4" applyFont="1" applyFill="1" applyBorder="1" applyAlignment="1">
      <alignment horizontal="left" vertical="center"/>
    </xf>
    <xf numFmtId="0" fontId="37" fillId="2" borderId="2" xfId="4" applyFont="1" applyFill="1" applyBorder="1" applyAlignment="1">
      <alignment horizontal="left" vertical="center"/>
    </xf>
    <xf numFmtId="0" fontId="37" fillId="2" borderId="3" xfId="4" applyFont="1" applyFill="1" applyBorder="1" applyAlignment="1">
      <alignment horizontal="left" vertical="center"/>
    </xf>
    <xf numFmtId="0" fontId="35" fillId="2" borderId="9" xfId="4" applyFont="1" applyFill="1" applyBorder="1" applyAlignment="1">
      <alignment horizontal="left"/>
    </xf>
    <xf numFmtId="0" fontId="35" fillId="2" borderId="9" xfId="4" applyFont="1" applyFill="1" applyBorder="1" applyAlignment="1">
      <alignment horizontal="center" vertical="center"/>
    </xf>
    <xf numFmtId="0" fontId="35" fillId="2" borderId="17" xfId="4" applyFont="1" applyFill="1" applyBorder="1" applyAlignment="1">
      <alignment horizontal="center" vertical="center"/>
    </xf>
    <xf numFmtId="0" fontId="37" fillId="2" borderId="17" xfId="4" applyFont="1" applyFill="1" applyBorder="1" applyAlignment="1">
      <alignment horizontal="center"/>
    </xf>
    <xf numFmtId="0" fontId="37" fillId="2" borderId="0" xfId="4" applyFont="1" applyFill="1" applyAlignment="1">
      <alignment horizontal="left" vertical="top"/>
    </xf>
    <xf numFmtId="0" fontId="34" fillId="2" borderId="0" xfId="4" applyFont="1" applyFill="1" applyAlignment="1">
      <alignment horizontal="right" vertical="center"/>
    </xf>
    <xf numFmtId="0" fontId="36" fillId="2" borderId="0" xfId="4" applyFont="1" applyFill="1" applyAlignment="1">
      <alignment horizontal="right"/>
    </xf>
    <xf numFmtId="0" fontId="35" fillId="2" borderId="0" xfId="4" applyFont="1" applyFill="1" applyAlignment="1">
      <alignment horizontal="left" vertical="center"/>
    </xf>
    <xf numFmtId="0" fontId="35" fillId="2" borderId="17" xfId="4" applyFont="1" applyFill="1" applyBorder="1" applyAlignment="1">
      <alignment horizontal="left" vertical="center"/>
    </xf>
    <xf numFmtId="0" fontId="9" fillId="2" borderId="7" xfId="8" applyFont="1" applyFill="1" applyBorder="1" applyAlignment="1">
      <alignment horizontal="left" vertical="center"/>
    </xf>
    <xf numFmtId="0" fontId="9" fillId="2" borderId="20" xfId="8" applyFont="1" applyFill="1" applyBorder="1" applyAlignment="1">
      <alignment horizontal="left" vertical="center"/>
    </xf>
    <xf numFmtId="0" fontId="3" fillId="2" borderId="0" xfId="8" applyFill="1">
      <alignment vertical="center"/>
    </xf>
    <xf numFmtId="0" fontId="44" fillId="2" borderId="0" xfId="8" applyFont="1" applyFill="1" applyAlignment="1">
      <alignment horizontal="center" vertical="center"/>
    </xf>
    <xf numFmtId="0" fontId="43" fillId="2" borderId="7" xfId="8" applyFont="1" applyFill="1" applyBorder="1" applyAlignment="1">
      <alignment horizontal="center" vertical="center"/>
    </xf>
    <xf numFmtId="0" fontId="43" fillId="2" borderId="20" xfId="8" applyFont="1" applyFill="1" applyBorder="1" applyAlignment="1">
      <alignment horizontal="center" vertical="center"/>
    </xf>
    <xf numFmtId="0" fontId="1" fillId="0" borderId="17" xfId="11" applyBorder="1" applyAlignment="1">
      <alignment horizontal="center" vertical="center"/>
    </xf>
    <xf numFmtId="0" fontId="1" fillId="0" borderId="1" xfId="11" applyBorder="1" applyAlignment="1">
      <alignment horizontal="left" vertical="center"/>
    </xf>
    <xf numFmtId="0" fontId="1" fillId="0" borderId="2" xfId="11" applyBorder="1" applyAlignment="1">
      <alignment horizontal="left" vertical="center"/>
    </xf>
    <xf numFmtId="0" fontId="1" fillId="0" borderId="3" xfId="11" applyBorder="1" applyAlignment="1">
      <alignment horizontal="left" vertical="center"/>
    </xf>
    <xf numFmtId="0" fontId="1" fillId="0" borderId="19" xfId="11" applyBorder="1" applyAlignment="1">
      <alignment horizontal="center" vertical="center"/>
    </xf>
  </cellXfs>
  <cellStyles count="12">
    <cellStyle name="桁区切り 2" xfId="6" xr:uid="{00000000-0005-0000-0000-000000000000}"/>
    <cellStyle name="標準" xfId="0" builtinId="0"/>
    <cellStyle name="標準 2" xfId="5" xr:uid="{00000000-0005-0000-0000-000002000000}"/>
    <cellStyle name="標準 2 2" xfId="7" xr:uid="{00000000-0005-0000-0000-000003000000}"/>
    <cellStyle name="標準 2 3" xfId="4" xr:uid="{00000000-0005-0000-0000-000004000000}"/>
    <cellStyle name="標準 2 4" xfId="10" xr:uid="{00000000-0005-0000-0000-000005000000}"/>
    <cellStyle name="標準 3" xfId="8" xr:uid="{00000000-0005-0000-0000-000006000000}"/>
    <cellStyle name="標準 6 3" xfId="11" xr:uid="{00000000-0005-0000-0000-000007000000}"/>
    <cellStyle name="標準 8" xfId="9" xr:uid="{00000000-0005-0000-0000-000008000000}"/>
    <cellStyle name="標準_kyotaku_shinnsei" xfId="3" xr:uid="{00000000-0005-0000-0000-000009000000}"/>
    <cellStyle name="標準_第１号様式・付表" xfId="1" xr:uid="{00000000-0005-0000-0000-00000A000000}"/>
    <cellStyle name="標準_付表　訪問介護　修正版_第一号様式 2" xfId="2" xr:uid="{00000000-0005-0000-0000-00000B000000}"/>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300-000003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8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8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pageSetUpPr fitToPage="1"/>
  </sheetPr>
  <dimension ref="A1:F49"/>
  <sheetViews>
    <sheetView tabSelected="1" view="pageBreakPreview" zoomScale="85" zoomScaleNormal="100" zoomScaleSheetLayoutView="85" workbookViewId="0">
      <selection activeCell="I9" sqref="I9"/>
    </sheetView>
  </sheetViews>
  <sheetFormatPr defaultRowHeight="13.5"/>
  <cols>
    <col min="1" max="1" width="7.625" style="244" customWidth="1"/>
    <col min="2" max="2" width="9" style="244"/>
    <col min="3" max="3" width="27.25" style="254" customWidth="1"/>
    <col min="4" max="4" width="7.75" style="254" customWidth="1"/>
    <col min="5" max="5" width="110.875" style="244" customWidth="1"/>
    <col min="6" max="16384" width="9" style="254"/>
  </cols>
  <sheetData>
    <row r="1" spans="1:5" s="244" customFormat="1" ht="30" customHeight="1">
      <c r="A1" s="242" t="s">
        <v>361</v>
      </c>
      <c r="B1" s="243"/>
    </row>
    <row r="2" spans="1:5" s="245" customFormat="1" ht="13.5" customHeight="1"/>
    <row r="3" spans="1:5" s="245" customFormat="1" ht="14.25">
      <c r="A3" s="245" t="s">
        <v>348</v>
      </c>
    </row>
    <row r="4" spans="1:5" s="245" customFormat="1" ht="14.25">
      <c r="A4" s="246" t="s">
        <v>376</v>
      </c>
      <c r="B4" s="247"/>
      <c r="C4" s="247"/>
      <c r="D4" s="247"/>
    </row>
    <row r="5" spans="1:5" s="245" customFormat="1" ht="13.5" customHeight="1" thickBot="1">
      <c r="C5" s="247"/>
      <c r="D5" s="247"/>
    </row>
    <row r="6" spans="1:5" s="245" customFormat="1" ht="31.5" customHeight="1" thickBot="1">
      <c r="B6" s="288" t="s">
        <v>383</v>
      </c>
      <c r="C6" s="289"/>
      <c r="D6" s="290"/>
      <c r="E6" s="291"/>
    </row>
    <row r="7" spans="1:5" s="245" customFormat="1" ht="13.5" customHeight="1">
      <c r="A7" s="248"/>
      <c r="B7" s="248"/>
      <c r="C7" s="248"/>
      <c r="D7" s="248"/>
    </row>
    <row r="8" spans="1:5" s="249" customFormat="1" ht="105" customHeight="1">
      <c r="A8" s="292" t="s">
        <v>415</v>
      </c>
      <c r="B8" s="292"/>
      <c r="C8" s="292"/>
      <c r="D8" s="292"/>
      <c r="E8" s="292"/>
    </row>
    <row r="9" spans="1:5" s="245" customFormat="1" ht="13.5" customHeight="1">
      <c r="E9" s="245">
        <v>20241201</v>
      </c>
    </row>
    <row r="10" spans="1:5" s="252" customFormat="1" ht="26.25" customHeight="1">
      <c r="A10" s="250" t="s">
        <v>380</v>
      </c>
      <c r="B10" s="293" t="s">
        <v>349</v>
      </c>
      <c r="C10" s="281"/>
      <c r="D10" s="251" t="s">
        <v>350</v>
      </c>
      <c r="E10" s="250" t="s">
        <v>351</v>
      </c>
    </row>
    <row r="11" spans="1:5" ht="27" customHeight="1">
      <c r="A11" s="280">
        <v>1</v>
      </c>
      <c r="B11" s="285" t="s">
        <v>363</v>
      </c>
      <c r="C11" s="285"/>
      <c r="D11" s="273"/>
      <c r="E11" s="253" t="s">
        <v>362</v>
      </c>
    </row>
    <row r="12" spans="1:5" ht="27" customHeight="1">
      <c r="A12" s="281"/>
      <c r="B12" s="285"/>
      <c r="C12" s="285"/>
      <c r="D12" s="273"/>
      <c r="E12" s="253" t="s">
        <v>360</v>
      </c>
    </row>
    <row r="13" spans="1:5" ht="27" customHeight="1">
      <c r="A13" s="281"/>
      <c r="B13" s="285"/>
      <c r="C13" s="285"/>
      <c r="D13" s="273"/>
      <c r="E13" s="255" t="s">
        <v>352</v>
      </c>
    </row>
    <row r="14" spans="1:5" ht="33" customHeight="1">
      <c r="A14" s="282">
        <v>2</v>
      </c>
      <c r="B14" s="294" t="s">
        <v>364</v>
      </c>
      <c r="C14" s="295"/>
      <c r="D14" s="273"/>
      <c r="E14" s="256" t="s">
        <v>365</v>
      </c>
    </row>
    <row r="15" spans="1:5" ht="27" customHeight="1">
      <c r="A15" s="281"/>
      <c r="B15" s="295"/>
      <c r="C15" s="295"/>
      <c r="D15" s="273"/>
      <c r="E15" s="253" t="s">
        <v>360</v>
      </c>
    </row>
    <row r="16" spans="1:5" ht="27" customHeight="1">
      <c r="A16" s="281"/>
      <c r="B16" s="295"/>
      <c r="C16" s="295"/>
      <c r="D16" s="273"/>
      <c r="E16" s="255" t="s">
        <v>352</v>
      </c>
    </row>
    <row r="17" spans="1:6" ht="27" customHeight="1">
      <c r="A17" s="281"/>
      <c r="B17" s="295"/>
      <c r="C17" s="295"/>
      <c r="D17" s="273"/>
      <c r="E17" s="255" t="s">
        <v>369</v>
      </c>
    </row>
    <row r="18" spans="1:6" ht="27" customHeight="1">
      <c r="A18" s="280">
        <v>3</v>
      </c>
      <c r="B18" s="285" t="s">
        <v>366</v>
      </c>
      <c r="C18" s="285"/>
      <c r="D18" s="273"/>
      <c r="E18" s="257" t="s">
        <v>362</v>
      </c>
    </row>
    <row r="19" spans="1:6" ht="27" customHeight="1">
      <c r="A19" s="281"/>
      <c r="B19" s="285"/>
      <c r="C19" s="285"/>
      <c r="D19" s="273"/>
      <c r="E19" s="256" t="s">
        <v>390</v>
      </c>
    </row>
    <row r="20" spans="1:6" ht="27" customHeight="1">
      <c r="A20" s="281"/>
      <c r="B20" s="285"/>
      <c r="C20" s="285"/>
      <c r="D20" s="273"/>
      <c r="E20" s="255" t="s">
        <v>368</v>
      </c>
    </row>
    <row r="21" spans="1:6" ht="33" customHeight="1">
      <c r="A21" s="282">
        <v>4</v>
      </c>
      <c r="B21" s="284" t="s">
        <v>353</v>
      </c>
      <c r="C21" s="284"/>
      <c r="D21" s="273"/>
      <c r="E21" s="258" t="s">
        <v>367</v>
      </c>
      <c r="F21" s="259"/>
    </row>
    <row r="22" spans="1:6" ht="27" customHeight="1">
      <c r="A22" s="286"/>
      <c r="B22" s="284"/>
      <c r="C22" s="284"/>
      <c r="D22" s="273"/>
      <c r="E22" s="256" t="s">
        <v>390</v>
      </c>
      <c r="F22" s="259"/>
    </row>
    <row r="23" spans="1:6" ht="27" customHeight="1">
      <c r="A23" s="286"/>
      <c r="B23" s="284"/>
      <c r="C23" s="284"/>
      <c r="D23" s="273"/>
      <c r="E23" s="255" t="s">
        <v>368</v>
      </c>
      <c r="F23" s="259"/>
    </row>
    <row r="24" spans="1:6" ht="33" customHeight="1">
      <c r="A24" s="280">
        <v>5</v>
      </c>
      <c r="B24" s="284" t="s">
        <v>385</v>
      </c>
      <c r="C24" s="284"/>
      <c r="D24" s="273"/>
      <c r="E24" s="258" t="s">
        <v>371</v>
      </c>
    </row>
    <row r="25" spans="1:6" ht="27" customHeight="1">
      <c r="A25" s="281"/>
      <c r="B25" s="284"/>
      <c r="C25" s="284"/>
      <c r="D25" s="273"/>
      <c r="E25" s="256" t="s">
        <v>390</v>
      </c>
    </row>
    <row r="26" spans="1:6" ht="27" customHeight="1">
      <c r="A26" s="281"/>
      <c r="B26" s="284"/>
      <c r="C26" s="284"/>
      <c r="D26" s="273"/>
      <c r="E26" s="255" t="s">
        <v>368</v>
      </c>
    </row>
    <row r="27" spans="1:6" ht="27" customHeight="1">
      <c r="A27" s="281"/>
      <c r="B27" s="284"/>
      <c r="C27" s="284"/>
      <c r="D27" s="273"/>
      <c r="E27" s="255" t="s">
        <v>379</v>
      </c>
    </row>
    <row r="28" spans="1:6" ht="27" customHeight="1">
      <c r="A28" s="287">
        <v>6</v>
      </c>
      <c r="B28" s="284" t="s">
        <v>384</v>
      </c>
      <c r="C28" s="284"/>
      <c r="D28" s="273"/>
      <c r="E28" s="257" t="s">
        <v>362</v>
      </c>
    </row>
    <row r="29" spans="1:6" ht="27" customHeight="1">
      <c r="A29" s="281"/>
      <c r="B29" s="284"/>
      <c r="C29" s="284"/>
      <c r="D29" s="273"/>
      <c r="E29" s="256" t="s">
        <v>390</v>
      </c>
    </row>
    <row r="30" spans="1:6" ht="27" customHeight="1">
      <c r="A30" s="281"/>
      <c r="B30" s="284"/>
      <c r="C30" s="284"/>
      <c r="D30" s="273"/>
      <c r="E30" s="260" t="s">
        <v>368</v>
      </c>
    </row>
    <row r="31" spans="1:6" ht="27" customHeight="1">
      <c r="A31" s="280">
        <v>7</v>
      </c>
      <c r="B31" s="284" t="s">
        <v>386</v>
      </c>
      <c r="C31" s="284"/>
      <c r="D31" s="273"/>
      <c r="E31" s="253" t="s">
        <v>362</v>
      </c>
    </row>
    <row r="32" spans="1:6" ht="27" customHeight="1">
      <c r="A32" s="281"/>
      <c r="B32" s="284"/>
      <c r="C32" s="284"/>
      <c r="D32" s="273"/>
      <c r="E32" s="253" t="s">
        <v>360</v>
      </c>
    </row>
    <row r="33" spans="1:5" ht="27" customHeight="1">
      <c r="A33" s="281"/>
      <c r="B33" s="284"/>
      <c r="C33" s="284"/>
      <c r="D33" s="273"/>
      <c r="E33" s="255" t="s">
        <v>369</v>
      </c>
    </row>
    <row r="34" spans="1:5" ht="27" customHeight="1">
      <c r="A34" s="282">
        <v>8</v>
      </c>
      <c r="B34" s="284" t="s">
        <v>387</v>
      </c>
      <c r="C34" s="284"/>
      <c r="D34" s="273"/>
      <c r="E34" s="253" t="s">
        <v>362</v>
      </c>
    </row>
    <row r="35" spans="1:5" ht="27" customHeight="1">
      <c r="A35" s="281"/>
      <c r="B35" s="284"/>
      <c r="C35" s="284"/>
      <c r="D35" s="273"/>
      <c r="E35" s="253" t="s">
        <v>360</v>
      </c>
    </row>
    <row r="36" spans="1:5" ht="78.75" customHeight="1">
      <c r="A36" s="281"/>
      <c r="B36" s="284"/>
      <c r="C36" s="284"/>
      <c r="D36" s="273"/>
      <c r="E36" s="256" t="s">
        <v>378</v>
      </c>
    </row>
    <row r="37" spans="1:5" ht="27" customHeight="1">
      <c r="A37" s="281"/>
      <c r="B37" s="284"/>
      <c r="C37" s="284"/>
      <c r="D37" s="273"/>
      <c r="E37" s="260" t="s">
        <v>401</v>
      </c>
    </row>
    <row r="38" spans="1:5" ht="27" customHeight="1">
      <c r="A38" s="281"/>
      <c r="B38" s="284"/>
      <c r="C38" s="284"/>
      <c r="D38" s="273"/>
      <c r="E38" s="260" t="s">
        <v>372</v>
      </c>
    </row>
    <row r="39" spans="1:5" ht="27" customHeight="1">
      <c r="A39" s="281"/>
      <c r="B39" s="284"/>
      <c r="C39" s="284"/>
      <c r="D39" s="273"/>
      <c r="E39" s="260" t="s">
        <v>373</v>
      </c>
    </row>
    <row r="40" spans="1:5" ht="27" customHeight="1">
      <c r="A40" s="281"/>
      <c r="B40" s="284"/>
      <c r="C40" s="284"/>
      <c r="D40" s="273"/>
      <c r="E40" s="256" t="s">
        <v>370</v>
      </c>
    </row>
    <row r="41" spans="1:5" ht="27" customHeight="1">
      <c r="A41" s="282">
        <v>9</v>
      </c>
      <c r="B41" s="284" t="s">
        <v>388</v>
      </c>
      <c r="C41" s="285"/>
      <c r="D41" s="273"/>
      <c r="E41" s="253" t="s">
        <v>362</v>
      </c>
    </row>
    <row r="42" spans="1:5" ht="27" customHeight="1">
      <c r="A42" s="281"/>
      <c r="B42" s="285"/>
      <c r="C42" s="285"/>
      <c r="D42" s="273"/>
      <c r="E42" s="253" t="s">
        <v>360</v>
      </c>
    </row>
    <row r="43" spans="1:5" ht="27" customHeight="1">
      <c r="A43" s="281"/>
      <c r="B43" s="285"/>
      <c r="C43" s="285"/>
      <c r="D43" s="273"/>
      <c r="E43" s="256" t="s">
        <v>354</v>
      </c>
    </row>
    <row r="44" spans="1:5" ht="70.5" customHeight="1">
      <c r="A44" s="281"/>
      <c r="B44" s="285"/>
      <c r="C44" s="285"/>
      <c r="D44" s="273"/>
      <c r="E44" s="256" t="s">
        <v>375</v>
      </c>
    </row>
    <row r="45" spans="1:5" ht="27" customHeight="1">
      <c r="A45" s="283">
        <v>10</v>
      </c>
      <c r="B45" s="284" t="s">
        <v>389</v>
      </c>
      <c r="C45" s="284"/>
      <c r="D45" s="273"/>
      <c r="E45" s="253" t="s">
        <v>362</v>
      </c>
    </row>
    <row r="46" spans="1:5" ht="27" customHeight="1">
      <c r="A46" s="281"/>
      <c r="B46" s="284"/>
      <c r="C46" s="284"/>
      <c r="D46" s="273"/>
      <c r="E46" s="253" t="s">
        <v>360</v>
      </c>
    </row>
    <row r="47" spans="1:5" ht="70.5" customHeight="1">
      <c r="A47" s="281"/>
      <c r="B47" s="284"/>
      <c r="C47" s="284"/>
      <c r="D47" s="273"/>
      <c r="E47" s="256" t="s">
        <v>374</v>
      </c>
    </row>
    <row r="48" spans="1:5" ht="27" customHeight="1">
      <c r="A48" s="281"/>
      <c r="B48" s="284"/>
      <c r="C48" s="284"/>
      <c r="D48" s="273"/>
      <c r="E48" s="258" t="s">
        <v>377</v>
      </c>
    </row>
    <row r="49" spans="1:5" ht="27" customHeight="1">
      <c r="A49" s="281"/>
      <c r="B49" s="284"/>
      <c r="C49" s="284"/>
      <c r="D49" s="273"/>
      <c r="E49" s="256" t="s">
        <v>370</v>
      </c>
    </row>
  </sheetData>
  <mergeCells count="23">
    <mergeCell ref="B14:C17"/>
    <mergeCell ref="A14:A17"/>
    <mergeCell ref="B18:C20"/>
    <mergeCell ref="A18:A20"/>
    <mergeCell ref="B6:E6"/>
    <mergeCell ref="A8:E8"/>
    <mergeCell ref="B11:C13"/>
    <mergeCell ref="A11:A13"/>
    <mergeCell ref="B10:C10"/>
    <mergeCell ref="B21:C23"/>
    <mergeCell ref="A21:A23"/>
    <mergeCell ref="B24:C27"/>
    <mergeCell ref="A24:A27"/>
    <mergeCell ref="B28:C30"/>
    <mergeCell ref="A28:A30"/>
    <mergeCell ref="A31:A33"/>
    <mergeCell ref="A34:A40"/>
    <mergeCell ref="A41:A44"/>
    <mergeCell ref="A45:A49"/>
    <mergeCell ref="B31:C33"/>
    <mergeCell ref="B34:C40"/>
    <mergeCell ref="B41:C44"/>
    <mergeCell ref="B45:C49"/>
  </mergeCells>
  <phoneticPr fontId="7"/>
  <pageMargins left="0.70866141732283472" right="0.23622047244094491" top="0.39370078740157483" bottom="0.39370078740157483" header="0.31496062992125984" footer="0.31496062992125984"/>
  <pageSetup paperSize="9" scale="5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M19"/>
  <sheetViews>
    <sheetView showGridLines="0" zoomScaleNormal="100" workbookViewId="0"/>
  </sheetViews>
  <sheetFormatPr defaultColWidth="9" defaultRowHeight="13.5"/>
  <cols>
    <col min="1" max="2" width="9" style="145"/>
    <col min="3" max="3" width="13" style="145" customWidth="1"/>
    <col min="4" max="4" width="15.625" style="145" customWidth="1"/>
    <col min="5" max="8" width="10.625" style="145" customWidth="1"/>
    <col min="9" max="9" width="9" style="145"/>
    <col min="10" max="12" width="5.625" style="145" customWidth="1"/>
    <col min="13" max="16384" width="9" style="145"/>
  </cols>
  <sheetData>
    <row r="1" spans="2:13">
      <c r="B1" s="144" t="s">
        <v>228</v>
      </c>
    </row>
    <row r="2" spans="2:13" ht="18" customHeight="1">
      <c r="B2" s="145" t="s">
        <v>53</v>
      </c>
    </row>
    <row r="3" spans="2:13" ht="25.5" customHeight="1">
      <c r="B3" s="281" t="s">
        <v>229</v>
      </c>
      <c r="C3" s="281"/>
      <c r="D3" s="281"/>
      <c r="E3" s="281"/>
      <c r="F3" s="281"/>
      <c r="G3" s="281"/>
      <c r="H3" s="281"/>
    </row>
    <row r="4" spans="2:13" ht="14.25" thickBot="1"/>
    <row r="5" spans="2:13" ht="28.5" customHeight="1">
      <c r="B5" s="146"/>
      <c r="C5" s="147"/>
      <c r="D5" s="147"/>
      <c r="E5" s="147"/>
      <c r="F5" s="147"/>
      <c r="G5" s="147"/>
      <c r="H5" s="147"/>
      <c r="I5" s="147"/>
      <c r="J5" s="147"/>
      <c r="K5" s="147"/>
      <c r="L5" s="147"/>
      <c r="M5" s="148"/>
    </row>
    <row r="6" spans="2:13" ht="22.5" customHeight="1">
      <c r="B6" s="149"/>
      <c r="C6" s="150"/>
      <c r="D6" s="151"/>
      <c r="E6" s="150"/>
      <c r="F6" s="152"/>
      <c r="G6" s="641"/>
      <c r="H6" s="643"/>
      <c r="I6" s="281" t="s">
        <v>230</v>
      </c>
      <c r="J6" s="281"/>
      <c r="K6" s="281"/>
      <c r="L6" s="281"/>
      <c r="M6" s="153"/>
    </row>
    <row r="7" spans="2:13" ht="22.5" customHeight="1">
      <c r="B7" s="149"/>
      <c r="C7" s="154"/>
      <c r="D7" s="155" t="s">
        <v>231</v>
      </c>
      <c r="E7" s="154" t="s">
        <v>232</v>
      </c>
      <c r="F7" s="145" t="s">
        <v>233</v>
      </c>
      <c r="G7" s="648" t="s">
        <v>234</v>
      </c>
      <c r="H7" s="649"/>
      <c r="L7" s="156"/>
      <c r="M7" s="153"/>
    </row>
    <row r="8" spans="2:13" ht="22.5" customHeight="1">
      <c r="B8" s="149"/>
      <c r="C8" s="154"/>
      <c r="D8" s="155" t="s">
        <v>235</v>
      </c>
      <c r="E8" s="154" t="s">
        <v>236</v>
      </c>
      <c r="F8" s="145" t="s">
        <v>237</v>
      </c>
      <c r="G8" s="648" t="s">
        <v>238</v>
      </c>
      <c r="H8" s="649"/>
      <c r="L8" s="157"/>
      <c r="M8" s="153"/>
    </row>
    <row r="9" spans="2:13" ht="22.5" customHeight="1">
      <c r="B9" s="149"/>
      <c r="C9" s="154"/>
      <c r="D9" s="158"/>
      <c r="E9" s="159"/>
      <c r="F9" s="160"/>
      <c r="G9" s="639"/>
      <c r="H9" s="640"/>
      <c r="K9" s="145" t="s">
        <v>239</v>
      </c>
      <c r="M9" s="153"/>
    </row>
    <row r="10" spans="2:13" ht="22.5" customHeight="1">
      <c r="B10" s="149"/>
      <c r="C10" s="155"/>
      <c r="D10" s="157"/>
      <c r="L10" s="157"/>
      <c r="M10" s="153"/>
    </row>
    <row r="11" spans="2:13" ht="22.5" customHeight="1">
      <c r="B11" s="149"/>
      <c r="C11" s="155" t="s">
        <v>240</v>
      </c>
      <c r="D11" s="157"/>
      <c r="L11" s="161"/>
      <c r="M11" s="153"/>
    </row>
    <row r="12" spans="2:13" ht="22.5" customHeight="1">
      <c r="B12" s="149"/>
      <c r="C12" s="155" t="s">
        <v>241</v>
      </c>
      <c r="D12" s="157"/>
      <c r="E12" s="151"/>
      <c r="F12" s="152"/>
      <c r="G12" s="156"/>
      <c r="H12" s="150"/>
      <c r="J12" s="641"/>
      <c r="K12" s="642"/>
      <c r="L12" s="643"/>
      <c r="M12" s="153"/>
    </row>
    <row r="13" spans="2:13" ht="22.5" customHeight="1">
      <c r="B13" s="149"/>
      <c r="C13" s="155"/>
      <c r="D13" s="157"/>
      <c r="E13" s="155"/>
      <c r="F13" s="145" t="s">
        <v>242</v>
      </c>
      <c r="G13" s="157"/>
      <c r="H13" s="154" t="s">
        <v>243</v>
      </c>
      <c r="J13" s="644" t="s">
        <v>244</v>
      </c>
      <c r="K13" s="645"/>
      <c r="L13" s="646"/>
      <c r="M13" s="153"/>
    </row>
    <row r="14" spans="2:13" ht="22.5" customHeight="1">
      <c r="B14" s="149"/>
      <c r="C14" s="155"/>
      <c r="D14" s="157"/>
      <c r="E14" s="155"/>
      <c r="G14" s="157"/>
      <c r="H14" s="154" t="s">
        <v>236</v>
      </c>
      <c r="J14" s="644"/>
      <c r="K14" s="645"/>
      <c r="L14" s="646"/>
      <c r="M14" s="153"/>
    </row>
    <row r="15" spans="2:13" ht="22.5" customHeight="1">
      <c r="B15" s="149"/>
      <c r="C15" s="158"/>
      <c r="D15" s="161"/>
      <c r="E15" s="158"/>
      <c r="F15" s="160"/>
      <c r="G15" s="161"/>
      <c r="H15" s="159"/>
      <c r="I15" s="159"/>
      <c r="J15" s="639"/>
      <c r="K15" s="647"/>
      <c r="L15" s="640"/>
      <c r="M15" s="153"/>
    </row>
    <row r="16" spans="2:13" ht="71.25" customHeight="1" thickBot="1">
      <c r="B16" s="162"/>
      <c r="C16" s="163"/>
      <c r="D16" s="163"/>
      <c r="E16" s="163"/>
      <c r="F16" s="163"/>
      <c r="G16" s="163"/>
      <c r="H16" s="163"/>
      <c r="I16" s="163"/>
      <c r="J16" s="163"/>
      <c r="K16" s="163"/>
      <c r="L16" s="163"/>
      <c r="M16" s="164"/>
    </row>
    <row r="17" spans="2:3" ht="22.5" customHeight="1">
      <c r="B17" s="165" t="s">
        <v>245</v>
      </c>
      <c r="C17" s="145" t="s">
        <v>246</v>
      </c>
    </row>
    <row r="18" spans="2:3" ht="22.5" customHeight="1">
      <c r="B18" s="145">
        <v>2</v>
      </c>
      <c r="C18" s="145" t="s">
        <v>247</v>
      </c>
    </row>
    <row r="19" spans="2:3" ht="22.5" customHeight="1">
      <c r="B19" s="145">
        <v>3</v>
      </c>
      <c r="C19" s="145" t="s">
        <v>248</v>
      </c>
    </row>
  </sheetData>
  <mergeCells count="11">
    <mergeCell ref="G8:H8"/>
    <mergeCell ref="B3:D3"/>
    <mergeCell ref="E3:H3"/>
    <mergeCell ref="G6:H6"/>
    <mergeCell ref="I6:L6"/>
    <mergeCell ref="G7:H7"/>
    <mergeCell ref="G9:H9"/>
    <mergeCell ref="J12:L12"/>
    <mergeCell ref="J13:L13"/>
    <mergeCell ref="J14:L14"/>
    <mergeCell ref="J15:L15"/>
  </mergeCells>
  <phoneticPr fontId="7"/>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C16"/>
  <sheetViews>
    <sheetView zoomScaleNormal="100" zoomScaleSheetLayoutView="80" workbookViewId="0">
      <selection activeCell="B1" sqref="B1"/>
    </sheetView>
  </sheetViews>
  <sheetFormatPr defaultColWidth="6.625" defaultRowHeight="12"/>
  <cols>
    <col min="1" max="1" width="0.625" style="167" customWidth="1"/>
    <col min="2" max="2" width="23.125" style="167" customWidth="1"/>
    <col min="3" max="3" width="53.125" style="167" customWidth="1"/>
    <col min="4" max="4" width="0.625" style="167" customWidth="1"/>
    <col min="5" max="16384" width="6.625" style="167"/>
  </cols>
  <sheetData>
    <row r="1" spans="2:3" ht="16.899999999999999" customHeight="1">
      <c r="B1" s="166" t="s">
        <v>249</v>
      </c>
    </row>
    <row r="2" spans="2:3" ht="32.450000000000003" customHeight="1" thickBot="1">
      <c r="B2" s="656" t="s">
        <v>250</v>
      </c>
      <c r="C2" s="656"/>
    </row>
    <row r="3" spans="2:3" s="170" customFormat="1" ht="25.15" customHeight="1">
      <c r="B3" s="168" t="s">
        <v>251</v>
      </c>
      <c r="C3" s="169"/>
    </row>
    <row r="4" spans="2:3" s="170" customFormat="1" ht="22.9" customHeight="1" thickBot="1">
      <c r="B4" s="171" t="s">
        <v>252</v>
      </c>
      <c r="C4" s="172"/>
    </row>
    <row r="5" spans="2:3" s="170" customFormat="1" ht="22.9" customHeight="1" thickBot="1">
      <c r="B5" s="173"/>
      <c r="C5" s="174"/>
    </row>
    <row r="6" spans="2:3" s="170" customFormat="1" ht="33.75" customHeight="1">
      <c r="B6" s="657" t="s">
        <v>253</v>
      </c>
      <c r="C6" s="658"/>
    </row>
    <row r="7" spans="2:3" s="170" customFormat="1" ht="24.95" customHeight="1">
      <c r="B7" s="659" t="s">
        <v>254</v>
      </c>
      <c r="C7" s="660"/>
    </row>
    <row r="8" spans="2:3" s="170" customFormat="1" ht="99.95" customHeight="1">
      <c r="B8" s="652"/>
      <c r="C8" s="653"/>
    </row>
    <row r="9" spans="2:3" s="170" customFormat="1" ht="24.95" customHeight="1">
      <c r="B9" s="650" t="s">
        <v>255</v>
      </c>
      <c r="C9" s="651"/>
    </row>
    <row r="10" spans="2:3" ht="99.95" customHeight="1">
      <c r="B10" s="652"/>
      <c r="C10" s="653"/>
    </row>
    <row r="11" spans="2:3" ht="24.95" customHeight="1">
      <c r="B11" s="650" t="s">
        <v>256</v>
      </c>
      <c r="C11" s="651"/>
    </row>
    <row r="12" spans="2:3" ht="99.95" customHeight="1">
      <c r="B12" s="652"/>
      <c r="C12" s="653"/>
    </row>
    <row r="13" spans="2:3" ht="24.95" customHeight="1">
      <c r="B13" s="650" t="s">
        <v>257</v>
      </c>
      <c r="C13" s="651"/>
    </row>
    <row r="14" spans="2:3" ht="99.95" customHeight="1" thickBot="1">
      <c r="B14" s="654"/>
      <c r="C14" s="655"/>
    </row>
    <row r="15" spans="2:3" ht="13.5">
      <c r="B15" s="175"/>
      <c r="C15" s="175"/>
    </row>
    <row r="16" spans="2:3" ht="12.75">
      <c r="B16" s="166" t="s">
        <v>258</v>
      </c>
    </row>
  </sheetData>
  <mergeCells count="10">
    <mergeCell ref="B11:C11"/>
    <mergeCell ref="B12:C12"/>
    <mergeCell ref="B13:C13"/>
    <mergeCell ref="B14:C14"/>
    <mergeCell ref="B2:C2"/>
    <mergeCell ref="B6:C6"/>
    <mergeCell ref="B7:C7"/>
    <mergeCell ref="B8:C8"/>
    <mergeCell ref="B9:C9"/>
    <mergeCell ref="B10:C10"/>
  </mergeCells>
  <phoneticPr fontId="7"/>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79998168889431442"/>
    <pageSetUpPr fitToPage="1"/>
  </sheetPr>
  <dimension ref="A1:L24"/>
  <sheetViews>
    <sheetView zoomScale="130" zoomScaleNormal="130" zoomScaleSheetLayoutView="130" workbookViewId="0">
      <selection activeCell="D11" sqref="D11:E11"/>
    </sheetView>
  </sheetViews>
  <sheetFormatPr defaultColWidth="6.625" defaultRowHeight="12.75"/>
  <cols>
    <col min="1" max="1" width="4.75" style="176" customWidth="1"/>
    <col min="2" max="3" width="11.125" style="176" customWidth="1"/>
    <col min="4" max="5" width="9.625" style="176" customWidth="1"/>
    <col min="6" max="6" width="13.375" style="176" customWidth="1"/>
    <col min="7" max="12" width="4" style="176" customWidth="1"/>
    <col min="13" max="16384" width="6.625" style="176"/>
  </cols>
  <sheetData>
    <row r="1" spans="1:12">
      <c r="A1" s="669" t="s">
        <v>259</v>
      </c>
      <c r="B1" s="669"/>
      <c r="C1" s="669"/>
      <c r="D1" s="669"/>
      <c r="E1" s="669"/>
      <c r="F1" s="669"/>
      <c r="G1" s="669"/>
      <c r="H1" s="669"/>
      <c r="I1" s="669"/>
      <c r="J1" s="669"/>
      <c r="K1" s="669"/>
      <c r="L1" s="669"/>
    </row>
    <row r="3" spans="1:12" ht="16.899999999999999" customHeight="1">
      <c r="A3" s="656" t="s">
        <v>260</v>
      </c>
      <c r="B3" s="656"/>
      <c r="C3" s="656"/>
      <c r="D3" s="656"/>
      <c r="E3" s="656"/>
      <c r="F3" s="656"/>
      <c r="G3" s="656"/>
      <c r="H3" s="656"/>
      <c r="I3" s="656"/>
      <c r="J3" s="656"/>
      <c r="K3" s="656"/>
      <c r="L3" s="656"/>
    </row>
    <row r="4" spans="1:12" ht="16.899999999999999" customHeight="1">
      <c r="A4" s="177"/>
      <c r="B4" s="177"/>
      <c r="C4" s="177"/>
      <c r="D4" s="177"/>
      <c r="E4" s="177"/>
      <c r="F4" s="177"/>
      <c r="G4" s="177"/>
      <c r="H4" s="177"/>
      <c r="I4" s="177"/>
      <c r="J4" s="177"/>
      <c r="K4" s="177"/>
      <c r="L4" s="177"/>
    </row>
    <row r="5" spans="1:12" ht="24" customHeight="1">
      <c r="A5" s="178"/>
      <c r="B5" s="178"/>
      <c r="C5" s="178"/>
      <c r="D5" s="178"/>
      <c r="E5" s="178"/>
      <c r="F5" s="178"/>
      <c r="G5" s="179"/>
      <c r="H5" s="180" t="s">
        <v>261</v>
      </c>
      <c r="I5" s="180"/>
      <c r="J5" s="180" t="s">
        <v>262</v>
      </c>
      <c r="K5" s="180"/>
      <c r="L5" s="180" t="s">
        <v>263</v>
      </c>
    </row>
    <row r="6" spans="1:12" ht="16.899999999999999" customHeight="1">
      <c r="A6" s="670" t="s">
        <v>358</v>
      </c>
      <c r="B6" s="670"/>
      <c r="C6" s="178" t="s">
        <v>359</v>
      </c>
      <c r="D6" s="178"/>
      <c r="E6" s="178"/>
      <c r="F6" s="178"/>
      <c r="G6" s="178"/>
      <c r="H6" s="178"/>
      <c r="I6" s="178"/>
      <c r="J6" s="178"/>
      <c r="K6" s="178"/>
      <c r="L6" s="178"/>
    </row>
    <row r="7" spans="1:12" ht="16.899999999999999" customHeight="1">
      <c r="A7" s="181"/>
      <c r="B7" s="181"/>
      <c r="C7" s="181"/>
      <c r="D7" s="181"/>
      <c r="E7" s="181"/>
      <c r="F7" s="181"/>
      <c r="G7" s="181"/>
      <c r="H7" s="181"/>
      <c r="I7" s="181"/>
      <c r="J7" s="181"/>
      <c r="K7" s="181"/>
      <c r="L7" s="181"/>
    </row>
    <row r="8" spans="1:12" s="183" customFormat="1" ht="21" customHeight="1">
      <c r="A8" s="671" t="s">
        <v>264</v>
      </c>
      <c r="B8" s="671"/>
      <c r="C8" s="671"/>
      <c r="D8" s="182" t="s">
        <v>265</v>
      </c>
      <c r="E8" s="672"/>
      <c r="F8" s="672"/>
      <c r="G8" s="672"/>
      <c r="H8" s="672"/>
      <c r="I8" s="672"/>
      <c r="J8" s="672"/>
      <c r="K8" s="672"/>
      <c r="L8" s="672"/>
    </row>
    <row r="9" spans="1:12" ht="21" customHeight="1">
      <c r="A9" s="184"/>
      <c r="B9" s="184"/>
      <c r="C9" s="184"/>
      <c r="D9" s="185"/>
      <c r="E9" s="673"/>
      <c r="F9" s="673"/>
      <c r="G9" s="673"/>
      <c r="H9" s="673"/>
      <c r="I9" s="673"/>
      <c r="J9" s="673"/>
      <c r="K9" s="673"/>
      <c r="L9" s="673"/>
    </row>
    <row r="10" spans="1:12" ht="21" customHeight="1">
      <c r="A10" s="184"/>
      <c r="B10" s="184"/>
      <c r="C10" s="184"/>
      <c r="D10" s="665" t="s">
        <v>266</v>
      </c>
      <c r="E10" s="665"/>
      <c r="F10" s="666"/>
      <c r="G10" s="666"/>
      <c r="H10" s="666"/>
      <c r="I10" s="666"/>
      <c r="J10" s="666"/>
      <c r="K10" s="666"/>
      <c r="L10" s="666"/>
    </row>
    <row r="11" spans="1:12" ht="21" customHeight="1">
      <c r="D11" s="668"/>
      <c r="E11" s="668"/>
      <c r="F11" s="667"/>
      <c r="G11" s="667"/>
      <c r="H11" s="667"/>
      <c r="I11" s="667"/>
      <c r="J11" s="667"/>
      <c r="K11" s="667"/>
      <c r="L11" s="667"/>
    </row>
    <row r="12" spans="1:12" ht="27.75" customHeight="1">
      <c r="A12" s="661"/>
      <c r="B12" s="661"/>
      <c r="C12" s="661"/>
      <c r="D12" s="661"/>
      <c r="E12" s="661"/>
      <c r="F12" s="661"/>
      <c r="G12" s="661"/>
      <c r="H12" s="661"/>
      <c r="I12" s="661"/>
      <c r="J12" s="661"/>
      <c r="K12" s="661"/>
      <c r="L12" s="661"/>
    </row>
    <row r="13" spans="1:12" ht="27.75" customHeight="1">
      <c r="A13" s="186"/>
      <c r="B13" s="186"/>
      <c r="C13" s="186"/>
      <c r="D13" s="186"/>
      <c r="E13" s="186"/>
      <c r="F13" s="186"/>
      <c r="G13" s="186"/>
      <c r="H13" s="186"/>
      <c r="I13" s="186"/>
      <c r="J13" s="186"/>
      <c r="K13" s="186"/>
      <c r="L13" s="186"/>
    </row>
    <row r="14" spans="1:12" s="170" customFormat="1" ht="16.899999999999999" customHeight="1">
      <c r="A14" s="187" t="s">
        <v>267</v>
      </c>
      <c r="B14" s="188"/>
      <c r="C14" s="188"/>
      <c r="D14" s="188"/>
      <c r="E14" s="188"/>
      <c r="F14" s="188"/>
      <c r="G14" s="188"/>
      <c r="H14" s="188"/>
      <c r="I14" s="188"/>
      <c r="J14" s="188"/>
      <c r="K14" s="188"/>
      <c r="L14" s="188"/>
    </row>
    <row r="20" spans="1:8" ht="19.5" customHeight="1">
      <c r="A20" s="189"/>
      <c r="B20" s="662" t="s">
        <v>268</v>
      </c>
      <c r="C20" s="663"/>
      <c r="D20" s="663"/>
      <c r="E20" s="663"/>
      <c r="F20" s="663"/>
      <c r="G20" s="663"/>
      <c r="H20" s="664"/>
    </row>
    <row r="21" spans="1:8" ht="19.5" customHeight="1">
      <c r="A21" s="189"/>
      <c r="B21" s="662" t="s">
        <v>269</v>
      </c>
      <c r="C21" s="663"/>
      <c r="D21" s="663"/>
      <c r="E21" s="663"/>
      <c r="F21" s="663"/>
      <c r="G21" s="663"/>
      <c r="H21" s="664"/>
    </row>
    <row r="22" spans="1:8" ht="19.5" customHeight="1">
      <c r="A22" s="189"/>
      <c r="B22" s="662" t="s">
        <v>270</v>
      </c>
      <c r="C22" s="663"/>
      <c r="D22" s="663"/>
      <c r="E22" s="663"/>
      <c r="F22" s="663"/>
      <c r="G22" s="663"/>
      <c r="H22" s="664"/>
    </row>
    <row r="23" spans="1:8" ht="19.5" customHeight="1">
      <c r="A23" s="189"/>
      <c r="B23" s="662" t="s">
        <v>271</v>
      </c>
      <c r="C23" s="663"/>
      <c r="D23" s="663"/>
      <c r="E23" s="663"/>
      <c r="F23" s="663"/>
      <c r="G23" s="663"/>
      <c r="H23" s="664"/>
    </row>
    <row r="24" spans="1:8">
      <c r="A24" s="176" t="s">
        <v>272</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7"/>
  <printOptions horizontalCentered="1"/>
  <pageMargins left="0.70866141732283472" right="0.70866141732283472" top="0.74803149606299213" bottom="0.74803149606299213" header="0.31496062992125984" footer="0.31496062992125984"/>
  <pageSetup paperSize="9" scale="86"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fitToPage="1"/>
  </sheetPr>
  <dimension ref="B1:C19"/>
  <sheetViews>
    <sheetView showGridLines="0" topLeftCell="B1" zoomScale="130" zoomScaleNormal="130" workbookViewId="0">
      <selection activeCell="H11" sqref="H11"/>
    </sheetView>
  </sheetViews>
  <sheetFormatPr defaultColWidth="7" defaultRowHeight="13.5"/>
  <cols>
    <col min="1" max="1" width="0.75" style="190" customWidth="1"/>
    <col min="2" max="2" width="5.875" style="190" customWidth="1"/>
    <col min="3" max="3" width="83.125" style="191" customWidth="1"/>
    <col min="4" max="4" width="0.75" style="190" customWidth="1"/>
    <col min="5" max="10" width="7" style="190"/>
    <col min="11" max="11" width="6.5" style="190" customWidth="1"/>
    <col min="12" max="16384" width="7" style="190"/>
  </cols>
  <sheetData>
    <row r="1" spans="2:3">
      <c r="B1" s="190" t="s">
        <v>273</v>
      </c>
      <c r="C1" s="190"/>
    </row>
    <row r="2" spans="2:3">
      <c r="C2" s="190" t="s">
        <v>274</v>
      </c>
    </row>
    <row r="3" spans="2:3" ht="6" customHeight="1"/>
    <row r="4" spans="2:3">
      <c r="B4" s="192" t="s">
        <v>275</v>
      </c>
      <c r="C4" s="193" t="s">
        <v>276</v>
      </c>
    </row>
    <row r="5" spans="2:3">
      <c r="B5" s="194" t="s">
        <v>277</v>
      </c>
      <c r="C5" s="195" t="s">
        <v>278</v>
      </c>
    </row>
    <row r="6" spans="2:3" ht="21">
      <c r="B6" s="194" t="s">
        <v>279</v>
      </c>
      <c r="C6" s="195" t="s">
        <v>280</v>
      </c>
    </row>
    <row r="7" spans="2:3">
      <c r="B7" s="194" t="s">
        <v>281</v>
      </c>
      <c r="C7" s="195" t="s">
        <v>282</v>
      </c>
    </row>
    <row r="8" spans="2:3" ht="21">
      <c r="B8" s="194" t="s">
        <v>283</v>
      </c>
      <c r="C8" s="195" t="s">
        <v>284</v>
      </c>
    </row>
    <row r="9" spans="2:3" ht="21">
      <c r="B9" s="194" t="s">
        <v>285</v>
      </c>
      <c r="C9" s="195" t="s">
        <v>286</v>
      </c>
    </row>
    <row r="10" spans="2:3" ht="31.5">
      <c r="B10" s="194" t="s">
        <v>287</v>
      </c>
      <c r="C10" s="195" t="s">
        <v>288</v>
      </c>
    </row>
    <row r="11" spans="2:3" ht="84">
      <c r="B11" s="194" t="s">
        <v>289</v>
      </c>
      <c r="C11" s="195" t="s">
        <v>290</v>
      </c>
    </row>
    <row r="12" spans="2:3" ht="52.5">
      <c r="B12" s="194" t="s">
        <v>291</v>
      </c>
      <c r="C12" s="195" t="s">
        <v>292</v>
      </c>
    </row>
    <row r="13" spans="2:3" ht="31.5">
      <c r="B13" s="194" t="s">
        <v>293</v>
      </c>
      <c r="C13" s="195" t="s">
        <v>294</v>
      </c>
    </row>
    <row r="14" spans="2:3" ht="52.5">
      <c r="B14" s="194" t="s">
        <v>295</v>
      </c>
      <c r="C14" s="195" t="s">
        <v>296</v>
      </c>
    </row>
    <row r="15" spans="2:3" ht="31.5">
      <c r="B15" s="194" t="s">
        <v>297</v>
      </c>
      <c r="C15" s="195" t="s">
        <v>298</v>
      </c>
    </row>
    <row r="16" spans="2:3">
      <c r="B16" s="194" t="s">
        <v>299</v>
      </c>
      <c r="C16" s="195" t="s">
        <v>300</v>
      </c>
    </row>
    <row r="17" spans="2:3">
      <c r="B17" s="194" t="s">
        <v>301</v>
      </c>
      <c r="C17" s="195" t="s">
        <v>302</v>
      </c>
    </row>
    <row r="18" spans="2:3">
      <c r="B18" s="196" t="s">
        <v>303</v>
      </c>
      <c r="C18" s="197" t="s">
        <v>304</v>
      </c>
    </row>
    <row r="19" spans="2:3">
      <c r="B19" s="198"/>
    </row>
  </sheetData>
  <phoneticPr fontId="7"/>
  <printOptions horizontalCentered="1"/>
  <pageMargins left="0.23622047244094491" right="0.23622047244094491" top="0.74803149606299213" bottom="0.74803149606299213" header="0.31496062992125984" footer="0.31496062992125984"/>
  <pageSetup paperSize="9" scale="91"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F1CDC-5A14-48E0-A4F3-A56C1D9391D7}">
  <sheetPr>
    <tabColor theme="7" tint="0.79998168889431442"/>
    <pageSetUpPr fitToPage="1"/>
  </sheetPr>
  <dimension ref="B1:C19"/>
  <sheetViews>
    <sheetView showGridLines="0" topLeftCell="B1" zoomScale="130" zoomScaleNormal="130" workbookViewId="0">
      <selection activeCell="I9" sqref="I9"/>
    </sheetView>
  </sheetViews>
  <sheetFormatPr defaultColWidth="7" defaultRowHeight="13.5"/>
  <cols>
    <col min="1" max="1" width="0.75" style="190" customWidth="1"/>
    <col min="2" max="2" width="5.875" style="190" customWidth="1"/>
    <col min="3" max="3" width="83.125" style="191" customWidth="1"/>
    <col min="4" max="4" width="0.75" style="190" customWidth="1"/>
    <col min="5" max="10" width="7" style="190"/>
    <col min="11" max="11" width="6.5" style="190" customWidth="1"/>
    <col min="12" max="16384" width="7" style="190"/>
  </cols>
  <sheetData>
    <row r="1" spans="2:3">
      <c r="B1" s="190" t="s">
        <v>392</v>
      </c>
      <c r="C1" s="190"/>
    </row>
    <row r="2" spans="2:3">
      <c r="C2" s="190" t="s">
        <v>393</v>
      </c>
    </row>
    <row r="3" spans="2:3" ht="6" customHeight="1"/>
    <row r="4" spans="2:3">
      <c r="B4" s="192" t="s">
        <v>275</v>
      </c>
      <c r="C4" s="193" t="s">
        <v>276</v>
      </c>
    </row>
    <row r="5" spans="2:3" ht="21">
      <c r="B5" s="194" t="s">
        <v>277</v>
      </c>
      <c r="C5" s="195" t="s">
        <v>394</v>
      </c>
    </row>
    <row r="6" spans="2:3" ht="21">
      <c r="B6" s="194" t="s">
        <v>279</v>
      </c>
      <c r="C6" s="195" t="s">
        <v>395</v>
      </c>
    </row>
    <row r="7" spans="2:3">
      <c r="B7" s="194" t="s">
        <v>281</v>
      </c>
      <c r="C7" s="195" t="s">
        <v>282</v>
      </c>
    </row>
    <row r="8" spans="2:3" ht="21">
      <c r="B8" s="194" t="s">
        <v>283</v>
      </c>
      <c r="C8" s="195" t="s">
        <v>284</v>
      </c>
    </row>
    <row r="9" spans="2:3" ht="21">
      <c r="B9" s="194" t="s">
        <v>285</v>
      </c>
      <c r="C9" s="195" t="s">
        <v>286</v>
      </c>
    </row>
    <row r="10" spans="2:3" ht="31.5">
      <c r="B10" s="194" t="s">
        <v>287</v>
      </c>
      <c r="C10" s="195" t="s">
        <v>288</v>
      </c>
    </row>
    <row r="11" spans="2:3" ht="84">
      <c r="B11" s="194" t="s">
        <v>289</v>
      </c>
      <c r="C11" s="195" t="s">
        <v>396</v>
      </c>
    </row>
    <row r="12" spans="2:3" ht="52.5">
      <c r="B12" s="194" t="s">
        <v>291</v>
      </c>
      <c r="C12" s="195" t="s">
        <v>397</v>
      </c>
    </row>
    <row r="13" spans="2:3" ht="31.5">
      <c r="B13" s="194" t="s">
        <v>293</v>
      </c>
      <c r="C13" s="195" t="s">
        <v>398</v>
      </c>
    </row>
    <row r="14" spans="2:3" ht="52.5">
      <c r="B14" s="194" t="s">
        <v>295</v>
      </c>
      <c r="C14" s="195" t="s">
        <v>399</v>
      </c>
    </row>
    <row r="15" spans="2:3" ht="31.5">
      <c r="B15" s="194" t="s">
        <v>297</v>
      </c>
      <c r="C15" s="195" t="s">
        <v>400</v>
      </c>
    </row>
    <row r="16" spans="2:3">
      <c r="B16" s="194" t="s">
        <v>299</v>
      </c>
      <c r="C16" s="195" t="s">
        <v>300</v>
      </c>
    </row>
    <row r="17" spans="2:3">
      <c r="B17" s="194" t="s">
        <v>301</v>
      </c>
      <c r="C17" s="195" t="s">
        <v>302</v>
      </c>
    </row>
    <row r="18" spans="2:3">
      <c r="B18" s="196" t="s">
        <v>303</v>
      </c>
      <c r="C18" s="197" t="s">
        <v>304</v>
      </c>
    </row>
    <row r="19" spans="2:3">
      <c r="B19" s="198"/>
    </row>
  </sheetData>
  <phoneticPr fontId="7"/>
  <printOptions horizontalCentered="1"/>
  <pageMargins left="0.23622047244094491" right="0.23622047244094491" top="0.74803149606299213" bottom="0.74803149606299213" header="0.31496062992125984" footer="0.31496062992125984"/>
  <pageSetup paperSize="9" scale="91"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34"/>
  <sheetViews>
    <sheetView zoomScaleNormal="100" workbookViewId="0">
      <selection activeCell="I17" sqref="I17"/>
    </sheetView>
  </sheetViews>
  <sheetFormatPr defaultColWidth="9" defaultRowHeight="13.5"/>
  <cols>
    <col min="1" max="1" width="46.125" style="199" customWidth="1"/>
    <col min="2" max="2" width="30" style="199" customWidth="1"/>
    <col min="3" max="16384" width="9" style="199"/>
  </cols>
  <sheetData>
    <row r="1" spans="1:2" ht="22.5" customHeight="1">
      <c r="A1" s="199" t="s">
        <v>305</v>
      </c>
    </row>
    <row r="2" spans="1:2" ht="24.75" customHeight="1">
      <c r="A2" s="677" t="s">
        <v>306</v>
      </c>
      <c r="B2" s="677"/>
    </row>
    <row r="3" spans="1:2" ht="18.75" customHeight="1"/>
    <row r="4" spans="1:2" ht="14.1" customHeight="1">
      <c r="A4" s="200" t="s">
        <v>307</v>
      </c>
      <c r="B4" s="678" t="s">
        <v>308</v>
      </c>
    </row>
    <row r="5" spans="1:2" ht="18.75" customHeight="1">
      <c r="A5" s="201" t="s">
        <v>309</v>
      </c>
      <c r="B5" s="679"/>
    </row>
    <row r="6" spans="1:2" ht="15" customHeight="1">
      <c r="A6" s="202"/>
      <c r="B6" s="674"/>
    </row>
    <row r="7" spans="1:2" ht="39" customHeight="1">
      <c r="A7" s="203"/>
      <c r="B7" s="675"/>
    </row>
    <row r="8" spans="1:2" ht="15" customHeight="1">
      <c r="A8" s="202"/>
      <c r="B8" s="674"/>
    </row>
    <row r="9" spans="1:2" ht="39" customHeight="1">
      <c r="A9" s="203"/>
      <c r="B9" s="675"/>
    </row>
    <row r="10" spans="1:2" ht="15" customHeight="1">
      <c r="A10" s="202"/>
      <c r="B10" s="674"/>
    </row>
    <row r="11" spans="1:2" ht="39" customHeight="1">
      <c r="A11" s="203"/>
      <c r="B11" s="675"/>
    </row>
    <row r="12" spans="1:2" ht="15" customHeight="1">
      <c r="A12" s="202"/>
      <c r="B12" s="674"/>
    </row>
    <row r="13" spans="1:2" ht="39" customHeight="1">
      <c r="A13" s="203"/>
      <c r="B13" s="675"/>
    </row>
    <row r="14" spans="1:2" ht="15" customHeight="1">
      <c r="A14" s="202"/>
      <c r="B14" s="674"/>
    </row>
    <row r="15" spans="1:2" ht="39" customHeight="1">
      <c r="A15" s="203"/>
      <c r="B15" s="675"/>
    </row>
    <row r="16" spans="1:2" ht="15" customHeight="1">
      <c r="A16" s="202"/>
      <c r="B16" s="674"/>
    </row>
    <row r="17" spans="1:2" ht="39" customHeight="1">
      <c r="A17" s="203"/>
      <c r="B17" s="675"/>
    </row>
    <row r="18" spans="1:2" ht="15" customHeight="1">
      <c r="A18" s="202"/>
      <c r="B18" s="674"/>
    </row>
    <row r="19" spans="1:2" ht="39" customHeight="1">
      <c r="A19" s="203"/>
      <c r="B19" s="675"/>
    </row>
    <row r="20" spans="1:2" ht="15" customHeight="1">
      <c r="A20" s="202"/>
      <c r="B20" s="674"/>
    </row>
    <row r="21" spans="1:2" ht="39" customHeight="1">
      <c r="A21" s="203"/>
      <c r="B21" s="675"/>
    </row>
    <row r="22" spans="1:2" ht="15" customHeight="1">
      <c r="A22" s="202"/>
      <c r="B22" s="674"/>
    </row>
    <row r="23" spans="1:2" ht="39" customHeight="1">
      <c r="A23" s="203"/>
      <c r="B23" s="675"/>
    </row>
    <row r="24" spans="1:2" ht="15" customHeight="1">
      <c r="A24" s="202"/>
      <c r="B24" s="674"/>
    </row>
    <row r="25" spans="1:2" ht="39" customHeight="1">
      <c r="A25" s="203"/>
      <c r="B25" s="675"/>
    </row>
    <row r="26" spans="1:2" ht="15" customHeight="1">
      <c r="A26" s="202"/>
      <c r="B26" s="674"/>
    </row>
    <row r="27" spans="1:2" ht="39" customHeight="1">
      <c r="A27" s="203"/>
      <c r="B27" s="675"/>
    </row>
    <row r="28" spans="1:2" ht="15" customHeight="1">
      <c r="A28" s="202"/>
      <c r="B28" s="674"/>
    </row>
    <row r="29" spans="1:2" ht="39" customHeight="1">
      <c r="A29" s="203"/>
      <c r="B29" s="675"/>
    </row>
    <row r="30" spans="1:2" ht="15" customHeight="1">
      <c r="A30" s="202"/>
      <c r="B30" s="674"/>
    </row>
    <row r="31" spans="1:2" ht="39" customHeight="1">
      <c r="A31" s="203"/>
      <c r="B31" s="675"/>
    </row>
    <row r="32" spans="1:2" ht="7.5" customHeight="1"/>
    <row r="33" spans="1:2" ht="15" customHeight="1">
      <c r="A33" s="676"/>
      <c r="B33" s="676"/>
    </row>
    <row r="34" spans="1:2" ht="15" customHeight="1">
      <c r="A34" s="676"/>
      <c r="B34" s="676"/>
    </row>
  </sheetData>
  <mergeCells count="17">
    <mergeCell ref="B28:B29"/>
    <mergeCell ref="B30:B31"/>
    <mergeCell ref="B14:B15"/>
    <mergeCell ref="A33:B33"/>
    <mergeCell ref="A34:B34"/>
    <mergeCell ref="A2:B2"/>
    <mergeCell ref="B4:B5"/>
    <mergeCell ref="B6:B7"/>
    <mergeCell ref="B8:B9"/>
    <mergeCell ref="B10:B11"/>
    <mergeCell ref="B12:B13"/>
    <mergeCell ref="B16:B17"/>
    <mergeCell ref="B18:B19"/>
    <mergeCell ref="B20:B21"/>
    <mergeCell ref="B22:B23"/>
    <mergeCell ref="B24:B25"/>
    <mergeCell ref="B26:B27"/>
  </mergeCells>
  <phoneticPr fontId="7"/>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32"/>
  <sheetViews>
    <sheetView view="pageBreakPreview" zoomScaleNormal="100" zoomScaleSheetLayoutView="100" workbookViewId="0">
      <selection activeCell="Z7" sqref="Z7"/>
    </sheetView>
  </sheetViews>
  <sheetFormatPr defaultRowHeight="13.5"/>
  <cols>
    <col min="1" max="10" width="2.625" style="261" customWidth="1"/>
    <col min="11" max="20" width="5.625" style="261" customWidth="1"/>
    <col min="21" max="16384" width="9" style="261"/>
  </cols>
  <sheetData>
    <row r="1" spans="1:20" ht="24.95" customHeight="1">
      <c r="A1" s="261" t="s">
        <v>355</v>
      </c>
    </row>
    <row r="2" spans="1:20" ht="24.95" customHeight="1">
      <c r="A2" s="680" t="s">
        <v>391</v>
      </c>
      <c r="B2" s="647"/>
      <c r="C2" s="647"/>
      <c r="D2" s="647"/>
      <c r="E2" s="647"/>
      <c r="F2" s="647"/>
      <c r="G2" s="647"/>
      <c r="H2" s="647"/>
      <c r="I2" s="647"/>
      <c r="J2" s="647"/>
      <c r="K2" s="647"/>
      <c r="L2" s="647"/>
      <c r="M2" s="647"/>
      <c r="N2" s="647"/>
      <c r="O2" s="647"/>
      <c r="P2" s="647"/>
      <c r="Q2" s="647"/>
      <c r="R2" s="647"/>
      <c r="S2" s="647"/>
      <c r="T2" s="647"/>
    </row>
    <row r="3" spans="1:20" ht="24.95" customHeight="1">
      <c r="A3" s="684" t="s">
        <v>356</v>
      </c>
      <c r="B3" s="684"/>
      <c r="C3" s="684"/>
      <c r="D3" s="684"/>
      <c r="E3" s="684"/>
      <c r="F3" s="684"/>
      <c r="G3" s="684"/>
      <c r="H3" s="684"/>
      <c r="I3" s="684"/>
      <c r="J3" s="684"/>
      <c r="K3" s="684" t="s">
        <v>357</v>
      </c>
      <c r="L3" s="684"/>
      <c r="M3" s="684"/>
      <c r="N3" s="684"/>
      <c r="O3" s="684"/>
      <c r="P3" s="684"/>
      <c r="Q3" s="684"/>
      <c r="R3" s="684"/>
      <c r="S3" s="684"/>
      <c r="T3" s="684"/>
    </row>
    <row r="4" spans="1:20" ht="24.95" customHeight="1">
      <c r="A4" s="262"/>
      <c r="B4" s="263"/>
      <c r="C4" s="263"/>
      <c r="D4" s="263"/>
      <c r="E4" s="263"/>
      <c r="F4" s="263"/>
      <c r="G4" s="263"/>
      <c r="H4" s="263"/>
      <c r="I4" s="263"/>
      <c r="J4" s="264"/>
      <c r="K4" s="681"/>
      <c r="L4" s="682"/>
      <c r="M4" s="682"/>
      <c r="N4" s="682"/>
      <c r="O4" s="682"/>
      <c r="P4" s="682"/>
      <c r="Q4" s="682"/>
      <c r="R4" s="682"/>
      <c r="S4" s="682"/>
      <c r="T4" s="683"/>
    </row>
    <row r="5" spans="1:20" ht="24.95" customHeight="1">
      <c r="A5" s="265"/>
      <c r="B5" s="266"/>
      <c r="C5" s="266"/>
      <c r="D5" s="266"/>
      <c r="E5" s="266"/>
      <c r="F5" s="266"/>
      <c r="G5" s="266"/>
      <c r="H5" s="266"/>
      <c r="I5" s="266"/>
      <c r="J5" s="267"/>
      <c r="K5" s="681"/>
      <c r="L5" s="682"/>
      <c r="M5" s="682"/>
      <c r="N5" s="682"/>
      <c r="O5" s="682"/>
      <c r="P5" s="682"/>
      <c r="Q5" s="682"/>
      <c r="R5" s="682"/>
      <c r="S5" s="682"/>
      <c r="T5" s="683"/>
    </row>
    <row r="6" spans="1:20" ht="24.95" customHeight="1">
      <c r="A6" s="268"/>
      <c r="J6" s="269"/>
      <c r="K6" s="681"/>
      <c r="L6" s="682"/>
      <c r="M6" s="682"/>
      <c r="N6" s="682"/>
      <c r="O6" s="682"/>
      <c r="P6" s="682"/>
      <c r="Q6" s="682"/>
      <c r="R6" s="682"/>
      <c r="S6" s="682"/>
      <c r="T6" s="683"/>
    </row>
    <row r="7" spans="1:20" ht="24.95" customHeight="1">
      <c r="A7" s="265"/>
      <c r="B7" s="266"/>
      <c r="C7" s="266"/>
      <c r="D7" s="266"/>
      <c r="E7" s="266"/>
      <c r="F7" s="266"/>
      <c r="G7" s="266"/>
      <c r="H7" s="266"/>
      <c r="I7" s="266"/>
      <c r="J7" s="267"/>
      <c r="K7" s="681"/>
      <c r="L7" s="682"/>
      <c r="M7" s="682"/>
      <c r="N7" s="682"/>
      <c r="O7" s="682"/>
      <c r="P7" s="682"/>
      <c r="Q7" s="682"/>
      <c r="R7" s="682"/>
      <c r="S7" s="682"/>
      <c r="T7" s="683"/>
    </row>
    <row r="8" spans="1:20" ht="24.95" customHeight="1">
      <c r="A8" s="268"/>
      <c r="J8" s="269"/>
      <c r="K8" s="681"/>
      <c r="L8" s="682"/>
      <c r="M8" s="682"/>
      <c r="N8" s="682"/>
      <c r="O8" s="682"/>
      <c r="P8" s="682"/>
      <c r="Q8" s="682"/>
      <c r="R8" s="682"/>
      <c r="S8" s="682"/>
      <c r="T8" s="683"/>
    </row>
    <row r="9" spans="1:20" ht="24.95" customHeight="1">
      <c r="A9" s="265"/>
      <c r="B9" s="266"/>
      <c r="C9" s="266"/>
      <c r="D9" s="266"/>
      <c r="E9" s="266"/>
      <c r="F9" s="266"/>
      <c r="G9" s="266"/>
      <c r="H9" s="266"/>
      <c r="I9" s="266"/>
      <c r="J9" s="267"/>
      <c r="K9" s="681"/>
      <c r="L9" s="682"/>
      <c r="M9" s="682"/>
      <c r="N9" s="682"/>
      <c r="O9" s="682"/>
      <c r="P9" s="682"/>
      <c r="Q9" s="682"/>
      <c r="R9" s="682"/>
      <c r="S9" s="682"/>
      <c r="T9" s="683"/>
    </row>
    <row r="10" spans="1:20" ht="24.95" customHeight="1">
      <c r="A10" s="268"/>
      <c r="J10" s="269"/>
      <c r="K10" s="681"/>
      <c r="L10" s="682"/>
      <c r="M10" s="682"/>
      <c r="N10" s="682"/>
      <c r="O10" s="682"/>
      <c r="P10" s="682"/>
      <c r="Q10" s="682"/>
      <c r="R10" s="682"/>
      <c r="S10" s="682"/>
      <c r="T10" s="683"/>
    </row>
    <row r="11" spans="1:20" ht="24.95" customHeight="1">
      <c r="A11" s="265"/>
      <c r="B11" s="266"/>
      <c r="C11" s="266"/>
      <c r="D11" s="266"/>
      <c r="E11" s="266"/>
      <c r="F11" s="266"/>
      <c r="G11" s="266"/>
      <c r="H11" s="266"/>
      <c r="I11" s="266"/>
      <c r="J11" s="267"/>
      <c r="K11" s="681"/>
      <c r="L11" s="682"/>
      <c r="M11" s="682"/>
      <c r="N11" s="682"/>
      <c r="O11" s="682"/>
      <c r="P11" s="682"/>
      <c r="Q11" s="682"/>
      <c r="R11" s="682"/>
      <c r="S11" s="682"/>
      <c r="T11" s="683"/>
    </row>
    <row r="12" spans="1:20" ht="24.95" customHeight="1">
      <c r="A12" s="268"/>
      <c r="J12" s="269"/>
      <c r="K12" s="681"/>
      <c r="L12" s="682"/>
      <c r="M12" s="682"/>
      <c r="N12" s="682"/>
      <c r="O12" s="682"/>
      <c r="P12" s="682"/>
      <c r="Q12" s="682"/>
      <c r="R12" s="682"/>
      <c r="S12" s="682"/>
      <c r="T12" s="683"/>
    </row>
    <row r="13" spans="1:20" ht="24.95" customHeight="1">
      <c r="A13" s="265"/>
      <c r="B13" s="266"/>
      <c r="C13" s="266"/>
      <c r="D13" s="266"/>
      <c r="E13" s="266"/>
      <c r="F13" s="266"/>
      <c r="G13" s="266"/>
      <c r="H13" s="266"/>
      <c r="I13" s="266"/>
      <c r="J13" s="267"/>
      <c r="K13" s="681"/>
      <c r="L13" s="682"/>
      <c r="M13" s="682"/>
      <c r="N13" s="682"/>
      <c r="O13" s="682"/>
      <c r="P13" s="682"/>
      <c r="Q13" s="682"/>
      <c r="R13" s="682"/>
      <c r="S13" s="682"/>
      <c r="T13" s="683"/>
    </row>
    <row r="14" spans="1:20" ht="24.95" customHeight="1">
      <c r="A14" s="268"/>
      <c r="J14" s="269"/>
      <c r="K14" s="681"/>
      <c r="L14" s="682"/>
      <c r="M14" s="682"/>
      <c r="N14" s="682"/>
      <c r="O14" s="682"/>
      <c r="P14" s="682"/>
      <c r="Q14" s="682"/>
      <c r="R14" s="682"/>
      <c r="S14" s="682"/>
      <c r="T14" s="683"/>
    </row>
    <row r="15" spans="1:20" ht="24.95" customHeight="1">
      <c r="A15" s="265"/>
      <c r="B15" s="266"/>
      <c r="C15" s="266"/>
      <c r="D15" s="266"/>
      <c r="E15" s="266"/>
      <c r="F15" s="266"/>
      <c r="G15" s="266"/>
      <c r="H15" s="266"/>
      <c r="I15" s="266"/>
      <c r="J15" s="267"/>
      <c r="K15" s="681"/>
      <c r="L15" s="682"/>
      <c r="M15" s="682"/>
      <c r="N15" s="682"/>
      <c r="O15" s="682"/>
      <c r="P15" s="682"/>
      <c r="Q15" s="682"/>
      <c r="R15" s="682"/>
      <c r="S15" s="682"/>
      <c r="T15" s="683"/>
    </row>
    <row r="16" spans="1:20" ht="24.95" customHeight="1">
      <c r="A16" s="268"/>
      <c r="J16" s="269"/>
      <c r="K16" s="681"/>
      <c r="L16" s="682"/>
      <c r="M16" s="682"/>
      <c r="N16" s="682"/>
      <c r="O16" s="682"/>
      <c r="P16" s="682"/>
      <c r="Q16" s="682"/>
      <c r="R16" s="682"/>
      <c r="S16" s="682"/>
      <c r="T16" s="683"/>
    </row>
    <row r="17" spans="1:20" ht="24.95" customHeight="1">
      <c r="A17" s="265"/>
      <c r="B17" s="266"/>
      <c r="C17" s="266"/>
      <c r="D17" s="266"/>
      <c r="E17" s="266"/>
      <c r="F17" s="266"/>
      <c r="G17" s="266"/>
      <c r="H17" s="266"/>
      <c r="I17" s="266"/>
      <c r="J17" s="267"/>
      <c r="K17" s="681"/>
      <c r="L17" s="682"/>
      <c r="M17" s="682"/>
      <c r="N17" s="682"/>
      <c r="O17" s="682"/>
      <c r="P17" s="682"/>
      <c r="Q17" s="682"/>
      <c r="R17" s="682"/>
      <c r="S17" s="682"/>
      <c r="T17" s="683"/>
    </row>
    <row r="18" spans="1:20" ht="24.95" customHeight="1">
      <c r="A18" s="268"/>
      <c r="J18" s="269"/>
      <c r="K18" s="681"/>
      <c r="L18" s="682"/>
      <c r="M18" s="682"/>
      <c r="N18" s="682"/>
      <c r="O18" s="682"/>
      <c r="P18" s="682"/>
      <c r="Q18" s="682"/>
      <c r="R18" s="682"/>
      <c r="S18" s="682"/>
      <c r="T18" s="683"/>
    </row>
    <row r="19" spans="1:20" ht="24.95" customHeight="1">
      <c r="A19" s="265"/>
      <c r="B19" s="266"/>
      <c r="C19" s="266"/>
      <c r="D19" s="266"/>
      <c r="E19" s="266"/>
      <c r="F19" s="266"/>
      <c r="G19" s="266"/>
      <c r="H19" s="266"/>
      <c r="I19" s="266"/>
      <c r="J19" s="267"/>
      <c r="K19" s="681"/>
      <c r="L19" s="682"/>
      <c r="M19" s="682"/>
      <c r="N19" s="682"/>
      <c r="O19" s="682"/>
      <c r="P19" s="682"/>
      <c r="Q19" s="682"/>
      <c r="R19" s="682"/>
      <c r="S19" s="682"/>
      <c r="T19" s="683"/>
    </row>
    <row r="20" spans="1:20" ht="24.95" customHeight="1">
      <c r="A20" s="268"/>
      <c r="J20" s="269"/>
      <c r="K20" s="681"/>
      <c r="L20" s="682"/>
      <c r="M20" s="682"/>
      <c r="N20" s="682"/>
      <c r="O20" s="682"/>
      <c r="P20" s="682"/>
      <c r="Q20" s="682"/>
      <c r="R20" s="682"/>
      <c r="S20" s="682"/>
      <c r="T20" s="683"/>
    </row>
    <row r="21" spans="1:20" ht="24.95" customHeight="1">
      <c r="A21" s="265"/>
      <c r="B21" s="266"/>
      <c r="C21" s="266"/>
      <c r="D21" s="266"/>
      <c r="E21" s="266"/>
      <c r="F21" s="266"/>
      <c r="G21" s="266"/>
      <c r="H21" s="266"/>
      <c r="I21" s="266"/>
      <c r="J21" s="267"/>
      <c r="K21" s="681"/>
      <c r="L21" s="682"/>
      <c r="M21" s="682"/>
      <c r="N21" s="682"/>
      <c r="O21" s="682"/>
      <c r="P21" s="682"/>
      <c r="Q21" s="682"/>
      <c r="R21" s="682"/>
      <c r="S21" s="682"/>
      <c r="T21" s="683"/>
    </row>
    <row r="22" spans="1:20" ht="24.95" customHeight="1">
      <c r="A22" s="268"/>
      <c r="J22" s="269"/>
      <c r="K22" s="681"/>
      <c r="L22" s="682"/>
      <c r="M22" s="682"/>
      <c r="N22" s="682"/>
      <c r="O22" s="682"/>
      <c r="P22" s="682"/>
      <c r="Q22" s="682"/>
      <c r="R22" s="682"/>
      <c r="S22" s="682"/>
      <c r="T22" s="683"/>
    </row>
    <row r="23" spans="1:20" ht="24.95" customHeight="1">
      <c r="A23" s="265"/>
      <c r="B23" s="266"/>
      <c r="C23" s="266"/>
      <c r="D23" s="266"/>
      <c r="E23" s="266"/>
      <c r="F23" s="266"/>
      <c r="G23" s="266"/>
      <c r="H23" s="266"/>
      <c r="I23" s="266"/>
      <c r="J23" s="267"/>
      <c r="K23" s="681"/>
      <c r="L23" s="682"/>
      <c r="M23" s="682"/>
      <c r="N23" s="682"/>
      <c r="O23" s="682"/>
      <c r="P23" s="682"/>
      <c r="Q23" s="682"/>
      <c r="R23" s="682"/>
      <c r="S23" s="682"/>
      <c r="T23" s="683"/>
    </row>
    <row r="24" spans="1:20" ht="24.95" customHeight="1">
      <c r="A24" s="268"/>
      <c r="J24" s="269"/>
      <c r="K24" s="681"/>
      <c r="L24" s="682"/>
      <c r="M24" s="682"/>
      <c r="N24" s="682"/>
      <c r="O24" s="682"/>
      <c r="P24" s="682"/>
      <c r="Q24" s="682"/>
      <c r="R24" s="682"/>
      <c r="S24" s="682"/>
      <c r="T24" s="683"/>
    </row>
    <row r="25" spans="1:20" ht="24.95" customHeight="1">
      <c r="A25" s="265"/>
      <c r="B25" s="266"/>
      <c r="C25" s="266"/>
      <c r="D25" s="266"/>
      <c r="E25" s="266"/>
      <c r="F25" s="266"/>
      <c r="G25" s="266"/>
      <c r="H25" s="266"/>
      <c r="I25" s="266"/>
      <c r="J25" s="267"/>
      <c r="K25" s="681"/>
      <c r="L25" s="682"/>
      <c r="M25" s="682"/>
      <c r="N25" s="682"/>
      <c r="O25" s="682"/>
      <c r="P25" s="682"/>
      <c r="Q25" s="682"/>
      <c r="R25" s="682"/>
      <c r="S25" s="682"/>
      <c r="T25" s="683"/>
    </row>
    <row r="26" spans="1:20" ht="24.95" customHeight="1">
      <c r="A26" s="268"/>
      <c r="J26" s="269"/>
      <c r="K26" s="681"/>
      <c r="L26" s="682"/>
      <c r="M26" s="682"/>
      <c r="N26" s="682"/>
      <c r="O26" s="682"/>
      <c r="P26" s="682"/>
      <c r="Q26" s="682"/>
      <c r="R26" s="682"/>
      <c r="S26" s="682"/>
      <c r="T26" s="683"/>
    </row>
    <row r="27" spans="1:20" ht="24.95" customHeight="1">
      <c r="A27" s="265"/>
      <c r="B27" s="266"/>
      <c r="C27" s="266"/>
      <c r="D27" s="266"/>
      <c r="E27" s="266"/>
      <c r="F27" s="266"/>
      <c r="G27" s="266"/>
      <c r="H27" s="266"/>
      <c r="I27" s="266"/>
      <c r="J27" s="267"/>
      <c r="K27" s="681"/>
      <c r="L27" s="682"/>
      <c r="M27" s="682"/>
      <c r="N27" s="682"/>
      <c r="O27" s="682"/>
      <c r="P27" s="682"/>
      <c r="Q27" s="682"/>
      <c r="R27" s="682"/>
      <c r="S27" s="682"/>
      <c r="T27" s="683"/>
    </row>
    <row r="28" spans="1:20" ht="24.95" customHeight="1">
      <c r="A28" s="268"/>
      <c r="J28" s="269"/>
      <c r="K28" s="681"/>
      <c r="L28" s="682"/>
      <c r="M28" s="682"/>
      <c r="N28" s="682"/>
      <c r="O28" s="682"/>
      <c r="P28" s="682"/>
      <c r="Q28" s="682"/>
      <c r="R28" s="682"/>
      <c r="S28" s="682"/>
      <c r="T28" s="683"/>
    </row>
    <row r="29" spans="1:20" ht="24.95" customHeight="1">
      <c r="A29" s="265"/>
      <c r="B29" s="266"/>
      <c r="C29" s="266"/>
      <c r="D29" s="266"/>
      <c r="E29" s="266"/>
      <c r="F29" s="266"/>
      <c r="G29" s="266"/>
      <c r="H29" s="266"/>
      <c r="I29" s="266"/>
      <c r="J29" s="267"/>
      <c r="K29" s="681"/>
      <c r="L29" s="682"/>
      <c r="M29" s="682"/>
      <c r="N29" s="682"/>
      <c r="O29" s="682"/>
      <c r="P29" s="682"/>
      <c r="Q29" s="682"/>
      <c r="R29" s="682"/>
      <c r="S29" s="682"/>
      <c r="T29" s="683"/>
    </row>
    <row r="30" spans="1:20" ht="24.95" customHeight="1">
      <c r="A30" s="268"/>
      <c r="J30" s="269"/>
      <c r="K30" s="681"/>
      <c r="L30" s="682"/>
      <c r="M30" s="682"/>
      <c r="N30" s="682"/>
      <c r="O30" s="682"/>
      <c r="P30" s="682"/>
      <c r="Q30" s="682"/>
      <c r="R30" s="682"/>
      <c r="S30" s="682"/>
      <c r="T30" s="683"/>
    </row>
    <row r="31" spans="1:20" ht="24.95" customHeight="1">
      <c r="A31" s="265"/>
      <c r="B31" s="266"/>
      <c r="C31" s="266"/>
      <c r="D31" s="266"/>
      <c r="E31" s="266"/>
      <c r="F31" s="266"/>
      <c r="G31" s="266"/>
      <c r="H31" s="266"/>
      <c r="I31" s="266"/>
      <c r="J31" s="267"/>
      <c r="K31" s="681"/>
      <c r="L31" s="682"/>
      <c r="M31" s="682"/>
      <c r="N31" s="682"/>
      <c r="O31" s="682"/>
      <c r="P31" s="682"/>
      <c r="Q31" s="682"/>
      <c r="R31" s="682"/>
      <c r="S31" s="682"/>
      <c r="T31" s="683"/>
    </row>
    <row r="32" spans="1:20" ht="24.95" customHeight="1">
      <c r="A32" s="270"/>
      <c r="B32" s="271"/>
      <c r="C32" s="271"/>
      <c r="D32" s="271"/>
      <c r="E32" s="271"/>
      <c r="F32" s="271"/>
      <c r="G32" s="271"/>
      <c r="H32" s="271"/>
      <c r="I32" s="271"/>
      <c r="J32" s="272"/>
      <c r="K32" s="681"/>
      <c r="L32" s="682"/>
      <c r="M32" s="682"/>
      <c r="N32" s="682"/>
      <c r="O32" s="682"/>
      <c r="P32" s="682"/>
      <c r="Q32" s="682"/>
      <c r="R32" s="682"/>
      <c r="S32" s="682"/>
      <c r="T32" s="683"/>
    </row>
  </sheetData>
  <mergeCells count="32">
    <mergeCell ref="K31:T31"/>
    <mergeCell ref="K32:T32"/>
    <mergeCell ref="K25:T25"/>
    <mergeCell ref="K26:T26"/>
    <mergeCell ref="K27:T27"/>
    <mergeCell ref="K28:T28"/>
    <mergeCell ref="K29:T29"/>
    <mergeCell ref="K30:T30"/>
    <mergeCell ref="K24:T24"/>
    <mergeCell ref="K13:T13"/>
    <mergeCell ref="K14:T14"/>
    <mergeCell ref="K15:T15"/>
    <mergeCell ref="K16:T16"/>
    <mergeCell ref="K17:T17"/>
    <mergeCell ref="K18:T18"/>
    <mergeCell ref="K19:T19"/>
    <mergeCell ref="K20:T20"/>
    <mergeCell ref="K21:T21"/>
    <mergeCell ref="K22:T22"/>
    <mergeCell ref="K23:T23"/>
    <mergeCell ref="A2:T2"/>
    <mergeCell ref="K12:T12"/>
    <mergeCell ref="A3:J3"/>
    <mergeCell ref="K3:T3"/>
    <mergeCell ref="K4:T4"/>
    <mergeCell ref="K5:T5"/>
    <mergeCell ref="K6:T6"/>
    <mergeCell ref="K7:T7"/>
    <mergeCell ref="K8:T8"/>
    <mergeCell ref="K9:T9"/>
    <mergeCell ref="K10:T10"/>
    <mergeCell ref="K11:T11"/>
  </mergeCells>
  <phoneticPr fontId="7"/>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63"/>
  <sheetViews>
    <sheetView showGridLines="0" view="pageBreakPreview" zoomScaleNormal="100" zoomScaleSheetLayoutView="100" workbookViewId="0">
      <selection activeCell="AR22" sqref="AR22"/>
    </sheetView>
  </sheetViews>
  <sheetFormatPr defaultColWidth="2.5" defaultRowHeight="20.100000000000001" customHeight="1"/>
  <cols>
    <col min="1" max="18" width="2.875" style="205" customWidth="1"/>
    <col min="19" max="35" width="2.5" style="205" customWidth="1"/>
    <col min="36" max="37" width="2.875" style="205" customWidth="1"/>
    <col min="38" max="16384" width="2.5" style="205"/>
  </cols>
  <sheetData>
    <row r="1" spans="1:73" ht="14.25" customHeight="1">
      <c r="A1" s="204" t="s">
        <v>310</v>
      </c>
      <c r="O1" s="206"/>
      <c r="X1" s="207"/>
      <c r="Y1" s="207"/>
      <c r="Z1" s="207"/>
      <c r="AA1" s="207"/>
      <c r="AB1" s="207"/>
      <c r="AC1" s="207"/>
      <c r="AD1" s="207"/>
      <c r="AE1" s="207"/>
      <c r="AF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c r="BU1" s="207"/>
    </row>
    <row r="2" spans="1:73" ht="14.25" customHeight="1">
      <c r="X2" s="207"/>
      <c r="Y2" s="207"/>
      <c r="Z2" s="207"/>
      <c r="AA2" s="207"/>
      <c r="AB2" s="207"/>
      <c r="AC2" s="207"/>
      <c r="AD2" s="207"/>
      <c r="AE2" s="207"/>
      <c r="AF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c r="BU2" s="207"/>
    </row>
    <row r="3" spans="1:73" ht="14.25" customHeight="1">
      <c r="W3" s="208"/>
      <c r="X3" s="208"/>
      <c r="Y3" s="208"/>
      <c r="Z3" s="208"/>
      <c r="AA3" s="208"/>
      <c r="AB3" s="208"/>
      <c r="AC3" s="208"/>
      <c r="AD3" s="208"/>
      <c r="AE3" s="208"/>
      <c r="AF3" s="208"/>
      <c r="AG3" s="208"/>
      <c r="AH3" s="208"/>
      <c r="AI3" s="208"/>
      <c r="AJ3" s="208"/>
      <c r="AK3" s="208"/>
      <c r="AN3" s="207"/>
      <c r="AO3" s="207"/>
      <c r="AP3" s="207"/>
      <c r="AQ3" s="207"/>
      <c r="AR3" s="207"/>
      <c r="AS3" s="207"/>
      <c r="AT3" s="207"/>
      <c r="AU3" s="207"/>
      <c r="AV3" s="207"/>
      <c r="AW3" s="207"/>
      <c r="AX3" s="207"/>
      <c r="AY3" s="207"/>
      <c r="AZ3" s="207"/>
      <c r="BA3" s="207"/>
      <c r="BB3" s="207"/>
      <c r="BC3" s="207"/>
      <c r="BD3" s="207"/>
      <c r="BE3" s="207"/>
      <c r="BF3" s="207"/>
      <c r="BG3" s="207"/>
      <c r="BH3" s="207"/>
      <c r="BI3" s="208"/>
      <c r="BJ3" s="208"/>
      <c r="BK3" s="208"/>
      <c r="BM3" s="208"/>
      <c r="BN3" s="208"/>
      <c r="BO3" s="208"/>
      <c r="BP3" s="208"/>
      <c r="BQ3" s="208"/>
      <c r="BR3" s="208"/>
      <c r="BS3" s="208"/>
      <c r="BT3" s="208"/>
      <c r="BU3" s="208"/>
    </row>
    <row r="4" spans="1:73" ht="14.25" customHeight="1">
      <c r="A4" s="299" t="s">
        <v>311</v>
      </c>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08"/>
      <c r="AK4" s="208"/>
      <c r="AN4" s="207"/>
      <c r="AO4" s="207"/>
      <c r="AP4" s="207"/>
      <c r="AQ4" s="207"/>
      <c r="AR4" s="207"/>
      <c r="AS4" s="207"/>
      <c r="AT4" s="207"/>
      <c r="AU4" s="207"/>
      <c r="AV4" s="207"/>
      <c r="AW4" s="207"/>
      <c r="AX4" s="207"/>
      <c r="AY4" s="207"/>
      <c r="AZ4" s="207"/>
      <c r="BA4" s="207"/>
      <c r="BB4" s="207"/>
      <c r="BC4" s="207"/>
      <c r="BD4" s="207"/>
      <c r="BE4" s="207"/>
      <c r="BF4" s="207"/>
      <c r="BG4" s="207"/>
      <c r="BH4" s="207"/>
      <c r="BI4" s="208"/>
      <c r="BJ4" s="208"/>
      <c r="BK4" s="208"/>
      <c r="BM4" s="208"/>
      <c r="BN4" s="208"/>
      <c r="BO4" s="208"/>
      <c r="BP4" s="208"/>
      <c r="BQ4" s="208"/>
      <c r="BR4" s="208"/>
      <c r="BS4" s="208"/>
      <c r="BT4" s="208"/>
      <c r="BU4" s="208"/>
    </row>
    <row r="5" spans="1:73" ht="14.25" customHeight="1">
      <c r="AN5" s="207"/>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7"/>
      <c r="BN5" s="207"/>
      <c r="BO5" s="207"/>
      <c r="BP5" s="207"/>
      <c r="BQ5" s="207"/>
      <c r="BR5" s="207"/>
      <c r="BS5" s="207"/>
      <c r="BT5" s="207"/>
      <c r="BU5" s="207"/>
    </row>
    <row r="6" spans="1:73" ht="14.25" customHeight="1">
      <c r="F6" s="207"/>
      <c r="G6" s="207"/>
      <c r="H6" s="207"/>
      <c r="I6" s="207"/>
      <c r="J6" s="207"/>
      <c r="K6" s="207"/>
      <c r="L6" s="207"/>
      <c r="M6" s="207"/>
      <c r="N6" s="207"/>
      <c r="O6" s="207"/>
      <c r="P6" s="207"/>
      <c r="Q6" s="207"/>
      <c r="R6" s="207"/>
      <c r="S6" s="207"/>
      <c r="AN6" s="207"/>
      <c r="AO6" s="207"/>
      <c r="AP6" s="207"/>
      <c r="AQ6" s="207"/>
      <c r="AR6" s="207"/>
      <c r="AS6" s="207"/>
      <c r="AT6" s="207"/>
      <c r="AU6" s="207"/>
      <c r="AV6" s="207"/>
      <c r="AW6" s="207"/>
      <c r="AX6" s="207"/>
      <c r="AY6" s="207"/>
      <c r="AZ6" s="207"/>
      <c r="BA6" s="207"/>
      <c r="BB6" s="207"/>
      <c r="BC6" s="207"/>
      <c r="BD6" s="207"/>
      <c r="BE6" s="207"/>
      <c r="BF6" s="207"/>
      <c r="BG6" s="207"/>
      <c r="BH6" s="207"/>
      <c r="BI6" s="207"/>
      <c r="BJ6" s="207"/>
      <c r="BK6" s="207"/>
      <c r="BL6" s="207"/>
      <c r="BM6" s="207"/>
      <c r="BN6" s="207"/>
      <c r="BO6" s="207"/>
      <c r="BP6" s="207"/>
      <c r="BQ6" s="207"/>
      <c r="BR6" s="207"/>
      <c r="BS6" s="207"/>
      <c r="BT6" s="207"/>
      <c r="BU6" s="207"/>
    </row>
    <row r="7" spans="1:73" ht="14.25" customHeight="1">
      <c r="B7" s="207"/>
      <c r="C7" s="207"/>
      <c r="E7" s="207"/>
      <c r="F7" s="207"/>
      <c r="G7" s="207"/>
      <c r="H7" s="207"/>
      <c r="I7" s="207"/>
      <c r="J7" s="207"/>
      <c r="K7" s="207"/>
      <c r="L7" s="207"/>
      <c r="Z7" s="300"/>
      <c r="AA7" s="300"/>
      <c r="AB7" s="300"/>
      <c r="AC7" s="1" t="s">
        <v>0</v>
      </c>
      <c r="AD7" s="300"/>
      <c r="AE7" s="300"/>
      <c r="AF7" s="1" t="s">
        <v>1</v>
      </c>
      <c r="AG7" s="300"/>
      <c r="AH7" s="300"/>
      <c r="AI7" s="1" t="s">
        <v>2</v>
      </c>
      <c r="AN7" s="207"/>
      <c r="AO7" s="207"/>
      <c r="AP7" s="207"/>
      <c r="AQ7" s="207"/>
      <c r="AR7" s="207"/>
      <c r="AS7" s="207"/>
      <c r="AT7" s="207"/>
      <c r="AU7" s="207"/>
      <c r="AV7" s="207"/>
      <c r="AW7" s="207"/>
      <c r="AX7" s="207"/>
      <c r="AY7" s="207"/>
      <c r="AZ7" s="207"/>
      <c r="BA7" s="207"/>
      <c r="BB7" s="207"/>
      <c r="BC7" s="207"/>
      <c r="BD7" s="207"/>
      <c r="BE7" s="207"/>
      <c r="BF7" s="207"/>
      <c r="BG7" s="207"/>
      <c r="BH7" s="207"/>
      <c r="BI7" s="207"/>
      <c r="BJ7" s="207"/>
      <c r="BK7" s="207"/>
      <c r="BL7" s="207"/>
      <c r="BM7" s="207"/>
      <c r="BN7" s="207"/>
      <c r="BO7" s="207"/>
      <c r="BP7" s="207"/>
      <c r="BQ7" s="207"/>
      <c r="BR7" s="207"/>
      <c r="BS7" s="207"/>
      <c r="BT7" s="207"/>
      <c r="BU7" s="207"/>
    </row>
    <row r="8" spans="1:73" ht="14.25" customHeight="1">
      <c r="B8" s="207"/>
      <c r="C8" s="207"/>
      <c r="D8" s="207"/>
      <c r="E8" s="207"/>
      <c r="F8" s="207"/>
      <c r="G8" s="207"/>
      <c r="H8" s="207"/>
      <c r="I8" s="207"/>
      <c r="J8" s="207"/>
      <c r="K8" s="207"/>
      <c r="L8" s="207"/>
      <c r="AN8" s="207"/>
      <c r="AO8" s="207"/>
      <c r="AP8" s="207"/>
      <c r="AQ8" s="207"/>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row>
    <row r="9" spans="1:73" ht="18" customHeight="1">
      <c r="A9" s="209"/>
      <c r="B9" s="301"/>
      <c r="C9" s="301"/>
      <c r="D9" s="301"/>
      <c r="E9" s="301"/>
      <c r="F9" s="301"/>
      <c r="G9" s="300" t="s">
        <v>3</v>
      </c>
      <c r="H9" s="300"/>
      <c r="I9" s="300"/>
      <c r="J9" s="300"/>
      <c r="K9" s="300"/>
      <c r="L9" s="300"/>
      <c r="R9" s="302" t="s">
        <v>4</v>
      </c>
      <c r="S9" s="302"/>
      <c r="T9" s="302"/>
      <c r="U9" s="302"/>
      <c r="V9" s="303"/>
      <c r="W9" s="303"/>
      <c r="X9" s="303"/>
      <c r="Y9" s="303"/>
      <c r="Z9" s="303"/>
      <c r="AA9" s="303"/>
      <c r="AB9" s="303"/>
      <c r="AC9" s="303"/>
      <c r="AD9" s="303"/>
      <c r="AE9" s="303"/>
      <c r="AF9" s="303"/>
      <c r="AG9" s="303"/>
      <c r="AH9" s="303"/>
      <c r="AI9" s="303"/>
      <c r="AN9" s="207"/>
      <c r="AO9" s="207"/>
      <c r="AP9" s="207"/>
      <c r="AQ9" s="207"/>
      <c r="AR9" s="207"/>
      <c r="AS9" s="207"/>
      <c r="AT9" s="207"/>
      <c r="AU9" s="207"/>
      <c r="AV9" s="207"/>
      <c r="AW9" s="207"/>
      <c r="AX9" s="207"/>
      <c r="AY9" s="207"/>
      <c r="AZ9" s="207"/>
      <c r="BA9" s="207"/>
      <c r="BB9" s="207"/>
      <c r="BC9" s="207"/>
      <c r="BD9" s="207"/>
      <c r="BE9" s="207"/>
      <c r="BF9" s="207"/>
      <c r="BG9" s="207"/>
      <c r="BH9" s="207"/>
      <c r="BI9" s="207"/>
      <c r="BJ9" s="207"/>
      <c r="BK9" s="207"/>
      <c r="BL9" s="207"/>
      <c r="BM9" s="207"/>
      <c r="BN9" s="207"/>
      <c r="BO9" s="207"/>
      <c r="BP9" s="207"/>
      <c r="BQ9" s="207"/>
      <c r="BR9" s="207"/>
      <c r="BS9" s="207"/>
      <c r="BT9" s="207"/>
      <c r="BU9" s="207"/>
    </row>
    <row r="10" spans="1:73" ht="18" customHeight="1">
      <c r="B10" s="301"/>
      <c r="C10" s="301"/>
      <c r="D10" s="301"/>
      <c r="E10" s="301"/>
      <c r="F10" s="301"/>
      <c r="G10" s="300"/>
      <c r="H10" s="300"/>
      <c r="I10" s="300"/>
      <c r="J10" s="300"/>
      <c r="K10" s="300"/>
      <c r="L10" s="300"/>
      <c r="R10" s="302"/>
      <c r="S10" s="302"/>
      <c r="T10" s="302"/>
      <c r="U10" s="302"/>
      <c r="V10" s="303"/>
      <c r="W10" s="303"/>
      <c r="X10" s="303"/>
      <c r="Y10" s="303"/>
      <c r="Z10" s="303"/>
      <c r="AA10" s="303"/>
      <c r="AB10" s="303"/>
      <c r="AC10" s="303"/>
      <c r="AD10" s="303"/>
      <c r="AE10" s="303"/>
      <c r="AF10" s="303"/>
      <c r="AG10" s="303"/>
      <c r="AH10" s="303"/>
      <c r="AI10" s="303"/>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207"/>
      <c r="BK10" s="207"/>
      <c r="BL10" s="207"/>
      <c r="BM10" s="207"/>
      <c r="BN10" s="207"/>
      <c r="BO10" s="207"/>
      <c r="BP10" s="207"/>
      <c r="BQ10" s="207"/>
      <c r="BR10" s="207"/>
      <c r="BS10" s="207"/>
      <c r="BT10" s="207"/>
      <c r="BU10" s="207"/>
    </row>
    <row r="11" spans="1:73" ht="18" customHeight="1">
      <c r="B11" s="207"/>
      <c r="C11" s="207"/>
      <c r="D11" s="207"/>
      <c r="E11" s="207"/>
      <c r="F11" s="207"/>
      <c r="G11" s="207"/>
      <c r="H11" s="207"/>
      <c r="I11" s="207"/>
      <c r="J11" s="207"/>
      <c r="K11" s="207"/>
      <c r="L11" s="207"/>
      <c r="N11" s="209" t="s">
        <v>312</v>
      </c>
      <c r="R11" s="302" t="s">
        <v>5</v>
      </c>
      <c r="S11" s="302"/>
      <c r="T11" s="302"/>
      <c r="U11" s="302"/>
      <c r="V11" s="303"/>
      <c r="W11" s="303"/>
      <c r="X11" s="303"/>
      <c r="Y11" s="303"/>
      <c r="Z11" s="303"/>
      <c r="AA11" s="303"/>
      <c r="AB11" s="303"/>
      <c r="AC11" s="303"/>
      <c r="AD11" s="303"/>
      <c r="AE11" s="303"/>
      <c r="AF11" s="303"/>
      <c r="AG11" s="303"/>
      <c r="AH11" s="303"/>
      <c r="AI11" s="303"/>
      <c r="AN11" s="207"/>
      <c r="AO11" s="207"/>
      <c r="AP11" s="207"/>
      <c r="AQ11" s="207"/>
      <c r="AR11" s="207"/>
      <c r="AS11" s="207"/>
      <c r="AT11" s="207"/>
      <c r="AU11" s="207"/>
      <c r="AV11" s="207"/>
      <c r="AW11" s="207"/>
      <c r="AX11" s="207"/>
      <c r="AY11" s="207"/>
      <c r="AZ11" s="207"/>
      <c r="BA11" s="207"/>
      <c r="BB11" s="207"/>
      <c r="BC11" s="207"/>
      <c r="BD11" s="207"/>
      <c r="BE11" s="207"/>
      <c r="BF11" s="207"/>
      <c r="BG11" s="207"/>
      <c r="BH11" s="207"/>
      <c r="BI11" s="207"/>
      <c r="BJ11" s="207"/>
      <c r="BK11" s="207"/>
      <c r="BL11" s="207"/>
      <c r="BM11" s="207"/>
      <c r="BN11" s="207"/>
      <c r="BO11" s="207"/>
      <c r="BP11" s="207"/>
      <c r="BQ11" s="207"/>
      <c r="BR11" s="207"/>
      <c r="BS11" s="207"/>
      <c r="BT11" s="207"/>
      <c r="BU11" s="207"/>
    </row>
    <row r="12" spans="1:73" ht="18" customHeight="1">
      <c r="B12" s="207"/>
      <c r="C12" s="207"/>
      <c r="D12" s="207"/>
      <c r="E12" s="207"/>
      <c r="F12" s="207"/>
      <c r="G12" s="207"/>
      <c r="H12" s="207"/>
      <c r="I12" s="207"/>
      <c r="J12" s="207"/>
      <c r="K12" s="207"/>
      <c r="L12" s="207"/>
      <c r="R12" s="302"/>
      <c r="S12" s="302"/>
      <c r="T12" s="302"/>
      <c r="U12" s="302"/>
      <c r="V12" s="303"/>
      <c r="W12" s="303"/>
      <c r="X12" s="303"/>
      <c r="Y12" s="303"/>
      <c r="Z12" s="303"/>
      <c r="AA12" s="303"/>
      <c r="AB12" s="303"/>
      <c r="AC12" s="303"/>
      <c r="AD12" s="303"/>
      <c r="AE12" s="303"/>
      <c r="AF12" s="303"/>
      <c r="AG12" s="303"/>
      <c r="AH12" s="303"/>
      <c r="AI12" s="303"/>
      <c r="AN12" s="207"/>
      <c r="AO12" s="207"/>
      <c r="AP12" s="207"/>
      <c r="AQ12" s="207"/>
      <c r="AR12" s="207"/>
      <c r="AS12" s="207"/>
      <c r="AT12" s="207"/>
      <c r="AU12" s="207"/>
      <c r="AV12" s="207"/>
      <c r="AW12" s="207"/>
      <c r="AX12" s="207"/>
      <c r="AY12" s="207"/>
      <c r="AZ12" s="207"/>
      <c r="BA12" s="207"/>
      <c r="BB12" s="207"/>
      <c r="BC12" s="207"/>
      <c r="BD12" s="207"/>
      <c r="BE12" s="207"/>
      <c r="BF12" s="207"/>
      <c r="BG12" s="207"/>
      <c r="BH12" s="207"/>
      <c r="BI12" s="207"/>
      <c r="BJ12" s="207"/>
      <c r="BK12" s="207"/>
      <c r="BL12" s="207"/>
      <c r="BM12" s="207"/>
      <c r="BN12" s="207"/>
      <c r="BO12" s="207"/>
      <c r="BP12" s="207"/>
      <c r="BQ12" s="207"/>
      <c r="BR12" s="207"/>
      <c r="BS12" s="207"/>
      <c r="BT12" s="207"/>
      <c r="BU12" s="207"/>
    </row>
    <row r="13" spans="1:73" ht="18" customHeight="1">
      <c r="B13" s="207"/>
      <c r="C13" s="207"/>
      <c r="D13" s="207"/>
      <c r="E13" s="207"/>
      <c r="F13" s="207"/>
      <c r="G13" s="207"/>
      <c r="H13" s="207"/>
      <c r="I13" s="207"/>
      <c r="J13" s="207"/>
      <c r="K13" s="207"/>
      <c r="L13" s="207"/>
      <c r="R13" s="302" t="s">
        <v>313</v>
      </c>
      <c r="S13" s="302"/>
      <c r="T13" s="302"/>
      <c r="U13" s="302"/>
      <c r="V13" s="302"/>
      <c r="W13" s="302"/>
      <c r="X13" s="302"/>
      <c r="Y13" s="303"/>
      <c r="Z13" s="303"/>
      <c r="AA13" s="303"/>
      <c r="AB13" s="303"/>
      <c r="AC13" s="303"/>
      <c r="AD13" s="303"/>
      <c r="AE13" s="303"/>
      <c r="AF13" s="303"/>
      <c r="AG13" s="303"/>
      <c r="AH13" s="303"/>
      <c r="AI13" s="303"/>
      <c r="AN13" s="207"/>
      <c r="AO13" s="207"/>
      <c r="AP13" s="207"/>
      <c r="AQ13" s="207"/>
      <c r="AR13" s="207"/>
      <c r="AS13" s="207"/>
      <c r="AT13" s="207"/>
      <c r="AU13" s="207"/>
      <c r="AV13" s="207"/>
      <c r="AW13" s="207"/>
      <c r="AX13" s="207"/>
      <c r="AY13" s="207"/>
      <c r="AZ13" s="207"/>
      <c r="BA13" s="207"/>
      <c r="BB13" s="207"/>
      <c r="BC13" s="207"/>
      <c r="BD13" s="207"/>
      <c r="BE13" s="207"/>
      <c r="BF13" s="207"/>
      <c r="BG13" s="207"/>
      <c r="BH13" s="207"/>
      <c r="BI13" s="207"/>
      <c r="BJ13" s="207"/>
      <c r="BK13" s="207"/>
      <c r="BL13" s="207"/>
      <c r="BM13" s="207"/>
      <c r="BN13" s="207"/>
      <c r="BO13" s="207"/>
      <c r="BP13" s="207"/>
      <c r="BQ13" s="207"/>
      <c r="BR13" s="207"/>
      <c r="BS13" s="207"/>
      <c r="BT13" s="207"/>
      <c r="BU13" s="207"/>
    </row>
    <row r="14" spans="1:73" ht="18" customHeight="1">
      <c r="B14" s="207"/>
      <c r="C14" s="207"/>
      <c r="D14" s="207"/>
      <c r="E14" s="207"/>
      <c r="F14" s="207"/>
      <c r="G14" s="207"/>
      <c r="H14" s="207"/>
      <c r="I14" s="207"/>
      <c r="J14" s="207"/>
      <c r="K14" s="207"/>
      <c r="L14" s="207"/>
      <c r="R14" s="302"/>
      <c r="S14" s="302"/>
      <c r="T14" s="302"/>
      <c r="U14" s="302"/>
      <c r="V14" s="302"/>
      <c r="W14" s="302"/>
      <c r="X14" s="302"/>
      <c r="Y14" s="303"/>
      <c r="Z14" s="303"/>
      <c r="AA14" s="303"/>
      <c r="AB14" s="303"/>
      <c r="AC14" s="303"/>
      <c r="AD14" s="303"/>
      <c r="AE14" s="303"/>
      <c r="AF14" s="303"/>
      <c r="AG14" s="303"/>
      <c r="AH14" s="303"/>
      <c r="AI14" s="303"/>
      <c r="AN14" s="207"/>
      <c r="AO14" s="207"/>
      <c r="AP14" s="207"/>
      <c r="AQ14" s="207"/>
      <c r="AR14" s="207"/>
      <c r="AS14" s="207"/>
      <c r="AT14" s="207"/>
      <c r="AU14" s="207"/>
      <c r="AV14" s="207"/>
      <c r="AW14" s="207"/>
      <c r="AX14" s="207"/>
      <c r="AY14" s="207"/>
      <c r="AZ14" s="207"/>
      <c r="BA14" s="207"/>
      <c r="BB14" s="207"/>
      <c r="BC14" s="207"/>
      <c r="BD14" s="207"/>
      <c r="BE14" s="207"/>
      <c r="BF14" s="207"/>
      <c r="BG14" s="207"/>
      <c r="BH14" s="207"/>
      <c r="BI14" s="207"/>
      <c r="BJ14" s="207"/>
      <c r="BK14" s="207"/>
      <c r="BL14" s="207"/>
      <c r="BM14" s="207"/>
      <c r="BN14" s="207"/>
      <c r="BO14" s="207"/>
      <c r="BP14" s="207"/>
      <c r="BQ14" s="207"/>
      <c r="BR14" s="207"/>
      <c r="BS14" s="207"/>
      <c r="BT14" s="207"/>
      <c r="BU14" s="207"/>
    </row>
    <row r="15" spans="1:73" ht="14.25" customHeight="1">
      <c r="B15" s="207"/>
      <c r="C15" s="207"/>
      <c r="D15" s="207"/>
      <c r="E15" s="207"/>
      <c r="F15" s="207"/>
      <c r="G15" s="207"/>
      <c r="H15" s="207"/>
      <c r="I15" s="207"/>
      <c r="J15" s="207"/>
      <c r="K15" s="207"/>
      <c r="L15" s="207"/>
      <c r="AN15" s="207"/>
      <c r="AO15" s="207"/>
      <c r="AP15" s="207"/>
      <c r="AQ15" s="207"/>
      <c r="AR15" s="207"/>
      <c r="AS15" s="207"/>
      <c r="AT15" s="207"/>
      <c r="AU15" s="207"/>
      <c r="AV15" s="207"/>
      <c r="AW15" s="207"/>
      <c r="AX15" s="207"/>
      <c r="AY15" s="207"/>
      <c r="AZ15" s="207"/>
      <c r="BA15" s="207"/>
      <c r="BB15" s="207"/>
      <c r="BC15" s="207"/>
      <c r="BD15" s="207"/>
      <c r="BE15" s="207"/>
      <c r="BF15" s="207"/>
      <c r="BG15" s="207"/>
      <c r="BH15" s="207"/>
      <c r="BI15" s="207"/>
      <c r="BJ15" s="207"/>
      <c r="BK15" s="207"/>
      <c r="BL15" s="207"/>
      <c r="BM15" s="207"/>
      <c r="BN15" s="207"/>
      <c r="BO15" s="207"/>
      <c r="BP15" s="207"/>
      <c r="BQ15" s="207"/>
      <c r="BR15" s="207"/>
      <c r="BS15" s="207"/>
      <c r="BT15" s="207"/>
      <c r="BU15" s="207"/>
    </row>
    <row r="16" spans="1:73" ht="14.25" customHeight="1">
      <c r="D16" s="205" t="s">
        <v>314</v>
      </c>
      <c r="AN16" s="207"/>
      <c r="AO16" s="207"/>
      <c r="AP16" s="207"/>
      <c r="AQ16" s="207"/>
      <c r="AR16" s="207"/>
      <c r="AS16" s="207"/>
      <c r="AT16" s="207"/>
      <c r="AU16" s="207"/>
      <c r="AV16" s="207"/>
      <c r="AW16" s="207"/>
      <c r="AX16" s="207"/>
      <c r="AY16" s="207"/>
      <c r="AZ16" s="207"/>
      <c r="BA16" s="207"/>
      <c r="BB16" s="207"/>
      <c r="BC16" s="207"/>
      <c r="BD16" s="207"/>
      <c r="BE16" s="207"/>
      <c r="BF16" s="207"/>
      <c r="BG16" s="207"/>
      <c r="BH16" s="207"/>
      <c r="BI16" s="207"/>
      <c r="BJ16" s="207"/>
      <c r="BK16" s="207"/>
      <c r="BL16" s="207"/>
      <c r="BM16" s="207"/>
      <c r="BN16" s="207"/>
      <c r="BO16" s="207"/>
      <c r="BP16" s="207"/>
      <c r="BQ16" s="207"/>
      <c r="BR16" s="207"/>
      <c r="BS16" s="207"/>
      <c r="BT16" s="207"/>
      <c r="BU16" s="207"/>
    </row>
    <row r="17" spans="1:73" ht="14.25" customHeight="1">
      <c r="AN17" s="207"/>
      <c r="AO17" s="207"/>
      <c r="AP17" s="207"/>
      <c r="AQ17" s="207"/>
      <c r="AR17" s="207"/>
      <c r="AS17" s="207"/>
      <c r="AT17" s="207"/>
      <c r="AU17" s="207"/>
      <c r="AV17" s="207"/>
      <c r="AW17" s="207"/>
      <c r="AX17" s="207"/>
      <c r="AY17" s="207"/>
      <c r="AZ17" s="207"/>
      <c r="BA17" s="207"/>
      <c r="BB17" s="207"/>
      <c r="BC17" s="207"/>
      <c r="BD17" s="207"/>
      <c r="BE17" s="207"/>
      <c r="BF17" s="207"/>
      <c r="BG17" s="207"/>
      <c r="BH17" s="207"/>
      <c r="BI17" s="207"/>
      <c r="BJ17" s="207"/>
      <c r="BK17" s="207"/>
      <c r="BL17" s="207"/>
      <c r="BM17" s="207"/>
      <c r="BN17" s="207"/>
      <c r="BO17" s="207"/>
      <c r="BP17" s="207"/>
      <c r="BQ17" s="207"/>
      <c r="BR17" s="207"/>
      <c r="BS17" s="207"/>
      <c r="BT17" s="207"/>
      <c r="BU17" s="207"/>
    </row>
    <row r="18" spans="1:73" s="207" customFormat="1" ht="19.7" customHeight="1">
      <c r="H18" s="208"/>
      <c r="I18" s="208"/>
      <c r="J18" s="208"/>
      <c r="K18" s="208"/>
      <c r="L18" s="208"/>
      <c r="M18" s="208"/>
      <c r="N18" s="208"/>
      <c r="O18" s="208"/>
      <c r="P18" s="208"/>
      <c r="Q18" s="208"/>
      <c r="R18" s="208"/>
      <c r="S18" s="296" t="s">
        <v>315</v>
      </c>
      <c r="T18" s="297"/>
      <c r="U18" s="297"/>
      <c r="V18" s="297"/>
      <c r="W18" s="297"/>
      <c r="X18" s="297"/>
      <c r="Y18" s="298"/>
      <c r="Z18" s="210"/>
      <c r="AA18" s="211"/>
      <c r="AB18" s="3"/>
      <c r="AC18" s="212"/>
      <c r="AD18" s="211"/>
      <c r="AE18" s="211"/>
      <c r="AF18" s="211"/>
      <c r="AG18" s="211"/>
      <c r="AH18" s="211"/>
      <c r="AI18" s="213"/>
      <c r="AJ18" s="208"/>
      <c r="AK18" s="208"/>
      <c r="AN18" s="214"/>
      <c r="AO18" s="214"/>
      <c r="AP18" s="214"/>
      <c r="AQ18" s="214"/>
      <c r="AR18" s="214"/>
      <c r="AS18" s="214"/>
      <c r="AT18" s="214"/>
      <c r="AU18" s="208"/>
      <c r="AV18" s="208"/>
      <c r="AW18" s="208"/>
      <c r="AX18" s="208"/>
      <c r="AY18" s="208"/>
      <c r="AZ18" s="208"/>
      <c r="BA18" s="208"/>
      <c r="BB18" s="208"/>
      <c r="BC18" s="208"/>
      <c r="BD18" s="208"/>
      <c r="BE18" s="208"/>
      <c r="BF18" s="208"/>
      <c r="BG18" s="208"/>
      <c r="BH18" s="208"/>
      <c r="BI18" s="208"/>
      <c r="BJ18" s="208"/>
      <c r="BK18" s="208"/>
      <c r="BL18" s="208"/>
      <c r="BM18" s="208"/>
      <c r="BN18" s="208"/>
      <c r="BO18" s="208"/>
      <c r="BP18" s="208"/>
      <c r="BQ18" s="208"/>
      <c r="BR18" s="208"/>
      <c r="BS18" s="208"/>
      <c r="BT18" s="208"/>
      <c r="BU18" s="208"/>
    </row>
    <row r="19" spans="1:73" s="207" customFormat="1" ht="19.7" customHeight="1">
      <c r="H19" s="208"/>
      <c r="I19" s="208"/>
      <c r="J19" s="208"/>
      <c r="K19" s="208"/>
      <c r="L19" s="208"/>
      <c r="M19" s="208"/>
      <c r="N19" s="208"/>
      <c r="O19" s="208"/>
      <c r="P19" s="208"/>
      <c r="Q19" s="208"/>
      <c r="R19" s="208"/>
      <c r="S19" s="296" t="s">
        <v>6</v>
      </c>
      <c r="T19" s="297"/>
      <c r="U19" s="297"/>
      <c r="V19" s="298"/>
      <c r="W19" s="2"/>
      <c r="X19" s="3"/>
      <c r="Y19" s="3"/>
      <c r="Z19" s="3"/>
      <c r="AA19" s="3"/>
      <c r="AB19" s="3"/>
      <c r="AC19" s="3"/>
      <c r="AD19" s="3"/>
      <c r="AE19" s="3"/>
      <c r="AF19" s="3"/>
      <c r="AG19" s="4"/>
      <c r="AH19" s="4"/>
      <c r="AI19" s="5"/>
      <c r="AJ19" s="208"/>
      <c r="AK19" s="208"/>
      <c r="AN19" s="214"/>
      <c r="AO19" s="214"/>
      <c r="AP19" s="214"/>
      <c r="AQ19" s="214"/>
      <c r="AR19" s="214"/>
      <c r="AS19" s="214"/>
      <c r="AT19" s="214"/>
      <c r="AU19" s="208"/>
      <c r="AV19" s="208"/>
      <c r="AW19" s="208"/>
      <c r="AX19" s="208"/>
      <c r="AY19" s="208"/>
      <c r="AZ19" s="208"/>
      <c r="BA19" s="208"/>
      <c r="BB19" s="208"/>
      <c r="BC19" s="208"/>
      <c r="BD19" s="208"/>
      <c r="BE19" s="208"/>
      <c r="BF19" s="208"/>
      <c r="BG19" s="208"/>
      <c r="BH19" s="208"/>
      <c r="BI19" s="208"/>
      <c r="BJ19" s="208"/>
      <c r="BK19" s="208"/>
      <c r="BL19" s="208"/>
      <c r="BM19" s="208"/>
      <c r="BN19" s="208"/>
      <c r="BO19" s="208"/>
      <c r="BP19" s="208"/>
      <c r="BQ19" s="208"/>
      <c r="BR19" s="208"/>
      <c r="BS19" s="208"/>
      <c r="BT19" s="208"/>
      <c r="BU19" s="208"/>
    </row>
    <row r="20" spans="1:73" s="207" customFormat="1" ht="14.25" customHeight="1">
      <c r="A20" s="304" t="s">
        <v>316</v>
      </c>
      <c r="B20" s="305"/>
      <c r="C20" s="305"/>
      <c r="D20" s="305"/>
      <c r="E20" s="305"/>
      <c r="F20" s="305"/>
      <c r="G20" s="305"/>
      <c r="H20" s="305"/>
      <c r="I20" s="305"/>
      <c r="J20" s="305"/>
      <c r="K20" s="305"/>
      <c r="L20" s="305"/>
      <c r="M20" s="305"/>
      <c r="N20" s="305"/>
      <c r="O20" s="305"/>
      <c r="P20" s="305"/>
      <c r="Q20" s="305"/>
      <c r="R20" s="306"/>
      <c r="S20" s="313" t="s">
        <v>5</v>
      </c>
      <c r="T20" s="314"/>
      <c r="U20" s="317"/>
      <c r="V20" s="317"/>
      <c r="W20" s="317"/>
      <c r="X20" s="317"/>
      <c r="Y20" s="317"/>
      <c r="Z20" s="317"/>
      <c r="AA20" s="317"/>
      <c r="AB20" s="317"/>
      <c r="AC20" s="317"/>
      <c r="AD20" s="317"/>
      <c r="AE20" s="317"/>
      <c r="AF20" s="317"/>
      <c r="AG20" s="317"/>
      <c r="AH20" s="317"/>
      <c r="AI20" s="318"/>
      <c r="AJ20" s="208"/>
      <c r="AK20" s="208"/>
      <c r="AN20" s="214"/>
      <c r="AO20" s="214"/>
      <c r="AP20" s="214"/>
      <c r="AQ20" s="214"/>
      <c r="AR20" s="214"/>
      <c r="AS20" s="214"/>
      <c r="AT20" s="214"/>
      <c r="AU20" s="208"/>
      <c r="AV20" s="208"/>
      <c r="AW20" s="208"/>
      <c r="AX20" s="208"/>
      <c r="AY20" s="215"/>
      <c r="AZ20" s="215"/>
      <c r="BA20" s="208"/>
      <c r="BB20" s="208"/>
      <c r="BC20" s="208"/>
      <c r="BD20" s="208"/>
      <c r="BE20" s="214"/>
      <c r="BF20" s="215"/>
      <c r="BG20" s="208"/>
      <c r="BI20" s="208"/>
      <c r="BK20" s="208"/>
      <c r="BL20" s="208"/>
      <c r="BM20" s="208"/>
      <c r="BN20" s="208"/>
      <c r="BP20" s="208"/>
      <c r="BQ20" s="208"/>
      <c r="BR20" s="208"/>
      <c r="BS20" s="208"/>
      <c r="BT20" s="208"/>
      <c r="BU20" s="208"/>
    </row>
    <row r="21" spans="1:73" s="207" customFormat="1" ht="14.25" customHeight="1">
      <c r="A21" s="307"/>
      <c r="B21" s="308"/>
      <c r="C21" s="308"/>
      <c r="D21" s="308"/>
      <c r="E21" s="308"/>
      <c r="F21" s="308"/>
      <c r="G21" s="308"/>
      <c r="H21" s="308"/>
      <c r="I21" s="308"/>
      <c r="J21" s="308"/>
      <c r="K21" s="308"/>
      <c r="L21" s="308"/>
      <c r="M21" s="308"/>
      <c r="N21" s="308"/>
      <c r="O21" s="308"/>
      <c r="P21" s="308"/>
      <c r="Q21" s="308"/>
      <c r="R21" s="309"/>
      <c r="S21" s="315"/>
      <c r="T21" s="316"/>
      <c r="U21" s="319"/>
      <c r="V21" s="319"/>
      <c r="W21" s="319"/>
      <c r="X21" s="319"/>
      <c r="Y21" s="319"/>
      <c r="Z21" s="319"/>
      <c r="AA21" s="319"/>
      <c r="AB21" s="319"/>
      <c r="AC21" s="319"/>
      <c r="AD21" s="319"/>
      <c r="AE21" s="319"/>
      <c r="AF21" s="319"/>
      <c r="AG21" s="319"/>
      <c r="AH21" s="319"/>
      <c r="AI21" s="320"/>
      <c r="AJ21" s="208"/>
      <c r="AK21" s="208"/>
      <c r="AN21" s="214"/>
      <c r="AO21" s="214"/>
      <c r="AP21" s="214"/>
      <c r="AQ21" s="214"/>
      <c r="AR21" s="214"/>
      <c r="AS21" s="214"/>
      <c r="AT21" s="214"/>
      <c r="AU21" s="208"/>
      <c r="AV21" s="208"/>
      <c r="AW21" s="208"/>
      <c r="AX21" s="208"/>
      <c r="AY21" s="215"/>
      <c r="AZ21" s="215"/>
      <c r="BA21" s="208"/>
      <c r="BB21" s="208"/>
      <c r="BC21" s="208"/>
      <c r="BD21" s="208"/>
      <c r="BE21" s="215"/>
      <c r="BF21" s="215"/>
      <c r="BG21" s="208"/>
      <c r="BI21" s="208"/>
      <c r="BK21" s="208"/>
      <c r="BL21" s="208"/>
      <c r="BM21" s="208"/>
      <c r="BN21" s="208"/>
      <c r="BO21" s="208"/>
      <c r="BP21" s="208"/>
      <c r="BQ21" s="208"/>
      <c r="BR21" s="208"/>
      <c r="BS21" s="208"/>
      <c r="BT21" s="208"/>
      <c r="BU21" s="208"/>
    </row>
    <row r="22" spans="1:73" s="207" customFormat="1" ht="14.25" customHeight="1">
      <c r="A22" s="307"/>
      <c r="B22" s="308"/>
      <c r="C22" s="308"/>
      <c r="D22" s="308"/>
      <c r="E22" s="308"/>
      <c r="F22" s="308"/>
      <c r="G22" s="308"/>
      <c r="H22" s="308"/>
      <c r="I22" s="308"/>
      <c r="J22" s="308"/>
      <c r="K22" s="308"/>
      <c r="L22" s="308"/>
      <c r="M22" s="308"/>
      <c r="N22" s="308"/>
      <c r="O22" s="308"/>
      <c r="P22" s="308"/>
      <c r="Q22" s="308"/>
      <c r="R22" s="309"/>
      <c r="S22" s="321" t="s">
        <v>4</v>
      </c>
      <c r="T22" s="322"/>
      <c r="U22" s="322"/>
      <c r="V22" s="322"/>
      <c r="W22" s="322"/>
      <c r="X22" s="322"/>
      <c r="Y22" s="322"/>
      <c r="Z22" s="322"/>
      <c r="AA22" s="322"/>
      <c r="AB22" s="322"/>
      <c r="AC22" s="322"/>
      <c r="AD22" s="322"/>
      <c r="AE22" s="322"/>
      <c r="AF22" s="322"/>
      <c r="AG22" s="322"/>
      <c r="AH22" s="322"/>
      <c r="AI22" s="323"/>
      <c r="AJ22" s="208"/>
      <c r="AK22" s="208"/>
      <c r="AN22" s="214"/>
      <c r="AU22" s="208"/>
      <c r="AV22" s="208"/>
      <c r="AW22" s="208"/>
      <c r="AX22" s="208"/>
      <c r="AY22" s="208"/>
      <c r="AZ22" s="208"/>
      <c r="BA22" s="208"/>
      <c r="BB22" s="208"/>
      <c r="BC22" s="208"/>
      <c r="BD22" s="208"/>
      <c r="BE22" s="208"/>
      <c r="BF22" s="208"/>
      <c r="BG22" s="208"/>
      <c r="BH22" s="208"/>
      <c r="BI22" s="208"/>
      <c r="BJ22" s="208"/>
      <c r="BK22" s="208"/>
      <c r="BL22" s="208"/>
      <c r="BM22" s="208"/>
      <c r="BN22" s="208"/>
      <c r="BO22" s="208"/>
      <c r="BP22" s="208"/>
      <c r="BQ22" s="208"/>
      <c r="BR22" s="208"/>
      <c r="BS22" s="208"/>
      <c r="BT22" s="208"/>
      <c r="BU22" s="208"/>
    </row>
    <row r="23" spans="1:73" s="207" customFormat="1" ht="14.25" customHeight="1">
      <c r="A23" s="307"/>
      <c r="B23" s="308"/>
      <c r="C23" s="308"/>
      <c r="D23" s="308"/>
      <c r="E23" s="308"/>
      <c r="F23" s="308"/>
      <c r="G23" s="308"/>
      <c r="H23" s="308"/>
      <c r="I23" s="308"/>
      <c r="J23" s="308"/>
      <c r="K23" s="308"/>
      <c r="L23" s="308"/>
      <c r="M23" s="308"/>
      <c r="N23" s="308"/>
      <c r="O23" s="308"/>
      <c r="P23" s="308"/>
      <c r="Q23" s="308"/>
      <c r="R23" s="309"/>
      <c r="S23" s="324"/>
      <c r="T23" s="325"/>
      <c r="U23" s="325"/>
      <c r="V23" s="325"/>
      <c r="W23" s="325"/>
      <c r="X23" s="325"/>
      <c r="Y23" s="325"/>
      <c r="Z23" s="325"/>
      <c r="AA23" s="325"/>
      <c r="AB23" s="325"/>
      <c r="AC23" s="325"/>
      <c r="AD23" s="325"/>
      <c r="AE23" s="325"/>
      <c r="AF23" s="325"/>
      <c r="AG23" s="325"/>
      <c r="AH23" s="325"/>
      <c r="AI23" s="326"/>
      <c r="AJ23" s="208"/>
      <c r="AK23" s="208"/>
      <c r="AN23" s="214"/>
      <c r="AU23" s="208"/>
      <c r="AV23" s="208"/>
      <c r="AW23" s="208"/>
      <c r="AX23" s="208"/>
      <c r="AY23" s="208"/>
      <c r="AZ23" s="208"/>
      <c r="BA23" s="208"/>
      <c r="BB23" s="208"/>
      <c r="BC23" s="208"/>
      <c r="BD23" s="208"/>
      <c r="BE23" s="208"/>
      <c r="BF23" s="208"/>
      <c r="BG23" s="208"/>
      <c r="BH23" s="208"/>
      <c r="BI23" s="208"/>
      <c r="BJ23" s="208"/>
      <c r="BK23" s="208"/>
      <c r="BL23" s="208"/>
      <c r="BM23" s="208"/>
      <c r="BN23" s="208"/>
      <c r="BO23" s="208"/>
      <c r="BP23" s="208"/>
      <c r="BQ23" s="208"/>
      <c r="BR23" s="208"/>
      <c r="BS23" s="208"/>
      <c r="BT23" s="208"/>
      <c r="BU23" s="208"/>
    </row>
    <row r="24" spans="1:73" s="207" customFormat="1" ht="14.25" customHeight="1">
      <c r="A24" s="310"/>
      <c r="B24" s="311"/>
      <c r="C24" s="311"/>
      <c r="D24" s="311"/>
      <c r="E24" s="311"/>
      <c r="F24" s="311"/>
      <c r="G24" s="311"/>
      <c r="H24" s="311"/>
      <c r="I24" s="311"/>
      <c r="J24" s="311"/>
      <c r="K24" s="311"/>
      <c r="L24" s="311"/>
      <c r="M24" s="311"/>
      <c r="N24" s="311"/>
      <c r="O24" s="311"/>
      <c r="P24" s="311"/>
      <c r="Q24" s="311"/>
      <c r="R24" s="312"/>
      <c r="S24" s="327"/>
      <c r="T24" s="328"/>
      <c r="U24" s="328"/>
      <c r="V24" s="328"/>
      <c r="W24" s="328"/>
      <c r="X24" s="328"/>
      <c r="Y24" s="328"/>
      <c r="Z24" s="328"/>
      <c r="AA24" s="328"/>
      <c r="AB24" s="328"/>
      <c r="AC24" s="328"/>
      <c r="AD24" s="328"/>
      <c r="AE24" s="328"/>
      <c r="AF24" s="328"/>
      <c r="AG24" s="328"/>
      <c r="AH24" s="328"/>
      <c r="AI24" s="329"/>
      <c r="AN24" s="214"/>
      <c r="AO24" s="214"/>
    </row>
    <row r="25" spans="1:73" s="207" customFormat="1" ht="22.7" customHeight="1">
      <c r="A25" s="330" t="s">
        <v>317</v>
      </c>
      <c r="B25" s="331"/>
      <c r="C25" s="331"/>
      <c r="D25" s="331"/>
      <c r="E25" s="331"/>
      <c r="F25" s="331"/>
      <c r="G25" s="331"/>
      <c r="H25" s="331"/>
      <c r="I25" s="331"/>
      <c r="J25" s="331"/>
      <c r="K25" s="331"/>
      <c r="L25" s="331"/>
      <c r="M25" s="331"/>
      <c r="N25" s="331"/>
      <c r="O25" s="331"/>
      <c r="P25" s="331"/>
      <c r="Q25" s="331"/>
      <c r="R25" s="332"/>
      <c r="S25" s="333"/>
      <c r="T25" s="334"/>
      <c r="U25" s="334"/>
      <c r="V25" s="334"/>
      <c r="W25" s="334"/>
      <c r="X25" s="334"/>
      <c r="Y25" s="334"/>
      <c r="Z25" s="334"/>
      <c r="AA25" s="334"/>
      <c r="AB25" s="334"/>
      <c r="AC25" s="334"/>
      <c r="AD25" s="334"/>
      <c r="AE25" s="334"/>
      <c r="AF25" s="334"/>
      <c r="AG25" s="334"/>
      <c r="AH25" s="334"/>
      <c r="AI25" s="335"/>
      <c r="AN25" s="214"/>
      <c r="AO25" s="214"/>
    </row>
    <row r="26" spans="1:73" s="207" customFormat="1" ht="14.25" customHeight="1">
      <c r="A26" s="330" t="s">
        <v>318</v>
      </c>
      <c r="B26" s="331"/>
      <c r="C26" s="331"/>
      <c r="D26" s="331"/>
      <c r="E26" s="331"/>
      <c r="F26" s="331"/>
      <c r="G26" s="331"/>
      <c r="H26" s="331"/>
      <c r="I26" s="331"/>
      <c r="J26" s="331"/>
      <c r="K26" s="331"/>
      <c r="L26" s="331"/>
      <c r="M26" s="331"/>
      <c r="N26" s="331"/>
      <c r="O26" s="331"/>
      <c r="P26" s="331"/>
      <c r="Q26" s="331"/>
      <c r="R26" s="332"/>
      <c r="S26" s="330"/>
      <c r="T26" s="331"/>
      <c r="U26" s="331"/>
      <c r="V26" s="331"/>
      <c r="W26" s="331"/>
      <c r="X26" s="217" t="s">
        <v>261</v>
      </c>
      <c r="Y26" s="331"/>
      <c r="Z26" s="331"/>
      <c r="AA26" s="331"/>
      <c r="AB26" s="217" t="s">
        <v>319</v>
      </c>
      <c r="AC26" s="331"/>
      <c r="AD26" s="331"/>
      <c r="AE26" s="331"/>
      <c r="AF26" s="217" t="s">
        <v>320</v>
      </c>
      <c r="AG26" s="331"/>
      <c r="AH26" s="331"/>
      <c r="AI26" s="332"/>
      <c r="AN26" s="214"/>
      <c r="AO26" s="214"/>
    </row>
    <row r="27" spans="1:73" s="207" customFormat="1" ht="14.25" customHeight="1">
      <c r="A27" s="330" t="s">
        <v>321</v>
      </c>
      <c r="B27" s="331"/>
      <c r="C27" s="331"/>
      <c r="D27" s="331"/>
      <c r="E27" s="331"/>
      <c r="F27" s="331"/>
      <c r="G27" s="331"/>
      <c r="H27" s="331"/>
      <c r="I27" s="331"/>
      <c r="J27" s="331"/>
      <c r="K27" s="331"/>
      <c r="L27" s="331"/>
      <c r="M27" s="331"/>
      <c r="N27" s="331"/>
      <c r="O27" s="331"/>
      <c r="P27" s="331"/>
      <c r="Q27" s="331"/>
      <c r="R27" s="332"/>
      <c r="S27" s="330" t="s">
        <v>322</v>
      </c>
      <c r="T27" s="331"/>
      <c r="U27" s="331"/>
      <c r="V27" s="331"/>
      <c r="W27" s="331"/>
      <c r="X27" s="331"/>
      <c r="Y27" s="331"/>
      <c r="Z27" s="331"/>
      <c r="AA27" s="331"/>
      <c r="AB27" s="331"/>
      <c r="AC27" s="331"/>
      <c r="AD27" s="331"/>
      <c r="AE27" s="331"/>
      <c r="AF27" s="331"/>
      <c r="AG27" s="331"/>
      <c r="AH27" s="331"/>
      <c r="AI27" s="332"/>
      <c r="AN27" s="214"/>
      <c r="AO27" s="214"/>
    </row>
    <row r="28" spans="1:73" s="207" customFormat="1" ht="18.75" customHeight="1">
      <c r="A28" s="304"/>
      <c r="B28" s="306"/>
      <c r="C28" s="219" t="s">
        <v>323</v>
      </c>
      <c r="D28" s="220"/>
      <c r="E28" s="220"/>
      <c r="F28" s="220"/>
      <c r="G28" s="220"/>
      <c r="H28" s="220"/>
      <c r="I28" s="220"/>
      <c r="J28" s="220"/>
      <c r="K28" s="220"/>
      <c r="L28" s="220"/>
      <c r="M28" s="220"/>
      <c r="N28" s="220"/>
      <c r="O28" s="220"/>
      <c r="P28" s="221"/>
      <c r="Q28" s="221"/>
      <c r="R28" s="222"/>
      <c r="S28" s="223" t="s">
        <v>324</v>
      </c>
      <c r="T28" s="224"/>
      <c r="U28" s="224"/>
      <c r="V28" s="224"/>
      <c r="W28" s="224"/>
      <c r="X28" s="224"/>
      <c r="Y28" s="224"/>
      <c r="Z28" s="224"/>
      <c r="AA28" s="224"/>
      <c r="AB28" s="224"/>
      <c r="AC28" s="224"/>
      <c r="AD28" s="224"/>
      <c r="AE28" s="224"/>
      <c r="AF28" s="224"/>
      <c r="AG28" s="224"/>
      <c r="AH28" s="224"/>
      <c r="AI28" s="225"/>
      <c r="AN28" s="214"/>
      <c r="AO28" s="214"/>
    </row>
    <row r="29" spans="1:73" s="207" customFormat="1" ht="18.75" customHeight="1">
      <c r="A29" s="304"/>
      <c r="B29" s="336"/>
      <c r="C29" s="226" t="s">
        <v>325</v>
      </c>
      <c r="D29" s="6"/>
      <c r="E29" s="6"/>
      <c r="F29" s="6"/>
      <c r="G29" s="6"/>
      <c r="H29" s="227"/>
      <c r="I29" s="227"/>
      <c r="J29" s="227"/>
      <c r="K29" s="227"/>
      <c r="L29" s="227"/>
      <c r="M29" s="227"/>
      <c r="N29" s="227"/>
      <c r="O29" s="227"/>
      <c r="P29" s="227"/>
      <c r="Q29" s="221"/>
      <c r="R29" s="222"/>
      <c r="S29" s="337"/>
      <c r="T29" s="338"/>
      <c r="U29" s="338"/>
      <c r="V29" s="338"/>
      <c r="W29" s="338"/>
      <c r="X29" s="338"/>
      <c r="Y29" s="338"/>
      <c r="Z29" s="338"/>
      <c r="AA29" s="338"/>
      <c r="AB29" s="338"/>
      <c r="AC29" s="338"/>
      <c r="AD29" s="338"/>
      <c r="AE29" s="338"/>
      <c r="AF29" s="338"/>
      <c r="AG29" s="338"/>
      <c r="AH29" s="338"/>
      <c r="AI29" s="339"/>
      <c r="AN29" s="214"/>
      <c r="AO29" s="214"/>
    </row>
    <row r="30" spans="1:73" s="207" customFormat="1" ht="18.75" customHeight="1">
      <c r="A30" s="304"/>
      <c r="B30" s="336"/>
      <c r="C30" s="226" t="s">
        <v>326</v>
      </c>
      <c r="D30" s="6"/>
      <c r="E30" s="6"/>
      <c r="F30" s="6"/>
      <c r="G30" s="6"/>
      <c r="H30" s="227"/>
      <c r="I30" s="227"/>
      <c r="J30" s="227"/>
      <c r="K30" s="227"/>
      <c r="L30" s="227"/>
      <c r="M30" s="227"/>
      <c r="N30" s="227"/>
      <c r="O30" s="227"/>
      <c r="P30" s="227"/>
      <c r="Q30" s="227"/>
      <c r="R30" s="228"/>
      <c r="S30" s="337"/>
      <c r="T30" s="338"/>
      <c r="U30" s="338"/>
      <c r="V30" s="338"/>
      <c r="W30" s="338"/>
      <c r="X30" s="338"/>
      <c r="Y30" s="338"/>
      <c r="Z30" s="338"/>
      <c r="AA30" s="338"/>
      <c r="AB30" s="338"/>
      <c r="AC30" s="338"/>
      <c r="AD30" s="338"/>
      <c r="AE30" s="338"/>
      <c r="AF30" s="338"/>
      <c r="AG30" s="338"/>
      <c r="AH30" s="338"/>
      <c r="AI30" s="339"/>
      <c r="AN30" s="214"/>
      <c r="AO30" s="214"/>
    </row>
    <row r="31" spans="1:73" s="207" customFormat="1" ht="18.75" customHeight="1">
      <c r="A31" s="304"/>
      <c r="B31" s="306"/>
      <c r="C31" s="219" t="s">
        <v>327</v>
      </c>
      <c r="D31" s="220"/>
      <c r="E31" s="220"/>
      <c r="F31" s="220"/>
      <c r="G31" s="220"/>
      <c r="H31" s="220"/>
      <c r="I31" s="220"/>
      <c r="J31" s="220"/>
      <c r="K31" s="220"/>
      <c r="L31" s="220"/>
      <c r="M31" s="220"/>
      <c r="N31" s="220"/>
      <c r="O31" s="220"/>
      <c r="P31" s="220"/>
      <c r="Q31" s="221"/>
      <c r="R31" s="222"/>
      <c r="S31" s="337"/>
      <c r="T31" s="338"/>
      <c r="U31" s="338"/>
      <c r="V31" s="338"/>
      <c r="W31" s="338"/>
      <c r="X31" s="338"/>
      <c r="Y31" s="338"/>
      <c r="Z31" s="338"/>
      <c r="AA31" s="338"/>
      <c r="AB31" s="338"/>
      <c r="AC31" s="338"/>
      <c r="AD31" s="338"/>
      <c r="AE31" s="338"/>
      <c r="AF31" s="338"/>
      <c r="AG31" s="338"/>
      <c r="AH31" s="338"/>
      <c r="AI31" s="339"/>
      <c r="AN31" s="214"/>
      <c r="AO31" s="214"/>
    </row>
    <row r="32" spans="1:73" s="207" customFormat="1" ht="18.75" customHeight="1">
      <c r="A32" s="304"/>
      <c r="B32" s="306"/>
      <c r="C32" s="229" t="s">
        <v>328</v>
      </c>
      <c r="D32" s="227"/>
      <c r="E32" s="227"/>
      <c r="F32" s="227"/>
      <c r="G32" s="227"/>
      <c r="H32" s="227"/>
      <c r="I32" s="227"/>
      <c r="J32" s="227"/>
      <c r="K32" s="227"/>
      <c r="L32" s="227"/>
      <c r="M32" s="227"/>
      <c r="N32" s="227"/>
      <c r="O32" s="227"/>
      <c r="P32" s="227"/>
      <c r="Q32" s="221"/>
      <c r="R32" s="222"/>
      <c r="S32" s="337"/>
      <c r="T32" s="338"/>
      <c r="U32" s="338"/>
      <c r="V32" s="338"/>
      <c r="W32" s="338"/>
      <c r="X32" s="338"/>
      <c r="Y32" s="338"/>
      <c r="Z32" s="338"/>
      <c r="AA32" s="338"/>
      <c r="AB32" s="338"/>
      <c r="AC32" s="338"/>
      <c r="AD32" s="338"/>
      <c r="AE32" s="338"/>
      <c r="AF32" s="338"/>
      <c r="AG32" s="338"/>
      <c r="AH32" s="338"/>
      <c r="AI32" s="339"/>
      <c r="AN32" s="214"/>
      <c r="AO32" s="214"/>
    </row>
    <row r="33" spans="1:41" s="207" customFormat="1" ht="18.75" customHeight="1">
      <c r="A33" s="304"/>
      <c r="B33" s="306"/>
      <c r="C33" s="229" t="s">
        <v>329</v>
      </c>
      <c r="D33" s="227"/>
      <c r="E33" s="227"/>
      <c r="F33" s="227"/>
      <c r="G33" s="227"/>
      <c r="H33" s="227"/>
      <c r="I33" s="227"/>
      <c r="J33" s="227"/>
      <c r="K33" s="227"/>
      <c r="L33" s="227"/>
      <c r="M33" s="227"/>
      <c r="N33" s="227"/>
      <c r="O33" s="227"/>
      <c r="P33" s="227"/>
      <c r="Q33" s="221"/>
      <c r="R33" s="222"/>
      <c r="S33" s="337"/>
      <c r="T33" s="338"/>
      <c r="U33" s="338"/>
      <c r="V33" s="338"/>
      <c r="W33" s="338"/>
      <c r="X33" s="338"/>
      <c r="Y33" s="338"/>
      <c r="Z33" s="338"/>
      <c r="AA33" s="338"/>
      <c r="AB33" s="338"/>
      <c r="AC33" s="338"/>
      <c r="AD33" s="338"/>
      <c r="AE33" s="338"/>
      <c r="AF33" s="338"/>
      <c r="AG33" s="338"/>
      <c r="AH33" s="338"/>
      <c r="AI33" s="339"/>
      <c r="AN33" s="214"/>
      <c r="AO33" s="214"/>
    </row>
    <row r="34" spans="1:41" s="207" customFormat="1" ht="18.75" customHeight="1">
      <c r="A34" s="304"/>
      <c r="B34" s="306"/>
      <c r="C34" s="219" t="s">
        <v>330</v>
      </c>
      <c r="D34" s="220"/>
      <c r="E34" s="220"/>
      <c r="F34" s="220"/>
      <c r="G34" s="220"/>
      <c r="H34" s="220"/>
      <c r="I34" s="220"/>
      <c r="J34" s="220"/>
      <c r="K34" s="220"/>
      <c r="L34" s="220"/>
      <c r="M34" s="220"/>
      <c r="N34" s="220"/>
      <c r="O34" s="220"/>
      <c r="P34" s="220"/>
      <c r="Q34" s="221"/>
      <c r="R34" s="222"/>
      <c r="S34" s="337"/>
      <c r="T34" s="338"/>
      <c r="U34" s="338"/>
      <c r="V34" s="338"/>
      <c r="W34" s="338"/>
      <c r="X34" s="338"/>
      <c r="Y34" s="338"/>
      <c r="Z34" s="338"/>
      <c r="AA34" s="338"/>
      <c r="AB34" s="338"/>
      <c r="AC34" s="338"/>
      <c r="AD34" s="338"/>
      <c r="AE34" s="338"/>
      <c r="AF34" s="338"/>
      <c r="AG34" s="338"/>
      <c r="AH34" s="338"/>
      <c r="AI34" s="339"/>
      <c r="AN34" s="214"/>
      <c r="AO34" s="214"/>
    </row>
    <row r="35" spans="1:41" s="207" customFormat="1" ht="15.6" customHeight="1">
      <c r="A35" s="310"/>
      <c r="B35" s="312"/>
      <c r="C35" s="219" t="s">
        <v>331</v>
      </c>
      <c r="D35" s="220"/>
      <c r="E35" s="220"/>
      <c r="F35" s="220"/>
      <c r="G35" s="220"/>
      <c r="H35" s="220"/>
      <c r="I35" s="220"/>
      <c r="J35" s="220"/>
      <c r="K35" s="220"/>
      <c r="L35" s="220"/>
      <c r="M35" s="220"/>
      <c r="N35" s="220"/>
      <c r="O35" s="220"/>
      <c r="P35" s="220"/>
      <c r="Q35" s="220"/>
      <c r="R35" s="230"/>
      <c r="S35" s="337"/>
      <c r="T35" s="338"/>
      <c r="U35" s="338"/>
      <c r="V35" s="338"/>
      <c r="W35" s="338"/>
      <c r="X35" s="338"/>
      <c r="Y35" s="338"/>
      <c r="Z35" s="338"/>
      <c r="AA35" s="338"/>
      <c r="AB35" s="338"/>
      <c r="AC35" s="338"/>
      <c r="AD35" s="338"/>
      <c r="AE35" s="338"/>
      <c r="AF35" s="338"/>
      <c r="AG35" s="338"/>
      <c r="AH35" s="338"/>
      <c r="AI35" s="339"/>
      <c r="AN35" s="214"/>
      <c r="AO35" s="214"/>
    </row>
    <row r="36" spans="1:41" s="207" customFormat="1" ht="18.75" customHeight="1">
      <c r="A36" s="304"/>
      <c r="B36" s="306"/>
      <c r="C36" s="231" t="s">
        <v>332</v>
      </c>
      <c r="D36" s="227"/>
      <c r="E36" s="227"/>
      <c r="F36" s="227"/>
      <c r="G36" s="227"/>
      <c r="H36" s="227"/>
      <c r="I36" s="227"/>
      <c r="J36" s="227"/>
      <c r="K36" s="227"/>
      <c r="L36" s="227"/>
      <c r="M36" s="227"/>
      <c r="N36" s="227"/>
      <c r="O36" s="227"/>
      <c r="P36" s="227"/>
      <c r="Q36" s="227"/>
      <c r="R36" s="228"/>
      <c r="S36" s="337"/>
      <c r="T36" s="338"/>
      <c r="U36" s="338"/>
      <c r="V36" s="338"/>
      <c r="W36" s="338"/>
      <c r="X36" s="338"/>
      <c r="Y36" s="338"/>
      <c r="Z36" s="338"/>
      <c r="AA36" s="338"/>
      <c r="AB36" s="338"/>
      <c r="AC36" s="338"/>
      <c r="AD36" s="338"/>
      <c r="AE36" s="338"/>
      <c r="AF36" s="338"/>
      <c r="AG36" s="338"/>
      <c r="AH36" s="338"/>
      <c r="AI36" s="339"/>
      <c r="AN36" s="214"/>
      <c r="AO36" s="214"/>
    </row>
    <row r="37" spans="1:41" s="207" customFormat="1" ht="18.75" customHeight="1">
      <c r="A37" s="304"/>
      <c r="B37" s="306"/>
      <c r="C37" s="231" t="s">
        <v>333</v>
      </c>
      <c r="D37" s="227"/>
      <c r="E37" s="227"/>
      <c r="F37" s="227"/>
      <c r="G37" s="227"/>
      <c r="H37" s="227"/>
      <c r="I37" s="227"/>
      <c r="J37" s="227"/>
      <c r="K37" s="227"/>
      <c r="L37" s="227"/>
      <c r="M37" s="227"/>
      <c r="N37" s="227"/>
      <c r="O37" s="227"/>
      <c r="P37" s="227"/>
      <c r="Q37" s="221"/>
      <c r="R37" s="222"/>
      <c r="S37" s="337"/>
      <c r="T37" s="338"/>
      <c r="U37" s="338"/>
      <c r="V37" s="338"/>
      <c r="W37" s="338"/>
      <c r="X37" s="338"/>
      <c r="Y37" s="338"/>
      <c r="Z37" s="338"/>
      <c r="AA37" s="338"/>
      <c r="AB37" s="338"/>
      <c r="AC37" s="338"/>
      <c r="AD37" s="338"/>
      <c r="AE37" s="338"/>
      <c r="AF37" s="338"/>
      <c r="AG37" s="338"/>
      <c r="AH37" s="338"/>
      <c r="AI37" s="339"/>
      <c r="AN37" s="214"/>
      <c r="AO37" s="214"/>
    </row>
    <row r="38" spans="1:41" s="207" customFormat="1" ht="18.75" customHeight="1">
      <c r="A38" s="304"/>
      <c r="B38" s="306"/>
      <c r="C38" s="229" t="s">
        <v>334</v>
      </c>
      <c r="D38" s="227"/>
      <c r="E38" s="227"/>
      <c r="F38" s="227"/>
      <c r="G38" s="227"/>
      <c r="H38" s="227"/>
      <c r="I38" s="227"/>
      <c r="J38" s="227"/>
      <c r="K38" s="227"/>
      <c r="L38" s="227"/>
      <c r="M38" s="227"/>
      <c r="N38" s="227"/>
      <c r="O38" s="227"/>
      <c r="P38" s="227"/>
      <c r="Q38" s="227"/>
      <c r="R38" s="228"/>
      <c r="S38" s="223" t="s">
        <v>335</v>
      </c>
      <c r="T38" s="232"/>
      <c r="U38" s="232"/>
      <c r="V38" s="232"/>
      <c r="W38" s="232"/>
      <c r="X38" s="232"/>
      <c r="Y38" s="232"/>
      <c r="Z38" s="232"/>
      <c r="AA38" s="232"/>
      <c r="AB38" s="232"/>
      <c r="AC38" s="232"/>
      <c r="AD38" s="232"/>
      <c r="AE38" s="232"/>
      <c r="AF38" s="232"/>
      <c r="AG38" s="232"/>
      <c r="AH38" s="232"/>
      <c r="AI38" s="233"/>
      <c r="AN38" s="214"/>
      <c r="AO38" s="214"/>
    </row>
    <row r="39" spans="1:41" s="207" customFormat="1" ht="18.75" customHeight="1">
      <c r="A39" s="304"/>
      <c r="B39" s="306"/>
      <c r="C39" s="234" t="s">
        <v>336</v>
      </c>
      <c r="D39" s="235"/>
      <c r="E39" s="235"/>
      <c r="F39" s="235"/>
      <c r="G39" s="235"/>
      <c r="H39" s="235"/>
      <c r="I39" s="235"/>
      <c r="J39" s="235"/>
      <c r="K39" s="235"/>
      <c r="L39" s="235"/>
      <c r="M39" s="235"/>
      <c r="N39" s="235"/>
      <c r="O39" s="235"/>
      <c r="P39" s="235"/>
      <c r="Q39" s="235"/>
      <c r="R39" s="236"/>
      <c r="S39" s="344"/>
      <c r="T39" s="345"/>
      <c r="U39" s="345"/>
      <c r="V39" s="345"/>
      <c r="W39" s="345"/>
      <c r="X39" s="345"/>
      <c r="Y39" s="345"/>
      <c r="Z39" s="345"/>
      <c r="AA39" s="345"/>
      <c r="AB39" s="345"/>
      <c r="AC39" s="345"/>
      <c r="AD39" s="345"/>
      <c r="AE39" s="345"/>
      <c r="AF39" s="345"/>
      <c r="AG39" s="345"/>
      <c r="AH39" s="345"/>
      <c r="AI39" s="346"/>
      <c r="AN39" s="214"/>
      <c r="AO39" s="214"/>
    </row>
    <row r="40" spans="1:41" s="207" customFormat="1" ht="18.75" customHeight="1">
      <c r="A40" s="304"/>
      <c r="B40" s="306"/>
      <c r="C40" s="231" t="s">
        <v>337</v>
      </c>
      <c r="D40" s="227"/>
      <c r="E40" s="227"/>
      <c r="F40" s="227"/>
      <c r="G40" s="227"/>
      <c r="H40" s="227"/>
      <c r="I40" s="227"/>
      <c r="J40" s="227"/>
      <c r="K40" s="227"/>
      <c r="L40" s="227"/>
      <c r="M40" s="227"/>
      <c r="N40" s="227"/>
      <c r="O40" s="227"/>
      <c r="P40" s="227"/>
      <c r="Q40" s="227"/>
      <c r="R40" s="228"/>
      <c r="S40" s="344"/>
      <c r="T40" s="345"/>
      <c r="U40" s="345"/>
      <c r="V40" s="345"/>
      <c r="W40" s="345"/>
      <c r="X40" s="345"/>
      <c r="Y40" s="345"/>
      <c r="Z40" s="345"/>
      <c r="AA40" s="345"/>
      <c r="AB40" s="345"/>
      <c r="AC40" s="345"/>
      <c r="AD40" s="345"/>
      <c r="AE40" s="345"/>
      <c r="AF40" s="345"/>
      <c r="AG40" s="345"/>
      <c r="AH40" s="345"/>
      <c r="AI40" s="346"/>
      <c r="AN40" s="214"/>
      <c r="AO40" s="214"/>
    </row>
    <row r="41" spans="1:41" s="207" customFormat="1" ht="18.75" customHeight="1">
      <c r="A41" s="304"/>
      <c r="B41" s="306"/>
      <c r="C41" s="234" t="s">
        <v>338</v>
      </c>
      <c r="D41" s="235"/>
      <c r="E41" s="235"/>
      <c r="F41" s="235"/>
      <c r="G41" s="235"/>
      <c r="H41" s="235"/>
      <c r="I41" s="235"/>
      <c r="J41" s="235"/>
      <c r="K41" s="235"/>
      <c r="L41" s="235"/>
      <c r="M41" s="235"/>
      <c r="N41" s="235"/>
      <c r="O41" s="235"/>
      <c r="P41" s="235"/>
      <c r="Q41" s="220"/>
      <c r="R41" s="230"/>
      <c r="S41" s="344"/>
      <c r="T41" s="345"/>
      <c r="U41" s="345"/>
      <c r="V41" s="345"/>
      <c r="W41" s="345"/>
      <c r="X41" s="345"/>
      <c r="Y41" s="345"/>
      <c r="Z41" s="345"/>
      <c r="AA41" s="345"/>
      <c r="AB41" s="345"/>
      <c r="AC41" s="345"/>
      <c r="AD41" s="345"/>
      <c r="AE41" s="345"/>
      <c r="AF41" s="345"/>
      <c r="AG41" s="345"/>
      <c r="AH41" s="345"/>
      <c r="AI41" s="346"/>
      <c r="AN41" s="214"/>
      <c r="AO41" s="214"/>
    </row>
    <row r="42" spans="1:41" s="207" customFormat="1" ht="18.75" customHeight="1">
      <c r="A42" s="304"/>
      <c r="B42" s="306"/>
      <c r="C42" s="219" t="s">
        <v>339</v>
      </c>
      <c r="D42" s="220"/>
      <c r="E42" s="220"/>
      <c r="F42" s="220"/>
      <c r="G42" s="220"/>
      <c r="H42" s="220"/>
      <c r="I42" s="220"/>
      <c r="J42" s="220"/>
      <c r="K42" s="220"/>
      <c r="L42" s="220"/>
      <c r="M42" s="220"/>
      <c r="N42" s="220"/>
      <c r="O42" s="220"/>
      <c r="P42" s="220"/>
      <c r="Q42" s="221"/>
      <c r="R42" s="222"/>
      <c r="S42" s="344"/>
      <c r="T42" s="345"/>
      <c r="U42" s="345"/>
      <c r="V42" s="345"/>
      <c r="W42" s="345"/>
      <c r="X42" s="345"/>
      <c r="Y42" s="345"/>
      <c r="Z42" s="345"/>
      <c r="AA42" s="345"/>
      <c r="AB42" s="345"/>
      <c r="AC42" s="345"/>
      <c r="AD42" s="345"/>
      <c r="AE42" s="345"/>
      <c r="AF42" s="345"/>
      <c r="AG42" s="345"/>
      <c r="AH42" s="345"/>
      <c r="AI42" s="346"/>
      <c r="AN42" s="214"/>
      <c r="AO42" s="214"/>
    </row>
    <row r="43" spans="1:41" s="207" customFormat="1" ht="18.75" customHeight="1">
      <c r="A43" s="310"/>
      <c r="B43" s="312"/>
      <c r="C43" s="234" t="s">
        <v>340</v>
      </c>
      <c r="D43" s="235"/>
      <c r="E43" s="235"/>
      <c r="F43" s="235"/>
      <c r="G43" s="235"/>
      <c r="H43" s="235"/>
      <c r="I43" s="235"/>
      <c r="J43" s="235"/>
      <c r="K43" s="235"/>
      <c r="L43" s="235"/>
      <c r="M43" s="235"/>
      <c r="N43" s="235"/>
      <c r="O43" s="235"/>
      <c r="P43" s="235"/>
      <c r="Q43" s="235"/>
      <c r="R43" s="236"/>
      <c r="S43" s="344"/>
      <c r="T43" s="345"/>
      <c r="U43" s="345"/>
      <c r="V43" s="345"/>
      <c r="W43" s="345"/>
      <c r="X43" s="345"/>
      <c r="Y43" s="345"/>
      <c r="Z43" s="345"/>
      <c r="AA43" s="345"/>
      <c r="AB43" s="345"/>
      <c r="AC43" s="345"/>
      <c r="AD43" s="345"/>
      <c r="AE43" s="345"/>
      <c r="AF43" s="345"/>
      <c r="AG43" s="345"/>
      <c r="AH43" s="345"/>
      <c r="AI43" s="346"/>
      <c r="AN43" s="214"/>
      <c r="AO43" s="214"/>
    </row>
    <row r="44" spans="1:41" s="207" customFormat="1" ht="18.75" customHeight="1">
      <c r="A44" s="304"/>
      <c r="B44" s="306"/>
      <c r="C44" s="219" t="s">
        <v>341</v>
      </c>
      <c r="D44" s="220"/>
      <c r="E44" s="220"/>
      <c r="F44" s="220"/>
      <c r="G44" s="220"/>
      <c r="H44" s="220"/>
      <c r="I44" s="220"/>
      <c r="J44" s="220"/>
      <c r="K44" s="220"/>
      <c r="L44" s="220"/>
      <c r="M44" s="220"/>
      <c r="N44" s="220"/>
      <c r="O44" s="220"/>
      <c r="P44" s="220"/>
      <c r="Q44" s="221"/>
      <c r="R44" s="222"/>
      <c r="S44" s="344"/>
      <c r="T44" s="345"/>
      <c r="U44" s="345"/>
      <c r="V44" s="345"/>
      <c r="W44" s="345"/>
      <c r="X44" s="345"/>
      <c r="Y44" s="345"/>
      <c r="Z44" s="345"/>
      <c r="AA44" s="345"/>
      <c r="AB44" s="345"/>
      <c r="AC44" s="345"/>
      <c r="AD44" s="345"/>
      <c r="AE44" s="345"/>
      <c r="AF44" s="345"/>
      <c r="AG44" s="345"/>
      <c r="AH44" s="345"/>
      <c r="AI44" s="346"/>
      <c r="AN44" s="214"/>
      <c r="AO44" s="214"/>
    </row>
    <row r="45" spans="1:41" s="207" customFormat="1" ht="18.75" customHeight="1">
      <c r="A45" s="304"/>
      <c r="B45" s="306"/>
      <c r="C45" s="231" t="s">
        <v>342</v>
      </c>
      <c r="D45" s="227"/>
      <c r="E45" s="227"/>
      <c r="F45" s="227"/>
      <c r="G45" s="227"/>
      <c r="H45" s="227"/>
      <c r="I45" s="227"/>
      <c r="J45" s="227"/>
      <c r="K45" s="227"/>
      <c r="L45" s="227"/>
      <c r="M45" s="227"/>
      <c r="N45" s="227"/>
      <c r="O45" s="227"/>
      <c r="P45" s="227"/>
      <c r="Q45" s="227"/>
      <c r="R45" s="228"/>
      <c r="S45" s="344"/>
      <c r="T45" s="345"/>
      <c r="U45" s="345"/>
      <c r="V45" s="345"/>
      <c r="W45" s="345"/>
      <c r="X45" s="345"/>
      <c r="Y45" s="345"/>
      <c r="Z45" s="345"/>
      <c r="AA45" s="345"/>
      <c r="AB45" s="345"/>
      <c r="AC45" s="345"/>
      <c r="AD45" s="345"/>
      <c r="AE45" s="345"/>
      <c r="AF45" s="345"/>
      <c r="AG45" s="345"/>
      <c r="AH45" s="345"/>
      <c r="AI45" s="346"/>
      <c r="AN45" s="214"/>
      <c r="AO45" s="214"/>
    </row>
    <row r="46" spans="1:41" s="207" customFormat="1" ht="18.600000000000001" customHeight="1">
      <c r="A46" s="304"/>
      <c r="B46" s="306"/>
      <c r="C46" s="219" t="s">
        <v>343</v>
      </c>
      <c r="D46" s="220"/>
      <c r="E46" s="220"/>
      <c r="F46" s="220"/>
      <c r="G46" s="220"/>
      <c r="H46" s="220"/>
      <c r="I46" s="220"/>
      <c r="J46" s="220"/>
      <c r="K46" s="220"/>
      <c r="L46" s="220"/>
      <c r="M46" s="220"/>
      <c r="N46" s="220"/>
      <c r="O46" s="220"/>
      <c r="P46" s="220"/>
      <c r="Q46" s="221"/>
      <c r="R46" s="222"/>
      <c r="S46" s="344"/>
      <c r="T46" s="345"/>
      <c r="U46" s="345"/>
      <c r="V46" s="345"/>
      <c r="W46" s="345"/>
      <c r="X46" s="345"/>
      <c r="Y46" s="345"/>
      <c r="Z46" s="345"/>
      <c r="AA46" s="345"/>
      <c r="AB46" s="345"/>
      <c r="AC46" s="345"/>
      <c r="AD46" s="345"/>
      <c r="AE46" s="345"/>
      <c r="AF46" s="345"/>
      <c r="AG46" s="345"/>
      <c r="AH46" s="345"/>
      <c r="AI46" s="346"/>
      <c r="AN46" s="214"/>
      <c r="AO46" s="214"/>
    </row>
    <row r="47" spans="1:41" s="207" customFormat="1" ht="18.600000000000001" customHeight="1">
      <c r="A47" s="216"/>
      <c r="B47" s="218"/>
      <c r="C47" s="231" t="s">
        <v>344</v>
      </c>
      <c r="D47" s="227"/>
      <c r="E47" s="227"/>
      <c r="F47" s="227"/>
      <c r="G47" s="227"/>
      <c r="H47" s="227"/>
      <c r="I47" s="227"/>
      <c r="J47" s="227"/>
      <c r="K47" s="227"/>
      <c r="L47" s="227"/>
      <c r="M47" s="227"/>
      <c r="N47" s="227"/>
      <c r="O47" s="227"/>
      <c r="P47" s="227"/>
      <c r="Q47" s="227"/>
      <c r="R47" s="228"/>
      <c r="S47" s="344"/>
      <c r="T47" s="345"/>
      <c r="U47" s="345"/>
      <c r="V47" s="345"/>
      <c r="W47" s="345"/>
      <c r="X47" s="345"/>
      <c r="Y47" s="345"/>
      <c r="Z47" s="345"/>
      <c r="AA47" s="345"/>
      <c r="AB47" s="345"/>
      <c r="AC47" s="345"/>
      <c r="AD47" s="345"/>
      <c r="AE47" s="345"/>
      <c r="AF47" s="345"/>
      <c r="AG47" s="345"/>
      <c r="AH47" s="345"/>
      <c r="AI47" s="346"/>
      <c r="AN47" s="214"/>
      <c r="AO47" s="214"/>
    </row>
    <row r="48" spans="1:41" s="207" customFormat="1" ht="18.75" customHeight="1">
      <c r="A48" s="330"/>
      <c r="B48" s="332"/>
      <c r="C48" s="231" t="s">
        <v>345</v>
      </c>
      <c r="D48" s="227"/>
      <c r="E48" s="227"/>
      <c r="F48" s="227"/>
      <c r="G48" s="227"/>
      <c r="H48" s="227"/>
      <c r="I48" s="227"/>
      <c r="J48" s="227"/>
      <c r="K48" s="227"/>
      <c r="L48" s="227"/>
      <c r="M48" s="227"/>
      <c r="N48" s="227"/>
      <c r="O48" s="227"/>
      <c r="P48" s="227"/>
      <c r="Q48" s="227"/>
      <c r="R48" s="228"/>
      <c r="S48" s="347"/>
      <c r="T48" s="348"/>
      <c r="U48" s="348"/>
      <c r="V48" s="348"/>
      <c r="W48" s="348"/>
      <c r="X48" s="348"/>
      <c r="Y48" s="348"/>
      <c r="Z48" s="348"/>
      <c r="AA48" s="348"/>
      <c r="AB48" s="348"/>
      <c r="AC48" s="348"/>
      <c r="AD48" s="348"/>
      <c r="AE48" s="348"/>
      <c r="AF48" s="348"/>
      <c r="AG48" s="348"/>
      <c r="AH48" s="348"/>
      <c r="AI48" s="349"/>
      <c r="AN48" s="214"/>
      <c r="AO48" s="214"/>
    </row>
    <row r="49" spans="1:73" s="207" customFormat="1" ht="14.25" customHeight="1">
      <c r="A49" s="237" t="s">
        <v>18</v>
      </c>
      <c r="B49" s="220"/>
      <c r="C49" s="340" t="s">
        <v>346</v>
      </c>
      <c r="D49" s="342" t="s">
        <v>347</v>
      </c>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c r="AH49" s="342"/>
      <c r="AI49" s="342"/>
      <c r="AN49" s="214"/>
      <c r="AO49" s="214"/>
    </row>
    <row r="50" spans="1:73" s="207" customFormat="1" ht="14.25" customHeight="1">
      <c r="A50" s="238"/>
      <c r="B50" s="220"/>
      <c r="C50" s="341"/>
      <c r="D50" s="343"/>
      <c r="E50" s="343"/>
      <c r="F50" s="343"/>
      <c r="G50" s="343"/>
      <c r="H50" s="343"/>
      <c r="I50" s="343"/>
      <c r="J50" s="343"/>
      <c r="K50" s="343"/>
      <c r="L50" s="343"/>
      <c r="M50" s="343"/>
      <c r="N50" s="343"/>
      <c r="O50" s="343"/>
      <c r="P50" s="343"/>
      <c r="Q50" s="343"/>
      <c r="R50" s="343"/>
      <c r="S50" s="343"/>
      <c r="T50" s="343"/>
      <c r="U50" s="343"/>
      <c r="V50" s="343"/>
      <c r="W50" s="343"/>
      <c r="X50" s="343"/>
      <c r="Y50" s="343"/>
      <c r="Z50" s="343"/>
      <c r="AA50" s="343"/>
      <c r="AB50" s="343"/>
      <c r="AC50" s="343"/>
      <c r="AD50" s="343"/>
      <c r="AE50" s="343"/>
      <c r="AF50" s="343"/>
      <c r="AG50" s="343"/>
      <c r="AH50" s="343"/>
      <c r="AI50" s="343"/>
      <c r="AN50" s="214"/>
      <c r="AO50" s="214"/>
    </row>
    <row r="51" spans="1:73" s="207" customFormat="1" ht="14.25" customHeight="1">
      <c r="A51" s="220"/>
      <c r="B51" s="220"/>
      <c r="C51" s="341"/>
      <c r="D51" s="343"/>
      <c r="E51" s="343"/>
      <c r="F51" s="343"/>
      <c r="G51" s="343"/>
      <c r="H51" s="343"/>
      <c r="I51" s="343"/>
      <c r="J51" s="343"/>
      <c r="K51" s="343"/>
      <c r="L51" s="343"/>
      <c r="M51" s="343"/>
      <c r="N51" s="343"/>
      <c r="O51" s="343"/>
      <c r="P51" s="343"/>
      <c r="Q51" s="343"/>
      <c r="R51" s="343"/>
      <c r="S51" s="343"/>
      <c r="T51" s="343"/>
      <c r="U51" s="343"/>
      <c r="V51" s="343"/>
      <c r="W51" s="343"/>
      <c r="X51" s="343"/>
      <c r="Y51" s="343"/>
      <c r="Z51" s="343"/>
      <c r="AA51" s="343"/>
      <c r="AB51" s="343"/>
      <c r="AC51" s="343"/>
      <c r="AD51" s="343"/>
      <c r="AE51" s="343"/>
      <c r="AF51" s="343"/>
      <c r="AG51" s="343"/>
      <c r="AH51" s="343"/>
      <c r="AI51" s="343"/>
      <c r="AN51" s="214"/>
      <c r="AO51" s="214"/>
    </row>
    <row r="52" spans="1:73" s="207" customFormat="1" ht="14.25" customHeight="1">
      <c r="A52" s="220"/>
      <c r="B52" s="220"/>
      <c r="C52" s="341"/>
      <c r="D52" s="343"/>
      <c r="E52" s="343"/>
      <c r="F52" s="343"/>
      <c r="G52" s="343"/>
      <c r="H52" s="343"/>
      <c r="I52" s="343"/>
      <c r="J52" s="343"/>
      <c r="K52" s="343"/>
      <c r="L52" s="343"/>
      <c r="M52" s="343"/>
      <c r="N52" s="343"/>
      <c r="O52" s="343"/>
      <c r="P52" s="343"/>
      <c r="Q52" s="343"/>
      <c r="R52" s="343"/>
      <c r="S52" s="343"/>
      <c r="T52" s="343"/>
      <c r="U52" s="343"/>
      <c r="V52" s="343"/>
      <c r="W52" s="343"/>
      <c r="X52" s="343"/>
      <c r="Y52" s="343"/>
      <c r="Z52" s="343"/>
      <c r="AA52" s="343"/>
      <c r="AB52" s="343"/>
      <c r="AC52" s="343"/>
      <c r="AD52" s="343"/>
      <c r="AE52" s="343"/>
      <c r="AF52" s="343"/>
      <c r="AG52" s="343"/>
      <c r="AH52" s="343"/>
      <c r="AI52" s="343"/>
      <c r="AN52" s="214"/>
      <c r="AO52" s="214"/>
    </row>
    <row r="53" spans="1:73" s="207" customFormat="1" ht="14.25" customHeight="1">
      <c r="A53" s="220"/>
      <c r="B53" s="239"/>
      <c r="C53" s="341"/>
      <c r="D53" s="343"/>
      <c r="E53" s="343"/>
      <c r="F53" s="343"/>
      <c r="G53" s="343"/>
      <c r="H53" s="343"/>
      <c r="I53" s="343"/>
      <c r="J53" s="343"/>
      <c r="K53" s="343"/>
      <c r="L53" s="343"/>
      <c r="M53" s="343"/>
      <c r="N53" s="343"/>
      <c r="O53" s="343"/>
      <c r="P53" s="343"/>
      <c r="Q53" s="343"/>
      <c r="R53" s="343"/>
      <c r="S53" s="343"/>
      <c r="T53" s="343"/>
      <c r="U53" s="343"/>
      <c r="V53" s="343"/>
      <c r="W53" s="343"/>
      <c r="X53" s="343"/>
      <c r="Y53" s="343"/>
      <c r="Z53" s="343"/>
      <c r="AA53" s="343"/>
      <c r="AB53" s="343"/>
      <c r="AC53" s="343"/>
      <c r="AD53" s="343"/>
      <c r="AE53" s="343"/>
      <c r="AF53" s="343"/>
      <c r="AG53" s="343"/>
      <c r="AH53" s="343"/>
      <c r="AI53" s="343"/>
      <c r="AN53" s="214"/>
      <c r="AO53" s="214"/>
      <c r="AQ53" s="240"/>
      <c r="AR53" s="240"/>
      <c r="AS53" s="240"/>
      <c r="AT53" s="240"/>
      <c r="AU53" s="240"/>
      <c r="AV53" s="240"/>
      <c r="AW53" s="240"/>
      <c r="AX53" s="240"/>
      <c r="AY53" s="240"/>
      <c r="AZ53" s="240"/>
      <c r="BA53" s="240"/>
      <c r="BB53" s="240"/>
      <c r="BC53" s="240"/>
    </row>
    <row r="54" spans="1:73" s="207" customFormat="1" ht="14.25" customHeight="1">
      <c r="A54" s="237"/>
      <c r="B54" s="220"/>
      <c r="C54" s="341"/>
      <c r="D54" s="343"/>
      <c r="E54" s="343"/>
      <c r="F54" s="343"/>
      <c r="G54" s="343"/>
      <c r="H54" s="343"/>
      <c r="I54" s="343"/>
      <c r="J54" s="343"/>
      <c r="K54" s="343"/>
      <c r="L54" s="343"/>
      <c r="M54" s="343"/>
      <c r="N54" s="343"/>
      <c r="O54" s="343"/>
      <c r="P54" s="343"/>
      <c r="Q54" s="343"/>
      <c r="R54" s="343"/>
      <c r="S54" s="343"/>
      <c r="T54" s="343"/>
      <c r="U54" s="343"/>
      <c r="V54" s="343"/>
      <c r="W54" s="343"/>
      <c r="X54" s="343"/>
      <c r="Y54" s="343"/>
      <c r="Z54" s="343"/>
      <c r="AA54" s="343"/>
      <c r="AB54" s="343"/>
      <c r="AC54" s="343"/>
      <c r="AD54" s="343"/>
      <c r="AE54" s="343"/>
      <c r="AF54" s="343"/>
      <c r="AG54" s="343"/>
      <c r="AH54" s="343"/>
      <c r="AI54" s="343"/>
      <c r="AO54" s="241"/>
      <c r="AP54" s="241"/>
      <c r="AQ54" s="241"/>
      <c r="AR54" s="241"/>
      <c r="AS54" s="241"/>
      <c r="AT54" s="241"/>
      <c r="AU54" s="214"/>
      <c r="AV54" s="214"/>
    </row>
    <row r="55" spans="1:73" s="207" customFormat="1" ht="14.25" customHeight="1">
      <c r="A55" s="220"/>
      <c r="B55" s="220"/>
      <c r="C55" s="341"/>
      <c r="D55" s="343"/>
      <c r="E55" s="343"/>
      <c r="F55" s="343"/>
      <c r="G55" s="343"/>
      <c r="H55" s="343"/>
      <c r="I55" s="343"/>
      <c r="J55" s="343"/>
      <c r="K55" s="343"/>
      <c r="L55" s="343"/>
      <c r="M55" s="343"/>
      <c r="N55" s="343"/>
      <c r="O55" s="343"/>
      <c r="P55" s="343"/>
      <c r="Q55" s="343"/>
      <c r="R55" s="343"/>
      <c r="S55" s="343"/>
      <c r="T55" s="343"/>
      <c r="U55" s="343"/>
      <c r="V55" s="343"/>
      <c r="W55" s="343"/>
      <c r="X55" s="343"/>
      <c r="Y55" s="343"/>
      <c r="Z55" s="343"/>
      <c r="AA55" s="343"/>
      <c r="AB55" s="343"/>
      <c r="AC55" s="343"/>
      <c r="AD55" s="343"/>
      <c r="AE55" s="343"/>
      <c r="AF55" s="343"/>
      <c r="AG55" s="343"/>
      <c r="AH55" s="343"/>
      <c r="AI55" s="343"/>
    </row>
    <row r="56" spans="1:73" ht="14.25" customHeight="1">
      <c r="A56" s="207"/>
      <c r="B56" s="207"/>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N56" s="207"/>
      <c r="AO56" s="207"/>
      <c r="AP56" s="207"/>
      <c r="AQ56" s="207"/>
      <c r="AR56" s="207"/>
      <c r="AS56" s="207"/>
      <c r="AT56" s="207"/>
      <c r="AU56" s="207"/>
      <c r="AV56" s="207"/>
      <c r="AW56" s="207"/>
      <c r="AX56" s="207"/>
      <c r="AY56" s="207"/>
      <c r="AZ56" s="207"/>
      <c r="BA56" s="207"/>
      <c r="BB56" s="207"/>
      <c r="BC56" s="207"/>
      <c r="BD56" s="207"/>
      <c r="BE56" s="207"/>
      <c r="BF56" s="207"/>
      <c r="BG56" s="207"/>
      <c r="BH56" s="207"/>
      <c r="BI56" s="207"/>
      <c r="BJ56" s="207"/>
      <c r="BK56" s="207"/>
      <c r="BL56" s="207"/>
      <c r="BM56" s="207"/>
      <c r="BN56" s="207"/>
      <c r="BO56" s="207"/>
      <c r="BP56" s="207"/>
      <c r="BQ56" s="207"/>
      <c r="BR56" s="207"/>
      <c r="BS56" s="207"/>
      <c r="BT56" s="207"/>
      <c r="BU56" s="207"/>
    </row>
    <row r="57" spans="1:73" ht="14.25" customHeight="1">
      <c r="A57" s="207"/>
      <c r="B57" s="207"/>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row>
    <row r="58" spans="1:73" ht="20.100000000000001" customHeight="1">
      <c r="A58" s="207"/>
      <c r="B58" s="207"/>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row>
    <row r="59" spans="1:73" ht="20.100000000000001" customHeight="1">
      <c r="A59" s="207"/>
      <c r="B59" s="207"/>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row>
    <row r="60" spans="1:73" ht="20.100000000000001" customHeight="1">
      <c r="A60" s="207"/>
      <c r="B60" s="207"/>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207"/>
    </row>
    <row r="61" spans="1:73" ht="20.100000000000001" customHeight="1">
      <c r="A61" s="207"/>
      <c r="B61" s="207"/>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c r="AG61" s="207"/>
      <c r="AH61" s="207"/>
      <c r="AI61" s="207"/>
    </row>
    <row r="62" spans="1:73" ht="20.100000000000001" customHeight="1">
      <c r="A62" s="207"/>
      <c r="B62" s="207"/>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c r="AG62" s="207"/>
      <c r="AH62" s="207"/>
      <c r="AI62" s="207"/>
    </row>
    <row r="63" spans="1:73" ht="20.100000000000001" customHeight="1">
      <c r="A63" s="207"/>
      <c r="B63" s="207"/>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c r="AG63" s="207"/>
      <c r="AH63" s="207"/>
      <c r="AI63" s="207"/>
    </row>
  </sheetData>
  <mergeCells count="51">
    <mergeCell ref="A46:B46"/>
    <mergeCell ref="A48:B48"/>
    <mergeCell ref="C49:C55"/>
    <mergeCell ref="D49:AI55"/>
    <mergeCell ref="A36:B36"/>
    <mergeCell ref="A37:B37"/>
    <mergeCell ref="A38:B38"/>
    <mergeCell ref="A39:B39"/>
    <mergeCell ref="S39:AI48"/>
    <mergeCell ref="A40:B40"/>
    <mergeCell ref="A41:B41"/>
    <mergeCell ref="A42:B43"/>
    <mergeCell ref="A44:B44"/>
    <mergeCell ref="A45:B45"/>
    <mergeCell ref="A27:R27"/>
    <mergeCell ref="S27:AI27"/>
    <mergeCell ref="A28:B28"/>
    <mergeCell ref="A29:B29"/>
    <mergeCell ref="S29:AI37"/>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7"/>
  <dataValidations count="1">
    <dataValidation type="list" allowBlank="1" showInputMessage="1" showErrorMessage="1" sqref="A28:B48" xr:uid="{00000000-0002-0000-0100-000000000000}">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F782FC1D-B6B9-419D-9482-B71032918F5D}">
          <x14:formula1>
            <xm:f>リスト!$A$1:$A$2</xm:f>
          </x14:formula1>
          <xm:sqref>S25:AI25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07956-CCF8-46B6-B5C6-2A5BC8779F7D}">
  <dimension ref="A1:A2"/>
  <sheetViews>
    <sheetView workbookViewId="0">
      <selection activeCell="C10" sqref="C10"/>
    </sheetView>
  </sheetViews>
  <sheetFormatPr defaultRowHeight="13.5"/>
  <sheetData>
    <row r="1" spans="1:1">
      <c r="A1" t="s">
        <v>381</v>
      </c>
    </row>
    <row r="2" spans="1:1">
      <c r="A2" t="s">
        <v>382</v>
      </c>
    </row>
  </sheetData>
  <phoneticPr fontId="7"/>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9"/>
  <sheetViews>
    <sheetView view="pageBreakPreview" zoomScaleNormal="100" zoomScaleSheetLayoutView="100" workbookViewId="0">
      <selection activeCell="X21" sqref="X21"/>
    </sheetView>
  </sheetViews>
  <sheetFormatPr defaultColWidth="8.75" defaultRowHeight="12"/>
  <cols>
    <col min="1" max="1" width="6.75" style="7" customWidth="1"/>
    <col min="2" max="19" width="5.125" style="7" customWidth="1"/>
    <col min="20" max="20" width="12.375" style="7" customWidth="1"/>
    <col min="21" max="16384" width="8.75" style="7"/>
  </cols>
  <sheetData>
    <row r="1" spans="1:20" ht="36" customHeight="1" thickBot="1">
      <c r="A1" s="448" t="s">
        <v>19</v>
      </c>
      <c r="B1" s="448"/>
      <c r="C1" s="448"/>
      <c r="D1" s="448"/>
      <c r="E1" s="448"/>
      <c r="F1" s="448"/>
      <c r="G1" s="448"/>
      <c r="H1" s="448"/>
      <c r="I1" s="448"/>
      <c r="J1" s="448"/>
      <c r="K1" s="448"/>
      <c r="L1" s="448"/>
      <c r="M1" s="448"/>
      <c r="N1" s="448"/>
      <c r="O1" s="448"/>
      <c r="P1" s="448"/>
      <c r="Q1" s="448"/>
      <c r="R1" s="448"/>
      <c r="S1" s="448"/>
      <c r="T1" s="448"/>
    </row>
    <row r="2" spans="1:20" ht="15" customHeight="1">
      <c r="A2" s="449" t="s">
        <v>20</v>
      </c>
      <c r="B2" s="452" t="s">
        <v>6</v>
      </c>
      <c r="C2" s="453"/>
      <c r="D2" s="454"/>
      <c r="E2" s="455"/>
      <c r="F2" s="455"/>
      <c r="G2" s="455"/>
      <c r="H2" s="455"/>
      <c r="I2" s="455"/>
      <c r="J2" s="455"/>
      <c r="K2" s="455"/>
      <c r="L2" s="455"/>
      <c r="M2" s="455"/>
      <c r="N2" s="455"/>
      <c r="O2" s="455"/>
      <c r="P2" s="455"/>
      <c r="Q2" s="455"/>
      <c r="R2" s="455"/>
      <c r="S2" s="455"/>
      <c r="T2" s="456"/>
    </row>
    <row r="3" spans="1:20" ht="15" customHeight="1">
      <c r="A3" s="450"/>
      <c r="B3" s="457" t="s">
        <v>21</v>
      </c>
      <c r="C3" s="415"/>
      <c r="D3" s="458"/>
      <c r="E3" s="459"/>
      <c r="F3" s="459"/>
      <c r="G3" s="459"/>
      <c r="H3" s="459"/>
      <c r="I3" s="459"/>
      <c r="J3" s="459"/>
      <c r="K3" s="459"/>
      <c r="L3" s="459"/>
      <c r="M3" s="459"/>
      <c r="N3" s="459"/>
      <c r="O3" s="459"/>
      <c r="P3" s="459"/>
      <c r="Q3" s="459"/>
      <c r="R3" s="459"/>
      <c r="S3" s="459"/>
      <c r="T3" s="460"/>
    </row>
    <row r="4" spans="1:20" ht="30" customHeight="1">
      <c r="A4" s="450"/>
      <c r="B4" s="353" t="s">
        <v>22</v>
      </c>
      <c r="C4" s="354"/>
      <c r="D4" s="417"/>
      <c r="E4" s="418"/>
      <c r="F4" s="418"/>
      <c r="G4" s="418"/>
      <c r="H4" s="418"/>
      <c r="I4" s="418"/>
      <c r="J4" s="418"/>
      <c r="K4" s="418"/>
      <c r="L4" s="418"/>
      <c r="M4" s="418"/>
      <c r="N4" s="418"/>
      <c r="O4" s="418"/>
      <c r="P4" s="418"/>
      <c r="Q4" s="418"/>
      <c r="R4" s="418"/>
      <c r="S4" s="418"/>
      <c r="T4" s="461"/>
    </row>
    <row r="5" spans="1:20" ht="15" customHeight="1">
      <c r="A5" s="450"/>
      <c r="B5" s="412" t="s">
        <v>23</v>
      </c>
      <c r="C5" s="377"/>
      <c r="D5" s="462" t="s">
        <v>7</v>
      </c>
      <c r="E5" s="463"/>
      <c r="F5" s="464"/>
      <c r="G5" s="464"/>
      <c r="H5" s="8" t="s">
        <v>24</v>
      </c>
      <c r="I5" s="464"/>
      <c r="J5" s="464"/>
      <c r="K5" s="8" t="s">
        <v>25</v>
      </c>
      <c r="L5" s="376"/>
      <c r="M5" s="376"/>
      <c r="N5" s="376"/>
      <c r="O5" s="376"/>
      <c r="P5" s="376"/>
      <c r="Q5" s="376"/>
      <c r="R5" s="376"/>
      <c r="S5" s="376"/>
      <c r="T5" s="465"/>
    </row>
    <row r="6" spans="1:20" ht="15" customHeight="1">
      <c r="A6" s="450"/>
      <c r="B6" s="413"/>
      <c r="C6" s="380"/>
      <c r="D6" s="466"/>
      <c r="E6" s="467"/>
      <c r="F6" s="467"/>
      <c r="G6" s="467"/>
      <c r="H6" s="9" t="s">
        <v>8</v>
      </c>
      <c r="I6" s="10" t="s">
        <v>9</v>
      </c>
      <c r="J6" s="467"/>
      <c r="K6" s="467"/>
      <c r="L6" s="467"/>
      <c r="M6" s="467"/>
      <c r="N6" s="467"/>
      <c r="O6" s="9" t="s">
        <v>10</v>
      </c>
      <c r="P6" s="10" t="s">
        <v>11</v>
      </c>
      <c r="Q6" s="468"/>
      <c r="R6" s="468"/>
      <c r="S6" s="468"/>
      <c r="T6" s="469"/>
    </row>
    <row r="7" spans="1:20" ht="15" customHeight="1">
      <c r="A7" s="450"/>
      <c r="B7" s="413"/>
      <c r="C7" s="380"/>
      <c r="D7" s="466"/>
      <c r="E7" s="467"/>
      <c r="F7" s="467"/>
      <c r="G7" s="467"/>
      <c r="H7" s="9" t="s">
        <v>12</v>
      </c>
      <c r="I7" s="10" t="s">
        <v>13</v>
      </c>
      <c r="J7" s="467"/>
      <c r="K7" s="467"/>
      <c r="L7" s="467"/>
      <c r="M7" s="467"/>
      <c r="N7" s="467"/>
      <c r="O7" s="9" t="s">
        <v>14</v>
      </c>
      <c r="P7" s="10" t="s">
        <v>15</v>
      </c>
      <c r="Q7" s="468"/>
      <c r="R7" s="468"/>
      <c r="S7" s="468"/>
      <c r="T7" s="469"/>
    </row>
    <row r="8" spans="1:20" ht="18.95" customHeight="1">
      <c r="A8" s="450"/>
      <c r="B8" s="409"/>
      <c r="C8" s="435"/>
      <c r="D8" s="434"/>
      <c r="E8" s="404"/>
      <c r="F8" s="404"/>
      <c r="G8" s="404"/>
      <c r="H8" s="404"/>
      <c r="I8" s="404"/>
      <c r="J8" s="404"/>
      <c r="K8" s="404"/>
      <c r="L8" s="404"/>
      <c r="M8" s="401"/>
      <c r="N8" s="401"/>
      <c r="O8" s="404"/>
      <c r="P8" s="404"/>
      <c r="Q8" s="404"/>
      <c r="R8" s="404"/>
      <c r="S8" s="404"/>
      <c r="T8" s="405"/>
    </row>
    <row r="9" spans="1:20" ht="15" customHeight="1">
      <c r="A9" s="450"/>
      <c r="B9" s="412" t="s">
        <v>26</v>
      </c>
      <c r="C9" s="377"/>
      <c r="D9" s="353" t="s">
        <v>16</v>
      </c>
      <c r="E9" s="364"/>
      <c r="F9" s="436"/>
      <c r="G9" s="437"/>
      <c r="H9" s="437"/>
      <c r="I9" s="437"/>
      <c r="J9" s="437"/>
      <c r="K9" s="438" t="s">
        <v>17</v>
      </c>
      <c r="L9" s="438"/>
      <c r="M9" s="439"/>
      <c r="N9" s="440"/>
      <c r="O9" s="441" t="s">
        <v>27</v>
      </c>
      <c r="P9" s="442"/>
      <c r="Q9" s="436"/>
      <c r="R9" s="437"/>
      <c r="S9" s="437"/>
      <c r="T9" s="443"/>
    </row>
    <row r="10" spans="1:20" ht="15" customHeight="1">
      <c r="A10" s="451"/>
      <c r="B10" s="409"/>
      <c r="C10" s="435"/>
      <c r="D10" s="444" t="s">
        <v>28</v>
      </c>
      <c r="E10" s="445"/>
      <c r="F10" s="446"/>
      <c r="G10" s="446"/>
      <c r="H10" s="446"/>
      <c r="I10" s="446"/>
      <c r="J10" s="446"/>
      <c r="K10" s="446"/>
      <c r="L10" s="446"/>
      <c r="M10" s="446"/>
      <c r="N10" s="446"/>
      <c r="O10" s="446"/>
      <c r="P10" s="446"/>
      <c r="Q10" s="446"/>
      <c r="R10" s="446"/>
      <c r="S10" s="446"/>
      <c r="T10" s="447"/>
    </row>
    <row r="11" spans="1:20" ht="15" customHeight="1">
      <c r="A11" s="350" t="s">
        <v>29</v>
      </c>
      <c r="B11" s="353" t="s">
        <v>21</v>
      </c>
      <c r="C11" s="354"/>
      <c r="D11" s="355"/>
      <c r="E11" s="356"/>
      <c r="F11" s="356"/>
      <c r="G11" s="356"/>
      <c r="H11" s="356"/>
      <c r="I11" s="356"/>
      <c r="J11" s="356"/>
      <c r="K11" s="356"/>
      <c r="L11" s="357"/>
      <c r="M11" s="389" t="s">
        <v>30</v>
      </c>
      <c r="N11" s="390"/>
      <c r="O11" s="395" t="s">
        <v>31</v>
      </c>
      <c r="P11" s="396"/>
      <c r="Q11" s="11"/>
      <c r="R11" s="12" t="s">
        <v>32</v>
      </c>
      <c r="S11" s="13"/>
      <c r="T11" s="14" t="s">
        <v>33</v>
      </c>
    </row>
    <row r="12" spans="1:20" ht="15" customHeight="1">
      <c r="A12" s="351"/>
      <c r="B12" s="353" t="s">
        <v>34</v>
      </c>
      <c r="C12" s="354"/>
      <c r="D12" s="397"/>
      <c r="E12" s="398"/>
      <c r="F12" s="398"/>
      <c r="G12" s="398"/>
      <c r="H12" s="398"/>
      <c r="I12" s="398"/>
      <c r="J12" s="398"/>
      <c r="K12" s="398"/>
      <c r="L12" s="399"/>
      <c r="M12" s="391"/>
      <c r="N12" s="392"/>
      <c r="O12" s="400"/>
      <c r="P12" s="401"/>
      <c r="Q12" s="401"/>
      <c r="R12" s="401"/>
      <c r="S12" s="401"/>
      <c r="T12" s="402"/>
    </row>
    <row r="13" spans="1:20" ht="15" customHeight="1">
      <c r="A13" s="351"/>
      <c r="B13" s="353" t="s">
        <v>35</v>
      </c>
      <c r="C13" s="354"/>
      <c r="D13" s="406"/>
      <c r="E13" s="407"/>
      <c r="F13" s="407"/>
      <c r="G13" s="407"/>
      <c r="H13" s="407"/>
      <c r="I13" s="407"/>
      <c r="J13" s="407"/>
      <c r="K13" s="407"/>
      <c r="L13" s="408"/>
      <c r="M13" s="393"/>
      <c r="N13" s="394"/>
      <c r="O13" s="403"/>
      <c r="P13" s="404"/>
      <c r="Q13" s="404"/>
      <c r="R13" s="404"/>
      <c r="S13" s="404"/>
      <c r="T13" s="405"/>
    </row>
    <row r="14" spans="1:20" ht="15" customHeight="1">
      <c r="A14" s="351"/>
      <c r="B14" s="409" t="s">
        <v>36</v>
      </c>
      <c r="C14" s="410"/>
      <c r="D14" s="410"/>
      <c r="E14" s="410"/>
      <c r="F14" s="410"/>
      <c r="G14" s="410"/>
      <c r="H14" s="410"/>
      <c r="I14" s="379"/>
      <c r="J14" s="379"/>
      <c r="K14" s="379"/>
      <c r="L14" s="379"/>
      <c r="M14" s="410"/>
      <c r="N14" s="410"/>
      <c r="O14" s="354"/>
      <c r="P14" s="354"/>
      <c r="Q14" s="354"/>
      <c r="R14" s="376"/>
      <c r="S14" s="376"/>
      <c r="T14" s="411"/>
    </row>
    <row r="15" spans="1:20" ht="15" customHeight="1">
      <c r="A15" s="351"/>
      <c r="B15" s="412" t="s">
        <v>37</v>
      </c>
      <c r="C15" s="376"/>
      <c r="D15" s="376"/>
      <c r="E15" s="376"/>
      <c r="F15" s="376"/>
      <c r="G15" s="376"/>
      <c r="H15" s="376"/>
      <c r="I15" s="414" t="s">
        <v>38</v>
      </c>
      <c r="J15" s="415"/>
      <c r="K15" s="415"/>
      <c r="L15" s="416"/>
      <c r="M15" s="417"/>
      <c r="N15" s="418"/>
      <c r="O15" s="418"/>
      <c r="P15" s="418"/>
      <c r="Q15" s="419"/>
      <c r="R15" s="420" t="s">
        <v>39</v>
      </c>
      <c r="S15" s="420"/>
      <c r="T15" s="15"/>
    </row>
    <row r="16" spans="1:20" ht="15" customHeight="1">
      <c r="A16" s="351"/>
      <c r="B16" s="413"/>
      <c r="C16" s="379"/>
      <c r="D16" s="379"/>
      <c r="E16" s="379"/>
      <c r="F16" s="379"/>
      <c r="G16" s="379"/>
      <c r="H16" s="379"/>
      <c r="I16" s="421" t="s">
        <v>40</v>
      </c>
      <c r="J16" s="422"/>
      <c r="K16" s="422"/>
      <c r="L16" s="423"/>
      <c r="M16" s="427"/>
      <c r="N16" s="428"/>
      <c r="O16" s="428"/>
      <c r="P16" s="428"/>
      <c r="Q16" s="428"/>
      <c r="R16" s="429"/>
      <c r="S16" s="429"/>
      <c r="T16" s="430"/>
    </row>
    <row r="17" spans="1:20" ht="15" customHeight="1">
      <c r="A17" s="352"/>
      <c r="B17" s="409"/>
      <c r="C17" s="410"/>
      <c r="D17" s="410"/>
      <c r="E17" s="410"/>
      <c r="F17" s="410"/>
      <c r="G17" s="410"/>
      <c r="H17" s="410"/>
      <c r="I17" s="424"/>
      <c r="J17" s="425"/>
      <c r="K17" s="425"/>
      <c r="L17" s="426"/>
      <c r="M17" s="431"/>
      <c r="N17" s="432"/>
      <c r="O17" s="432"/>
      <c r="P17" s="432"/>
      <c r="Q17" s="432"/>
      <c r="R17" s="432"/>
      <c r="S17" s="432"/>
      <c r="T17" s="433"/>
    </row>
    <row r="18" spans="1:20" ht="15" customHeight="1">
      <c r="A18" s="371" t="s">
        <v>41</v>
      </c>
      <c r="B18" s="372"/>
      <c r="C18" s="372"/>
      <c r="D18" s="372"/>
      <c r="E18" s="372"/>
      <c r="F18" s="372"/>
      <c r="G18" s="372"/>
      <c r="H18" s="372"/>
      <c r="I18" s="373"/>
      <c r="J18" s="373"/>
      <c r="K18" s="373"/>
      <c r="L18" s="373"/>
      <c r="M18" s="372"/>
      <c r="N18" s="372"/>
      <c r="O18" s="372"/>
      <c r="P18" s="372"/>
      <c r="Q18" s="372"/>
      <c r="R18" s="372"/>
      <c r="S18" s="372"/>
      <c r="T18" s="374"/>
    </row>
    <row r="19" spans="1:20" ht="15" customHeight="1">
      <c r="A19" s="375" t="s">
        <v>42</v>
      </c>
      <c r="B19" s="376"/>
      <c r="C19" s="376"/>
      <c r="D19" s="376"/>
      <c r="E19" s="376"/>
      <c r="F19" s="376"/>
      <c r="G19" s="376"/>
      <c r="H19" s="377"/>
      <c r="I19" s="353" t="s">
        <v>43</v>
      </c>
      <c r="J19" s="354"/>
      <c r="K19" s="354"/>
      <c r="L19" s="354"/>
      <c r="M19" s="354"/>
      <c r="N19" s="354"/>
      <c r="O19" s="354"/>
      <c r="P19" s="354"/>
      <c r="Q19" s="381"/>
      <c r="R19" s="382"/>
      <c r="S19" s="382"/>
      <c r="T19" s="383"/>
    </row>
    <row r="20" spans="1:20" ht="15" customHeight="1">
      <c r="A20" s="378"/>
      <c r="B20" s="379"/>
      <c r="C20" s="379"/>
      <c r="D20" s="379"/>
      <c r="E20" s="379"/>
      <c r="F20" s="379"/>
      <c r="G20" s="379"/>
      <c r="H20" s="380"/>
      <c r="I20" s="353" t="s">
        <v>44</v>
      </c>
      <c r="J20" s="354"/>
      <c r="K20" s="354"/>
      <c r="L20" s="359"/>
      <c r="M20" s="353" t="s">
        <v>45</v>
      </c>
      <c r="N20" s="354"/>
      <c r="O20" s="354"/>
      <c r="P20" s="354"/>
      <c r="Q20" s="384"/>
      <c r="R20" s="385"/>
      <c r="S20" s="385"/>
      <c r="T20" s="386"/>
    </row>
    <row r="21" spans="1:20" ht="15" customHeight="1">
      <c r="A21" s="387"/>
      <c r="B21" s="353" t="s">
        <v>46</v>
      </c>
      <c r="C21" s="354"/>
      <c r="D21" s="354"/>
      <c r="E21" s="354"/>
      <c r="F21" s="354"/>
      <c r="G21" s="354"/>
      <c r="H21" s="359"/>
      <c r="I21" s="360"/>
      <c r="J21" s="361"/>
      <c r="K21" s="361"/>
      <c r="L21" s="362"/>
      <c r="M21" s="360"/>
      <c r="N21" s="361"/>
      <c r="O21" s="361"/>
      <c r="P21" s="361"/>
      <c r="Q21" s="384"/>
      <c r="R21" s="385"/>
      <c r="S21" s="385"/>
      <c r="T21" s="386"/>
    </row>
    <row r="22" spans="1:20" ht="15" customHeight="1">
      <c r="A22" s="388"/>
      <c r="B22" s="353" t="s">
        <v>47</v>
      </c>
      <c r="C22" s="354"/>
      <c r="D22" s="354"/>
      <c r="E22" s="354"/>
      <c r="F22" s="354"/>
      <c r="G22" s="354"/>
      <c r="H22" s="359"/>
      <c r="I22" s="360"/>
      <c r="J22" s="361"/>
      <c r="K22" s="361"/>
      <c r="L22" s="362"/>
      <c r="M22" s="360"/>
      <c r="N22" s="361"/>
      <c r="O22" s="361"/>
      <c r="P22" s="361"/>
      <c r="Q22" s="384"/>
      <c r="R22" s="385"/>
      <c r="S22" s="385"/>
      <c r="T22" s="386"/>
    </row>
    <row r="23" spans="1:20" ht="15" customHeight="1">
      <c r="A23" s="363" t="s">
        <v>48</v>
      </c>
      <c r="B23" s="354"/>
      <c r="C23" s="354"/>
      <c r="D23" s="354"/>
      <c r="E23" s="354"/>
      <c r="F23" s="354"/>
      <c r="G23" s="354"/>
      <c r="H23" s="364"/>
      <c r="I23" s="365"/>
      <c r="J23" s="365"/>
      <c r="K23" s="365"/>
      <c r="L23" s="365"/>
      <c r="M23" s="365"/>
      <c r="N23" s="365"/>
      <c r="O23" s="365"/>
      <c r="P23" s="16" t="s">
        <v>49</v>
      </c>
      <c r="Q23" s="17"/>
      <c r="R23" s="18"/>
      <c r="S23" s="18"/>
      <c r="T23" s="19"/>
    </row>
    <row r="24" spans="1:20" ht="15" customHeight="1" thickBot="1">
      <c r="A24" s="366" t="s">
        <v>50</v>
      </c>
      <c r="B24" s="367"/>
      <c r="C24" s="367"/>
      <c r="D24" s="367"/>
      <c r="E24" s="367"/>
      <c r="F24" s="367"/>
      <c r="G24" s="367"/>
      <c r="H24" s="368"/>
      <c r="I24" s="369" t="s">
        <v>51</v>
      </c>
      <c r="J24" s="370"/>
      <c r="K24" s="370"/>
      <c r="L24" s="370"/>
      <c r="M24" s="370"/>
      <c r="N24" s="370"/>
      <c r="O24" s="370"/>
      <c r="P24" s="370"/>
      <c r="Q24" s="20"/>
      <c r="R24" s="21"/>
      <c r="S24" s="21"/>
      <c r="T24" s="22"/>
    </row>
    <row r="25" spans="1:20" ht="14.45" customHeight="1">
      <c r="A25" s="23"/>
    </row>
    <row r="26" spans="1:20" ht="14.45" customHeight="1">
      <c r="A26" s="23" t="s">
        <v>18</v>
      </c>
      <c r="B26" s="358" t="s">
        <v>52</v>
      </c>
      <c r="C26" s="358"/>
      <c r="D26" s="358"/>
      <c r="E26" s="358"/>
      <c r="F26" s="358"/>
      <c r="G26" s="358"/>
      <c r="H26" s="358"/>
      <c r="I26" s="358"/>
      <c r="J26" s="358"/>
      <c r="K26" s="358"/>
      <c r="L26" s="358"/>
      <c r="M26" s="358"/>
      <c r="N26" s="358"/>
      <c r="O26" s="358"/>
      <c r="P26" s="358"/>
      <c r="Q26" s="358"/>
      <c r="R26" s="358"/>
      <c r="S26" s="358"/>
      <c r="T26" s="358"/>
    </row>
    <row r="27" spans="1:20" ht="14.45" customHeight="1">
      <c r="A27" s="24"/>
      <c r="B27" s="358"/>
      <c r="C27" s="358"/>
      <c r="D27" s="358"/>
      <c r="E27" s="358"/>
      <c r="F27" s="358"/>
      <c r="G27" s="358"/>
      <c r="H27" s="358"/>
      <c r="I27" s="358"/>
      <c r="J27" s="358"/>
      <c r="K27" s="358"/>
      <c r="L27" s="358"/>
      <c r="M27" s="358"/>
      <c r="N27" s="358"/>
      <c r="O27" s="358"/>
      <c r="P27" s="358"/>
      <c r="Q27" s="358"/>
      <c r="R27" s="358"/>
      <c r="S27" s="358"/>
      <c r="T27" s="358"/>
    </row>
    <row r="28" spans="1:20" ht="14.45" customHeight="1">
      <c r="A28" s="25"/>
      <c r="B28" s="358"/>
      <c r="C28" s="358"/>
      <c r="D28" s="358"/>
      <c r="E28" s="358"/>
      <c r="F28" s="358"/>
      <c r="G28" s="358"/>
      <c r="H28" s="358"/>
      <c r="I28" s="358"/>
      <c r="J28" s="358"/>
      <c r="K28" s="358"/>
      <c r="L28" s="358"/>
      <c r="M28" s="358"/>
      <c r="N28" s="358"/>
      <c r="O28" s="358"/>
      <c r="P28" s="358"/>
      <c r="Q28" s="358"/>
      <c r="R28" s="358"/>
      <c r="S28" s="358"/>
      <c r="T28" s="358"/>
    </row>
    <row r="29" spans="1:20">
      <c r="B29" s="18"/>
    </row>
  </sheetData>
  <mergeCells count="63">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B14:N14"/>
    <mergeCell ref="O14:T14"/>
    <mergeCell ref="B15:H17"/>
    <mergeCell ref="I15:L15"/>
    <mergeCell ref="M15:Q15"/>
    <mergeCell ref="R15:S15"/>
    <mergeCell ref="I16:L17"/>
    <mergeCell ref="M16:T16"/>
    <mergeCell ref="M17:T17"/>
    <mergeCell ref="M11:N13"/>
    <mergeCell ref="O11:P11"/>
    <mergeCell ref="B12:C12"/>
    <mergeCell ref="D12:L12"/>
    <mergeCell ref="O12:T13"/>
    <mergeCell ref="B13:C13"/>
    <mergeCell ref="D13:L13"/>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s>
  <phoneticPr fontId="7"/>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A1:BF57"/>
  <sheetViews>
    <sheetView showGridLines="0" view="pageBreakPreview" zoomScaleNormal="55" zoomScaleSheetLayoutView="100" workbookViewId="0">
      <selection activeCell="C23" sqref="C23"/>
    </sheetView>
  </sheetViews>
  <sheetFormatPr defaultColWidth="4.5" defaultRowHeight="20.25" customHeight="1"/>
  <cols>
    <col min="1" max="1" width="1.375" style="61" customWidth="1"/>
    <col min="2" max="56" width="5.625" style="61" customWidth="1"/>
    <col min="57" max="16384" width="4.5" style="61"/>
  </cols>
  <sheetData>
    <row r="1" spans="1:57" s="31" customFormat="1" ht="20.25" customHeight="1">
      <c r="A1" s="26"/>
      <c r="B1" s="26"/>
      <c r="C1" s="27" t="s">
        <v>54</v>
      </c>
      <c r="D1" s="27"/>
      <c r="E1" s="26"/>
      <c r="F1" s="26"/>
      <c r="G1" s="28" t="s">
        <v>55</v>
      </c>
      <c r="H1" s="26"/>
      <c r="I1" s="26"/>
      <c r="J1" s="27"/>
      <c r="K1" s="27"/>
      <c r="L1" s="27"/>
      <c r="M1" s="27"/>
      <c r="N1" s="26"/>
      <c r="O1" s="26"/>
      <c r="P1" s="26"/>
      <c r="Q1" s="26"/>
      <c r="R1" s="26"/>
      <c r="S1" s="26"/>
      <c r="T1" s="26"/>
      <c r="U1" s="26"/>
      <c r="V1" s="26"/>
      <c r="W1" s="26"/>
      <c r="X1" s="26"/>
      <c r="Y1" s="26"/>
      <c r="Z1" s="26"/>
      <c r="AA1" s="26"/>
      <c r="AB1" s="26"/>
      <c r="AC1" s="26"/>
      <c r="AD1" s="26"/>
      <c r="AE1" s="26"/>
      <c r="AF1" s="26"/>
      <c r="AG1" s="26"/>
      <c r="AH1" s="26"/>
      <c r="AI1" s="26"/>
      <c r="AJ1" s="26"/>
      <c r="AK1" s="29" t="s">
        <v>56</v>
      </c>
      <c r="AL1" s="29" t="s">
        <v>57</v>
      </c>
      <c r="AM1" s="583" t="s">
        <v>58</v>
      </c>
      <c r="AN1" s="583"/>
      <c r="AO1" s="583"/>
      <c r="AP1" s="583"/>
      <c r="AQ1" s="583"/>
      <c r="AR1" s="583"/>
      <c r="AS1" s="583"/>
      <c r="AT1" s="583"/>
      <c r="AU1" s="583"/>
      <c r="AV1" s="583"/>
      <c r="AW1" s="583"/>
      <c r="AX1" s="583"/>
      <c r="AY1" s="583"/>
      <c r="AZ1" s="583"/>
      <c r="BA1" s="583"/>
      <c r="BB1" s="30" t="s">
        <v>59</v>
      </c>
      <c r="BC1" s="26"/>
      <c r="BD1" s="26"/>
    </row>
    <row r="2" spans="1:57" s="34" customFormat="1" ht="20.25" customHeight="1">
      <c r="A2" s="32"/>
      <c r="B2" s="32"/>
      <c r="C2" s="32"/>
      <c r="D2" s="28"/>
      <c r="E2" s="32"/>
      <c r="F2" s="32"/>
      <c r="G2" s="32"/>
      <c r="H2" s="28"/>
      <c r="I2" s="29"/>
      <c r="J2" s="29"/>
      <c r="K2" s="29"/>
      <c r="L2" s="29"/>
      <c r="M2" s="29"/>
      <c r="N2" s="32"/>
      <c r="O2" s="32"/>
      <c r="P2" s="32"/>
      <c r="Q2" s="32"/>
      <c r="R2" s="32"/>
      <c r="S2" s="32"/>
      <c r="T2" s="29" t="s">
        <v>60</v>
      </c>
      <c r="U2" s="584">
        <v>6</v>
      </c>
      <c r="V2" s="584"/>
      <c r="W2" s="29" t="s">
        <v>57</v>
      </c>
      <c r="X2" s="585">
        <f>IF(U2=0,"",YEAR(DATE(2018+U2,1,1)))</f>
        <v>2024</v>
      </c>
      <c r="Y2" s="585"/>
      <c r="Z2" s="32" t="s">
        <v>61</v>
      </c>
      <c r="AA2" s="32" t="s">
        <v>62</v>
      </c>
      <c r="AB2" s="584">
        <v>4</v>
      </c>
      <c r="AC2" s="584"/>
      <c r="AD2" s="32" t="s">
        <v>63</v>
      </c>
      <c r="AE2" s="32"/>
      <c r="AF2" s="32"/>
      <c r="AG2" s="32"/>
      <c r="AH2" s="32"/>
      <c r="AI2" s="32"/>
      <c r="AJ2" s="30"/>
      <c r="AK2" s="29" t="s">
        <v>64</v>
      </c>
      <c r="AL2" s="29" t="s">
        <v>65</v>
      </c>
      <c r="AM2" s="584" t="s">
        <v>66</v>
      </c>
      <c r="AN2" s="584"/>
      <c r="AO2" s="584"/>
      <c r="AP2" s="584"/>
      <c r="AQ2" s="584"/>
      <c r="AR2" s="584"/>
      <c r="AS2" s="584"/>
      <c r="AT2" s="584"/>
      <c r="AU2" s="584"/>
      <c r="AV2" s="584"/>
      <c r="AW2" s="584"/>
      <c r="AX2" s="584"/>
      <c r="AY2" s="584"/>
      <c r="AZ2" s="584"/>
      <c r="BA2" s="584"/>
      <c r="BB2" s="30" t="s">
        <v>67</v>
      </c>
      <c r="BC2" s="29"/>
      <c r="BD2" s="29"/>
      <c r="BE2" s="33"/>
    </row>
    <row r="3" spans="1:57" s="34" customFormat="1" ht="20.25" customHeight="1">
      <c r="A3" s="32"/>
      <c r="B3" s="32"/>
      <c r="C3" s="32"/>
      <c r="D3" s="28"/>
      <c r="E3" s="32"/>
      <c r="F3" s="32"/>
      <c r="G3" s="32"/>
      <c r="H3" s="28"/>
      <c r="I3" s="29"/>
      <c r="J3" s="29"/>
      <c r="K3" s="29"/>
      <c r="L3" s="29"/>
      <c r="M3" s="29"/>
      <c r="N3" s="32"/>
      <c r="O3" s="32"/>
      <c r="P3" s="32"/>
      <c r="Q3" s="32"/>
      <c r="R3" s="32"/>
      <c r="S3" s="32"/>
      <c r="T3" s="35"/>
      <c r="U3" s="36"/>
      <c r="V3" s="36"/>
      <c r="W3" s="37"/>
      <c r="X3" s="36"/>
      <c r="Y3" s="36"/>
      <c r="Z3" s="38"/>
      <c r="AA3" s="38"/>
      <c r="AB3" s="36"/>
      <c r="AC3" s="36"/>
      <c r="AD3" s="39"/>
      <c r="AE3" s="32"/>
      <c r="AF3" s="32"/>
      <c r="AG3" s="32"/>
      <c r="AH3" s="32"/>
      <c r="AI3" s="32"/>
      <c r="AJ3" s="30"/>
      <c r="AK3" s="29"/>
      <c r="AL3" s="29"/>
      <c r="AM3" s="40"/>
      <c r="AN3" s="40"/>
      <c r="AO3" s="40"/>
      <c r="AP3" s="40"/>
      <c r="AQ3" s="40"/>
      <c r="AR3" s="40"/>
      <c r="AS3" s="40"/>
      <c r="AT3" s="40"/>
      <c r="AU3" s="40"/>
      <c r="AV3" s="40"/>
      <c r="AW3" s="40"/>
      <c r="AX3" s="40"/>
      <c r="AY3" s="41" t="s">
        <v>68</v>
      </c>
      <c r="AZ3" s="586" t="s">
        <v>69</v>
      </c>
      <c r="BA3" s="586"/>
      <c r="BB3" s="586"/>
      <c r="BC3" s="586"/>
      <c r="BD3" s="29"/>
      <c r="BE3" s="33"/>
    </row>
    <row r="4" spans="1:57" s="34" customFormat="1" ht="20.25" customHeight="1">
      <c r="A4" s="32"/>
      <c r="B4" s="42"/>
      <c r="C4" s="42"/>
      <c r="D4" s="42"/>
      <c r="E4" s="42"/>
      <c r="F4" s="42"/>
      <c r="G4" s="42"/>
      <c r="H4" s="42"/>
      <c r="I4" s="42"/>
      <c r="J4" s="43"/>
      <c r="K4" s="44"/>
      <c r="L4" s="44"/>
      <c r="M4" s="44"/>
      <c r="N4" s="44"/>
      <c r="O4" s="44"/>
      <c r="P4" s="45"/>
      <c r="Q4" s="44"/>
      <c r="R4" s="44"/>
      <c r="S4" s="32"/>
      <c r="T4" s="32"/>
      <c r="U4" s="32"/>
      <c r="V4" s="32"/>
      <c r="W4" s="32"/>
      <c r="X4" s="32"/>
      <c r="Y4" s="32"/>
      <c r="Z4" s="38"/>
      <c r="AA4" s="38"/>
      <c r="AB4" s="36"/>
      <c r="AC4" s="36"/>
      <c r="AD4" s="39"/>
      <c r="AE4" s="32"/>
      <c r="AF4" s="32"/>
      <c r="AG4" s="32"/>
      <c r="AH4" s="32"/>
      <c r="AI4" s="32"/>
      <c r="AJ4" s="30"/>
      <c r="AK4" s="29"/>
      <c r="AL4" s="29"/>
      <c r="AM4" s="40"/>
      <c r="AN4" s="40"/>
      <c r="AO4" s="40"/>
      <c r="AP4" s="40"/>
      <c r="AQ4" s="40"/>
      <c r="AR4" s="40"/>
      <c r="AS4" s="40"/>
      <c r="AT4" s="40"/>
      <c r="AU4" s="40"/>
      <c r="AV4" s="40"/>
      <c r="AW4" s="40"/>
      <c r="AX4" s="40"/>
      <c r="AY4" s="41" t="s">
        <v>70</v>
      </c>
      <c r="AZ4" s="586" t="s">
        <v>71</v>
      </c>
      <c r="BA4" s="586"/>
      <c r="BB4" s="586"/>
      <c r="BC4" s="586"/>
      <c r="BD4" s="29"/>
      <c r="BE4" s="33"/>
    </row>
    <row r="5" spans="1:57" s="34" customFormat="1" ht="20.25" customHeight="1">
      <c r="A5" s="32"/>
      <c r="B5" s="46"/>
      <c r="C5" s="46"/>
      <c r="D5" s="46"/>
      <c r="E5" s="46"/>
      <c r="F5" s="46"/>
      <c r="G5" s="46"/>
      <c r="H5" s="46"/>
      <c r="I5" s="46"/>
      <c r="J5" s="44"/>
      <c r="K5" s="47"/>
      <c r="L5" s="48"/>
      <c r="M5" s="48"/>
      <c r="N5" s="48"/>
      <c r="O5" s="48"/>
      <c r="P5" s="46"/>
      <c r="Q5" s="42"/>
      <c r="R5" s="42"/>
      <c r="S5" s="26"/>
      <c r="T5" s="32"/>
      <c r="U5" s="32"/>
      <c r="V5" s="32"/>
      <c r="W5" s="32"/>
      <c r="X5" s="32"/>
      <c r="Y5" s="32"/>
      <c r="Z5" s="38"/>
      <c r="AA5" s="38"/>
      <c r="AB5" s="36"/>
      <c r="AC5" s="36"/>
      <c r="AD5" s="26"/>
      <c r="AE5" s="26"/>
      <c r="AF5" s="26"/>
      <c r="AG5" s="26"/>
      <c r="AH5" s="32"/>
      <c r="AI5" s="32"/>
      <c r="AJ5" s="26" t="s">
        <v>72</v>
      </c>
      <c r="AK5" s="26"/>
      <c r="AL5" s="26"/>
      <c r="AM5" s="26"/>
      <c r="AN5" s="26"/>
      <c r="AO5" s="26"/>
      <c r="AP5" s="26"/>
      <c r="AQ5" s="26"/>
      <c r="AR5" s="42"/>
      <c r="AS5" s="42"/>
      <c r="AT5" s="49"/>
      <c r="AU5" s="26"/>
      <c r="AV5" s="549">
        <v>40</v>
      </c>
      <c r="AW5" s="550"/>
      <c r="AX5" s="49" t="s">
        <v>73</v>
      </c>
      <c r="AY5" s="26"/>
      <c r="AZ5" s="587">
        <v>160</v>
      </c>
      <c r="BA5" s="588"/>
      <c r="BB5" s="49" t="s">
        <v>74</v>
      </c>
      <c r="BC5" s="26"/>
      <c r="BD5" s="32"/>
      <c r="BE5" s="33"/>
    </row>
    <row r="6" spans="1:57" s="34" customFormat="1" ht="20.25" customHeight="1">
      <c r="A6" s="32"/>
      <c r="B6" s="46"/>
      <c r="C6" s="46"/>
      <c r="D6" s="46"/>
      <c r="E6" s="46"/>
      <c r="F6" s="46"/>
      <c r="G6" s="46"/>
      <c r="H6" s="46"/>
      <c r="I6" s="46"/>
      <c r="J6" s="44"/>
      <c r="K6" s="47"/>
      <c r="L6" s="48"/>
      <c r="M6" s="48"/>
      <c r="N6" s="48"/>
      <c r="O6" s="48"/>
      <c r="P6" s="46"/>
      <c r="Q6" s="42"/>
      <c r="R6" s="42"/>
      <c r="S6" s="26"/>
      <c r="T6" s="32"/>
      <c r="U6" s="32"/>
      <c r="V6" s="32"/>
      <c r="W6" s="32"/>
      <c r="X6" s="32"/>
      <c r="Y6" s="32"/>
      <c r="Z6" s="38"/>
      <c r="AA6" s="38"/>
      <c r="AB6" s="36"/>
      <c r="AC6" s="36"/>
      <c r="AD6" s="26"/>
      <c r="AE6" s="26"/>
      <c r="AF6" s="26"/>
      <c r="AG6" s="26"/>
      <c r="AH6" s="32"/>
      <c r="AI6" s="32"/>
      <c r="AJ6" s="26"/>
      <c r="AK6" s="26"/>
      <c r="AL6" s="26"/>
      <c r="AM6" s="26"/>
      <c r="AN6" s="26"/>
      <c r="AO6" s="26"/>
      <c r="AP6" s="26"/>
      <c r="AQ6" s="26" t="s">
        <v>75</v>
      </c>
      <c r="AR6" s="26"/>
      <c r="AS6" s="50"/>
      <c r="AT6" s="50"/>
      <c r="AU6" s="50"/>
      <c r="AV6" s="26"/>
      <c r="AW6" s="26"/>
      <c r="AX6" s="51"/>
      <c r="AY6" s="26"/>
      <c r="AZ6" s="549">
        <v>100</v>
      </c>
      <c r="BA6" s="550"/>
      <c r="BB6" s="49" t="s">
        <v>76</v>
      </c>
      <c r="BC6" s="26"/>
      <c r="BD6" s="32"/>
      <c r="BE6" s="33"/>
    </row>
    <row r="7" spans="1:57" s="34" customFormat="1" ht="20.25" customHeight="1">
      <c r="A7" s="32"/>
      <c r="B7" s="46"/>
      <c r="C7" s="46"/>
      <c r="D7" s="46"/>
      <c r="E7" s="46"/>
      <c r="F7" s="46"/>
      <c r="G7" s="46"/>
      <c r="H7" s="46"/>
      <c r="I7" s="46"/>
      <c r="J7" s="46"/>
      <c r="K7" s="52"/>
      <c r="L7" s="52"/>
      <c r="M7" s="52"/>
      <c r="N7" s="46"/>
      <c r="O7" s="53"/>
      <c r="P7" s="54"/>
      <c r="Q7" s="54"/>
      <c r="R7" s="55"/>
      <c r="S7" s="50"/>
      <c r="T7" s="32"/>
      <c r="U7" s="32"/>
      <c r="V7" s="32"/>
      <c r="W7" s="32"/>
      <c r="X7" s="32"/>
      <c r="Y7" s="32"/>
      <c r="Z7" s="38"/>
      <c r="AA7" s="38"/>
      <c r="AB7" s="36"/>
      <c r="AC7" s="36"/>
      <c r="AD7" s="49"/>
      <c r="AE7" s="26"/>
      <c r="AF7" s="26"/>
      <c r="AG7" s="26"/>
      <c r="AH7" s="32"/>
      <c r="AI7" s="32"/>
      <c r="AJ7" s="32"/>
      <c r="AK7" s="32"/>
      <c r="AL7" s="26"/>
      <c r="AM7" s="26"/>
      <c r="AN7" s="56"/>
      <c r="AO7" s="51"/>
      <c r="AP7" s="51"/>
      <c r="AQ7" s="50"/>
      <c r="AR7" s="50"/>
      <c r="AS7" s="50"/>
      <c r="AT7" s="50"/>
      <c r="AU7" s="50"/>
      <c r="AV7" s="50"/>
      <c r="AW7" s="26" t="s">
        <v>77</v>
      </c>
      <c r="AX7" s="26"/>
      <c r="AY7" s="26"/>
      <c r="AZ7" s="551">
        <f>DAY(EOMONTH(DATE(X2,AB2,1),0))</f>
        <v>30</v>
      </c>
      <c r="BA7" s="552"/>
      <c r="BB7" s="49" t="s">
        <v>78</v>
      </c>
      <c r="BC7" s="32"/>
      <c r="BD7" s="32"/>
      <c r="BE7" s="33"/>
    </row>
    <row r="8" spans="1:57" ht="5.0999999999999996" customHeight="1" thickBot="1">
      <c r="A8" s="57"/>
      <c r="B8" s="57"/>
      <c r="C8" s="58"/>
      <c r="D8" s="58"/>
      <c r="E8" s="57"/>
      <c r="F8" s="57"/>
      <c r="G8" s="57"/>
      <c r="H8" s="57"/>
      <c r="I8" s="57"/>
      <c r="J8" s="57"/>
      <c r="K8" s="57"/>
      <c r="L8" s="57"/>
      <c r="M8" s="57"/>
      <c r="N8" s="57"/>
      <c r="O8" s="57"/>
      <c r="P8" s="57"/>
      <c r="Q8" s="57"/>
      <c r="R8" s="57"/>
      <c r="S8" s="58"/>
      <c r="T8" s="57"/>
      <c r="U8" s="57"/>
      <c r="V8" s="57"/>
      <c r="W8" s="57"/>
      <c r="X8" s="57"/>
      <c r="Y8" s="57"/>
      <c r="Z8" s="57"/>
      <c r="AA8" s="57"/>
      <c r="AB8" s="57"/>
      <c r="AC8" s="57"/>
      <c r="AD8" s="57"/>
      <c r="AE8" s="57"/>
      <c r="AF8" s="57"/>
      <c r="AG8" s="57"/>
      <c r="AH8" s="57"/>
      <c r="AI8" s="57"/>
      <c r="AJ8" s="58"/>
      <c r="AK8" s="57"/>
      <c r="AL8" s="57"/>
      <c r="AM8" s="57"/>
      <c r="AN8" s="57"/>
      <c r="AO8" s="57"/>
      <c r="AP8" s="57"/>
      <c r="AQ8" s="57"/>
      <c r="AR8" s="57"/>
      <c r="AS8" s="57"/>
      <c r="AT8" s="57"/>
      <c r="AU8" s="57"/>
      <c r="AV8" s="57"/>
      <c r="AW8" s="57"/>
      <c r="AX8" s="57"/>
      <c r="AY8" s="57"/>
      <c r="AZ8" s="57"/>
      <c r="BA8" s="57"/>
      <c r="BB8" s="57"/>
      <c r="BC8" s="59"/>
      <c r="BD8" s="59"/>
      <c r="BE8" s="60"/>
    </row>
    <row r="9" spans="1:57" ht="20.25" customHeight="1" thickBot="1">
      <c r="A9" s="57"/>
      <c r="B9" s="553" t="s">
        <v>79</v>
      </c>
      <c r="C9" s="556" t="s">
        <v>80</v>
      </c>
      <c r="D9" s="557"/>
      <c r="E9" s="562" t="s">
        <v>81</v>
      </c>
      <c r="F9" s="557"/>
      <c r="G9" s="562" t="s">
        <v>82</v>
      </c>
      <c r="H9" s="556"/>
      <c r="I9" s="556"/>
      <c r="J9" s="556"/>
      <c r="K9" s="557"/>
      <c r="L9" s="562" t="s">
        <v>83</v>
      </c>
      <c r="M9" s="556"/>
      <c r="N9" s="556"/>
      <c r="O9" s="565"/>
      <c r="P9" s="568" t="s">
        <v>84</v>
      </c>
      <c r="Q9" s="569"/>
      <c r="R9" s="569"/>
      <c r="S9" s="569"/>
      <c r="T9" s="569"/>
      <c r="U9" s="569"/>
      <c r="V9" s="569"/>
      <c r="W9" s="569"/>
      <c r="X9" s="569"/>
      <c r="Y9" s="569"/>
      <c r="Z9" s="569"/>
      <c r="AA9" s="569"/>
      <c r="AB9" s="569"/>
      <c r="AC9" s="569"/>
      <c r="AD9" s="569"/>
      <c r="AE9" s="569"/>
      <c r="AF9" s="569"/>
      <c r="AG9" s="569"/>
      <c r="AH9" s="569"/>
      <c r="AI9" s="569"/>
      <c r="AJ9" s="569"/>
      <c r="AK9" s="569"/>
      <c r="AL9" s="569"/>
      <c r="AM9" s="569"/>
      <c r="AN9" s="569"/>
      <c r="AO9" s="569"/>
      <c r="AP9" s="569"/>
      <c r="AQ9" s="569"/>
      <c r="AR9" s="569"/>
      <c r="AS9" s="569"/>
      <c r="AT9" s="569"/>
      <c r="AU9" s="570" t="str">
        <f>IF(AZ3="４週","(10)1～4週目の勤務時間数合計","(10)1か月の勤務時間数合計")</f>
        <v>(10)1～4週目の勤務時間数合計</v>
      </c>
      <c r="AV9" s="571"/>
      <c r="AW9" s="570" t="s">
        <v>85</v>
      </c>
      <c r="AX9" s="571"/>
      <c r="AY9" s="578" t="s">
        <v>86</v>
      </c>
      <c r="AZ9" s="578"/>
      <c r="BA9" s="578"/>
      <c r="BB9" s="578"/>
      <c r="BC9" s="578"/>
      <c r="BD9" s="578"/>
    </row>
    <row r="10" spans="1:57" ht="20.25" customHeight="1" thickBot="1">
      <c r="A10" s="57"/>
      <c r="B10" s="554"/>
      <c r="C10" s="558"/>
      <c r="D10" s="559"/>
      <c r="E10" s="563"/>
      <c r="F10" s="559"/>
      <c r="G10" s="563"/>
      <c r="H10" s="558"/>
      <c r="I10" s="558"/>
      <c r="J10" s="558"/>
      <c r="K10" s="559"/>
      <c r="L10" s="563"/>
      <c r="M10" s="558"/>
      <c r="N10" s="558"/>
      <c r="O10" s="566"/>
      <c r="P10" s="580" t="s">
        <v>87</v>
      </c>
      <c r="Q10" s="581"/>
      <c r="R10" s="581"/>
      <c r="S10" s="581"/>
      <c r="T10" s="581"/>
      <c r="U10" s="581"/>
      <c r="V10" s="582"/>
      <c r="W10" s="580" t="s">
        <v>88</v>
      </c>
      <c r="X10" s="581"/>
      <c r="Y10" s="581"/>
      <c r="Z10" s="581"/>
      <c r="AA10" s="581"/>
      <c r="AB10" s="581"/>
      <c r="AC10" s="582"/>
      <c r="AD10" s="580" t="s">
        <v>89</v>
      </c>
      <c r="AE10" s="581"/>
      <c r="AF10" s="581"/>
      <c r="AG10" s="581"/>
      <c r="AH10" s="581"/>
      <c r="AI10" s="581"/>
      <c r="AJ10" s="582"/>
      <c r="AK10" s="580" t="s">
        <v>90</v>
      </c>
      <c r="AL10" s="581"/>
      <c r="AM10" s="581"/>
      <c r="AN10" s="581"/>
      <c r="AO10" s="581"/>
      <c r="AP10" s="581"/>
      <c r="AQ10" s="582"/>
      <c r="AR10" s="580" t="s">
        <v>91</v>
      </c>
      <c r="AS10" s="581"/>
      <c r="AT10" s="582"/>
      <c r="AU10" s="572"/>
      <c r="AV10" s="573"/>
      <c r="AW10" s="572"/>
      <c r="AX10" s="573"/>
      <c r="AY10" s="578"/>
      <c r="AZ10" s="578"/>
      <c r="BA10" s="578"/>
      <c r="BB10" s="578"/>
      <c r="BC10" s="578"/>
      <c r="BD10" s="578"/>
    </row>
    <row r="11" spans="1:57" ht="20.25" customHeight="1" thickBot="1">
      <c r="A11" s="57"/>
      <c r="B11" s="554"/>
      <c r="C11" s="558"/>
      <c r="D11" s="559"/>
      <c r="E11" s="563"/>
      <c r="F11" s="559"/>
      <c r="G11" s="563"/>
      <c r="H11" s="558"/>
      <c r="I11" s="558"/>
      <c r="J11" s="558"/>
      <c r="K11" s="559"/>
      <c r="L11" s="563"/>
      <c r="M11" s="558"/>
      <c r="N11" s="558"/>
      <c r="O11" s="566"/>
      <c r="P11" s="62">
        <f>DAY(DATE($X$2,$AB$2,1))</f>
        <v>1</v>
      </c>
      <c r="Q11" s="63">
        <f>DAY(DATE($X$2,$AB$2,2))</f>
        <v>2</v>
      </c>
      <c r="R11" s="63">
        <f>DAY(DATE($X$2,$AB$2,3))</f>
        <v>3</v>
      </c>
      <c r="S11" s="63">
        <f>DAY(DATE($X$2,$AB$2,4))</f>
        <v>4</v>
      </c>
      <c r="T11" s="63">
        <f>DAY(DATE($X$2,$AB$2,5))</f>
        <v>5</v>
      </c>
      <c r="U11" s="63">
        <f>DAY(DATE($X$2,$AB$2,6))</f>
        <v>6</v>
      </c>
      <c r="V11" s="64">
        <f>DAY(DATE($X$2,$AB$2,7))</f>
        <v>7</v>
      </c>
      <c r="W11" s="62">
        <f>DAY(DATE($X$2,$AB$2,8))</f>
        <v>8</v>
      </c>
      <c r="X11" s="63">
        <f>DAY(DATE($X$2,$AB$2,9))</f>
        <v>9</v>
      </c>
      <c r="Y11" s="63">
        <f>DAY(DATE($X$2,$AB$2,10))</f>
        <v>10</v>
      </c>
      <c r="Z11" s="63">
        <f>DAY(DATE($X$2,$AB$2,11))</f>
        <v>11</v>
      </c>
      <c r="AA11" s="63">
        <f>DAY(DATE($X$2,$AB$2,12))</f>
        <v>12</v>
      </c>
      <c r="AB11" s="63">
        <f>DAY(DATE($X$2,$AB$2,13))</f>
        <v>13</v>
      </c>
      <c r="AC11" s="64">
        <f>DAY(DATE($X$2,$AB$2,14))</f>
        <v>14</v>
      </c>
      <c r="AD11" s="62">
        <f>DAY(DATE($X$2,$AB$2,15))</f>
        <v>15</v>
      </c>
      <c r="AE11" s="63">
        <f>DAY(DATE($X$2,$AB$2,16))</f>
        <v>16</v>
      </c>
      <c r="AF11" s="63">
        <f>DAY(DATE($X$2,$AB$2,17))</f>
        <v>17</v>
      </c>
      <c r="AG11" s="63">
        <f>DAY(DATE($X$2,$AB$2,18))</f>
        <v>18</v>
      </c>
      <c r="AH11" s="63">
        <f>DAY(DATE($X$2,$AB$2,19))</f>
        <v>19</v>
      </c>
      <c r="AI11" s="63">
        <f>DAY(DATE($X$2,$AB$2,20))</f>
        <v>20</v>
      </c>
      <c r="AJ11" s="64">
        <f>DAY(DATE($X$2,$AB$2,21))</f>
        <v>21</v>
      </c>
      <c r="AK11" s="62">
        <f>DAY(DATE($X$2,$AB$2,22))</f>
        <v>22</v>
      </c>
      <c r="AL11" s="63">
        <f>DAY(DATE($X$2,$AB$2,23))</f>
        <v>23</v>
      </c>
      <c r="AM11" s="63">
        <f>DAY(DATE($X$2,$AB$2,24))</f>
        <v>24</v>
      </c>
      <c r="AN11" s="63">
        <f>DAY(DATE($X$2,$AB$2,25))</f>
        <v>25</v>
      </c>
      <c r="AO11" s="63">
        <f>DAY(DATE($X$2,$AB$2,26))</f>
        <v>26</v>
      </c>
      <c r="AP11" s="63">
        <f>DAY(DATE($X$2,$AB$2,27))</f>
        <v>27</v>
      </c>
      <c r="AQ11" s="64">
        <f>DAY(DATE($X$2,$AB$2,28))</f>
        <v>28</v>
      </c>
      <c r="AR11" s="62" t="str">
        <f>IF(AZ3="暦月",IF(DAY(DATE($X$2,$AB$2,29))=29,29,""),"")</f>
        <v/>
      </c>
      <c r="AS11" s="63" t="str">
        <f>IF(AZ3="暦月",IF(DAY(DATE($X$2,$AB$2,30))=30,30,""),"")</f>
        <v/>
      </c>
      <c r="AT11" s="64" t="str">
        <f>IF(AZ3="暦月",IF(DAY(DATE($X$2,$AB$2,31))=31,31,""),"")</f>
        <v/>
      </c>
      <c r="AU11" s="572"/>
      <c r="AV11" s="573"/>
      <c r="AW11" s="572"/>
      <c r="AX11" s="573"/>
      <c r="AY11" s="578"/>
      <c r="AZ11" s="578"/>
      <c r="BA11" s="578"/>
      <c r="BB11" s="578"/>
      <c r="BC11" s="578"/>
      <c r="BD11" s="578"/>
    </row>
    <row r="12" spans="1:57" ht="20.25" hidden="1" customHeight="1" thickBot="1">
      <c r="A12" s="57"/>
      <c r="B12" s="554"/>
      <c r="C12" s="558"/>
      <c r="D12" s="559"/>
      <c r="E12" s="563"/>
      <c r="F12" s="559"/>
      <c r="G12" s="563"/>
      <c r="H12" s="558"/>
      <c r="I12" s="558"/>
      <c r="J12" s="558"/>
      <c r="K12" s="559"/>
      <c r="L12" s="563"/>
      <c r="M12" s="558"/>
      <c r="N12" s="558"/>
      <c r="O12" s="566"/>
      <c r="P12" s="62">
        <f>WEEKDAY(DATE($X$2,$AB$2,1))</f>
        <v>2</v>
      </c>
      <c r="Q12" s="63">
        <f>WEEKDAY(DATE($X$2,$AB$2,2))</f>
        <v>3</v>
      </c>
      <c r="R12" s="63">
        <f>WEEKDAY(DATE($X$2,$AB$2,3))</f>
        <v>4</v>
      </c>
      <c r="S12" s="63">
        <f>WEEKDAY(DATE($X$2,$AB$2,4))</f>
        <v>5</v>
      </c>
      <c r="T12" s="63">
        <f>WEEKDAY(DATE($X$2,$AB$2,5))</f>
        <v>6</v>
      </c>
      <c r="U12" s="63">
        <f>WEEKDAY(DATE($X$2,$AB$2,6))</f>
        <v>7</v>
      </c>
      <c r="V12" s="64">
        <f>WEEKDAY(DATE($X$2,$AB$2,7))</f>
        <v>1</v>
      </c>
      <c r="W12" s="62">
        <f>WEEKDAY(DATE($X$2,$AB$2,8))</f>
        <v>2</v>
      </c>
      <c r="X12" s="63">
        <f>WEEKDAY(DATE($X$2,$AB$2,9))</f>
        <v>3</v>
      </c>
      <c r="Y12" s="63">
        <f>WEEKDAY(DATE($X$2,$AB$2,10))</f>
        <v>4</v>
      </c>
      <c r="Z12" s="63">
        <f>WEEKDAY(DATE($X$2,$AB$2,11))</f>
        <v>5</v>
      </c>
      <c r="AA12" s="63">
        <f>WEEKDAY(DATE($X$2,$AB$2,12))</f>
        <v>6</v>
      </c>
      <c r="AB12" s="63">
        <f>WEEKDAY(DATE($X$2,$AB$2,13))</f>
        <v>7</v>
      </c>
      <c r="AC12" s="64">
        <f>WEEKDAY(DATE($X$2,$AB$2,14))</f>
        <v>1</v>
      </c>
      <c r="AD12" s="62">
        <f>WEEKDAY(DATE($X$2,$AB$2,15))</f>
        <v>2</v>
      </c>
      <c r="AE12" s="63">
        <f>WEEKDAY(DATE($X$2,$AB$2,16))</f>
        <v>3</v>
      </c>
      <c r="AF12" s="63">
        <f>WEEKDAY(DATE($X$2,$AB$2,17))</f>
        <v>4</v>
      </c>
      <c r="AG12" s="63">
        <f>WEEKDAY(DATE($X$2,$AB$2,18))</f>
        <v>5</v>
      </c>
      <c r="AH12" s="63">
        <f>WEEKDAY(DATE($X$2,$AB$2,19))</f>
        <v>6</v>
      </c>
      <c r="AI12" s="63">
        <f>WEEKDAY(DATE($X$2,$AB$2,20))</f>
        <v>7</v>
      </c>
      <c r="AJ12" s="64">
        <f>WEEKDAY(DATE($X$2,$AB$2,21))</f>
        <v>1</v>
      </c>
      <c r="AK12" s="62">
        <f>WEEKDAY(DATE($X$2,$AB$2,22))</f>
        <v>2</v>
      </c>
      <c r="AL12" s="63">
        <f>WEEKDAY(DATE($X$2,$AB$2,23))</f>
        <v>3</v>
      </c>
      <c r="AM12" s="63">
        <f>WEEKDAY(DATE($X$2,$AB$2,24))</f>
        <v>4</v>
      </c>
      <c r="AN12" s="63">
        <f>WEEKDAY(DATE($X$2,$AB$2,25))</f>
        <v>5</v>
      </c>
      <c r="AO12" s="63">
        <f>WEEKDAY(DATE($X$2,$AB$2,26))</f>
        <v>6</v>
      </c>
      <c r="AP12" s="63">
        <f>WEEKDAY(DATE($X$2,$AB$2,27))</f>
        <v>7</v>
      </c>
      <c r="AQ12" s="64">
        <f>WEEKDAY(DATE($X$2,$AB$2,28))</f>
        <v>1</v>
      </c>
      <c r="AR12" s="62">
        <f>IF(AR11=29,WEEKDAY(DATE($X$2,$AB$2,29)),0)</f>
        <v>0</v>
      </c>
      <c r="AS12" s="63">
        <f>IF(AS11=30,WEEKDAY(DATE($X$2,$AB$2,30)),0)</f>
        <v>0</v>
      </c>
      <c r="AT12" s="64">
        <f>IF(AT11=31,WEEKDAY(DATE($X$2,$AB$2,31)),0)</f>
        <v>0</v>
      </c>
      <c r="AU12" s="574"/>
      <c r="AV12" s="575"/>
      <c r="AW12" s="574"/>
      <c r="AX12" s="575"/>
      <c r="AY12" s="579"/>
      <c r="AZ12" s="579"/>
      <c r="BA12" s="579"/>
      <c r="BB12" s="579"/>
      <c r="BC12" s="579"/>
      <c r="BD12" s="579"/>
    </row>
    <row r="13" spans="1:57" ht="20.25" customHeight="1" thickBot="1">
      <c r="A13" s="57"/>
      <c r="B13" s="555"/>
      <c r="C13" s="560"/>
      <c r="D13" s="561"/>
      <c r="E13" s="564"/>
      <c r="F13" s="561"/>
      <c r="G13" s="564"/>
      <c r="H13" s="560"/>
      <c r="I13" s="560"/>
      <c r="J13" s="560"/>
      <c r="K13" s="561"/>
      <c r="L13" s="564"/>
      <c r="M13" s="560"/>
      <c r="N13" s="560"/>
      <c r="O13" s="567"/>
      <c r="P13" s="65" t="str">
        <f>IF(P12=1,"日",IF(P12=2,"月",IF(P12=3,"火",IF(P12=4,"水",IF(P12=5,"木",IF(P12=6,"金","土"))))))</f>
        <v>月</v>
      </c>
      <c r="Q13" s="66" t="str">
        <f t="shared" ref="Q13:AQ13" si="0">IF(Q12=1,"日",IF(Q12=2,"月",IF(Q12=3,"火",IF(Q12=4,"水",IF(Q12=5,"木",IF(Q12=6,"金","土"))))))</f>
        <v>火</v>
      </c>
      <c r="R13" s="66" t="str">
        <f t="shared" si="0"/>
        <v>水</v>
      </c>
      <c r="S13" s="66" t="str">
        <f t="shared" si="0"/>
        <v>木</v>
      </c>
      <c r="T13" s="66" t="str">
        <f t="shared" si="0"/>
        <v>金</v>
      </c>
      <c r="U13" s="66" t="str">
        <f t="shared" si="0"/>
        <v>土</v>
      </c>
      <c r="V13" s="67" t="str">
        <f t="shared" si="0"/>
        <v>日</v>
      </c>
      <c r="W13" s="65" t="str">
        <f t="shared" si="0"/>
        <v>月</v>
      </c>
      <c r="X13" s="66" t="str">
        <f t="shared" si="0"/>
        <v>火</v>
      </c>
      <c r="Y13" s="66" t="str">
        <f t="shared" si="0"/>
        <v>水</v>
      </c>
      <c r="Z13" s="66" t="str">
        <f t="shared" si="0"/>
        <v>木</v>
      </c>
      <c r="AA13" s="66" t="str">
        <f t="shared" si="0"/>
        <v>金</v>
      </c>
      <c r="AB13" s="66" t="str">
        <f t="shared" si="0"/>
        <v>土</v>
      </c>
      <c r="AC13" s="67" t="str">
        <f t="shared" si="0"/>
        <v>日</v>
      </c>
      <c r="AD13" s="65" t="str">
        <f t="shared" si="0"/>
        <v>月</v>
      </c>
      <c r="AE13" s="66" t="str">
        <f t="shared" si="0"/>
        <v>火</v>
      </c>
      <c r="AF13" s="66" t="str">
        <f t="shared" si="0"/>
        <v>水</v>
      </c>
      <c r="AG13" s="66" t="str">
        <f t="shared" si="0"/>
        <v>木</v>
      </c>
      <c r="AH13" s="66" t="str">
        <f t="shared" si="0"/>
        <v>金</v>
      </c>
      <c r="AI13" s="66" t="str">
        <f t="shared" si="0"/>
        <v>土</v>
      </c>
      <c r="AJ13" s="67" t="str">
        <f t="shared" si="0"/>
        <v>日</v>
      </c>
      <c r="AK13" s="65" t="str">
        <f t="shared" si="0"/>
        <v>月</v>
      </c>
      <c r="AL13" s="66" t="str">
        <f t="shared" si="0"/>
        <v>火</v>
      </c>
      <c r="AM13" s="66" t="str">
        <f t="shared" si="0"/>
        <v>水</v>
      </c>
      <c r="AN13" s="66" t="str">
        <f t="shared" si="0"/>
        <v>木</v>
      </c>
      <c r="AO13" s="66" t="str">
        <f t="shared" si="0"/>
        <v>金</v>
      </c>
      <c r="AP13" s="66" t="str">
        <f t="shared" si="0"/>
        <v>土</v>
      </c>
      <c r="AQ13" s="67" t="str">
        <f t="shared" si="0"/>
        <v>日</v>
      </c>
      <c r="AR13" s="66" t="str">
        <f>IF(AR12=1,"日",IF(AR12=2,"月",IF(AR12=3,"火",IF(AR12=4,"水",IF(AR12=5,"木",IF(AR12=6,"金",IF(AR12=0,"","土")))))))</f>
        <v/>
      </c>
      <c r="AS13" s="66" t="str">
        <f>IF(AS12=1,"日",IF(AS12=2,"月",IF(AS12=3,"火",IF(AS12=4,"水",IF(AS12=5,"木",IF(AS12=6,"金",IF(AS12=0,"","土")))))))</f>
        <v/>
      </c>
      <c r="AT13" s="66" t="str">
        <f>IF(AT12=1,"日",IF(AT12=2,"月",IF(AT12=3,"火",IF(AT12=4,"水",IF(AT12=5,"木",IF(AT12=6,"金",IF(AT12=0,"","土")))))))</f>
        <v/>
      </c>
      <c r="AU13" s="576"/>
      <c r="AV13" s="577"/>
      <c r="AW13" s="576"/>
      <c r="AX13" s="577"/>
      <c r="AY13" s="579"/>
      <c r="AZ13" s="579"/>
      <c r="BA13" s="579"/>
      <c r="BB13" s="579"/>
      <c r="BC13" s="579"/>
      <c r="BD13" s="579"/>
    </row>
    <row r="14" spans="1:57" ht="39.950000000000003" customHeight="1">
      <c r="A14" s="57"/>
      <c r="B14" s="68">
        <v>1</v>
      </c>
      <c r="C14" s="535" t="s">
        <v>92</v>
      </c>
      <c r="D14" s="536"/>
      <c r="E14" s="537" t="s">
        <v>93</v>
      </c>
      <c r="F14" s="538"/>
      <c r="G14" s="539" t="s">
        <v>94</v>
      </c>
      <c r="H14" s="540"/>
      <c r="I14" s="540"/>
      <c r="J14" s="540"/>
      <c r="K14" s="541"/>
      <c r="L14" s="542" t="s">
        <v>95</v>
      </c>
      <c r="M14" s="543"/>
      <c r="N14" s="543"/>
      <c r="O14" s="544"/>
      <c r="P14" s="69">
        <v>8</v>
      </c>
      <c r="Q14" s="70">
        <v>8</v>
      </c>
      <c r="R14" s="70"/>
      <c r="S14" s="70"/>
      <c r="T14" s="70">
        <v>8</v>
      </c>
      <c r="U14" s="70">
        <v>8</v>
      </c>
      <c r="V14" s="71">
        <v>8</v>
      </c>
      <c r="W14" s="69">
        <v>8</v>
      </c>
      <c r="X14" s="70">
        <v>8</v>
      </c>
      <c r="Y14" s="70"/>
      <c r="Z14" s="70"/>
      <c r="AA14" s="70">
        <v>8</v>
      </c>
      <c r="AB14" s="70">
        <v>8</v>
      </c>
      <c r="AC14" s="71">
        <v>8</v>
      </c>
      <c r="AD14" s="69">
        <v>8</v>
      </c>
      <c r="AE14" s="70">
        <v>8</v>
      </c>
      <c r="AF14" s="70"/>
      <c r="AG14" s="70"/>
      <c r="AH14" s="70">
        <v>8</v>
      </c>
      <c r="AI14" s="70">
        <v>8</v>
      </c>
      <c r="AJ14" s="71">
        <v>8</v>
      </c>
      <c r="AK14" s="69">
        <v>8</v>
      </c>
      <c r="AL14" s="70">
        <v>8</v>
      </c>
      <c r="AM14" s="70"/>
      <c r="AN14" s="70"/>
      <c r="AO14" s="70">
        <v>8</v>
      </c>
      <c r="AP14" s="70">
        <v>8</v>
      </c>
      <c r="AQ14" s="71">
        <v>8</v>
      </c>
      <c r="AR14" s="69"/>
      <c r="AS14" s="70"/>
      <c r="AT14" s="71"/>
      <c r="AU14" s="545">
        <f>IF($AZ$3="４週",SUM(P14:AQ14),IF($AZ$3="暦月",SUM(P14:AT14),""))</f>
        <v>160</v>
      </c>
      <c r="AV14" s="546"/>
      <c r="AW14" s="547">
        <f t="shared" ref="AW14:AW31" si="1">IF($AZ$3="４週",AU14/4,IF($AZ$3="暦月",AU14/($AZ$7/7),""))</f>
        <v>40</v>
      </c>
      <c r="AX14" s="548"/>
      <c r="AY14" s="532"/>
      <c r="AZ14" s="533"/>
      <c r="BA14" s="533"/>
      <c r="BB14" s="533"/>
      <c r="BC14" s="533"/>
      <c r="BD14" s="534"/>
    </row>
    <row r="15" spans="1:57" ht="39.950000000000003" customHeight="1">
      <c r="A15" s="57"/>
      <c r="B15" s="72">
        <f t="shared" ref="B15:B31" si="2">B14+1</f>
        <v>2</v>
      </c>
      <c r="C15" s="518" t="s">
        <v>96</v>
      </c>
      <c r="D15" s="519"/>
      <c r="E15" s="520" t="s">
        <v>93</v>
      </c>
      <c r="F15" s="521"/>
      <c r="G15" s="522" t="s">
        <v>94</v>
      </c>
      <c r="H15" s="523"/>
      <c r="I15" s="523"/>
      <c r="J15" s="523"/>
      <c r="K15" s="524"/>
      <c r="L15" s="525" t="s">
        <v>97</v>
      </c>
      <c r="M15" s="526"/>
      <c r="N15" s="526"/>
      <c r="O15" s="527"/>
      <c r="P15" s="73">
        <v>8</v>
      </c>
      <c r="Q15" s="74">
        <v>8</v>
      </c>
      <c r="R15" s="74"/>
      <c r="S15" s="74"/>
      <c r="T15" s="74">
        <v>8</v>
      </c>
      <c r="U15" s="74">
        <v>8</v>
      </c>
      <c r="V15" s="75">
        <v>8</v>
      </c>
      <c r="W15" s="73">
        <v>8</v>
      </c>
      <c r="X15" s="74">
        <v>8</v>
      </c>
      <c r="Y15" s="74"/>
      <c r="Z15" s="74"/>
      <c r="AA15" s="74">
        <v>8</v>
      </c>
      <c r="AB15" s="74">
        <v>8</v>
      </c>
      <c r="AC15" s="75">
        <v>8</v>
      </c>
      <c r="AD15" s="73">
        <v>8</v>
      </c>
      <c r="AE15" s="74">
        <v>8</v>
      </c>
      <c r="AF15" s="74"/>
      <c r="AG15" s="74"/>
      <c r="AH15" s="74">
        <v>8</v>
      </c>
      <c r="AI15" s="74">
        <v>8</v>
      </c>
      <c r="AJ15" s="75">
        <v>8</v>
      </c>
      <c r="AK15" s="73">
        <v>8</v>
      </c>
      <c r="AL15" s="74">
        <v>8</v>
      </c>
      <c r="AM15" s="74"/>
      <c r="AN15" s="74"/>
      <c r="AO15" s="74">
        <v>8</v>
      </c>
      <c r="AP15" s="74">
        <v>8</v>
      </c>
      <c r="AQ15" s="75">
        <v>8</v>
      </c>
      <c r="AR15" s="73"/>
      <c r="AS15" s="74"/>
      <c r="AT15" s="75"/>
      <c r="AU15" s="528">
        <f>IF($AZ$3="４週",SUM(P15:AQ15),IF($AZ$3="暦月",SUM(P15:AT15),""))</f>
        <v>160</v>
      </c>
      <c r="AV15" s="529"/>
      <c r="AW15" s="530">
        <f t="shared" si="1"/>
        <v>40</v>
      </c>
      <c r="AX15" s="531"/>
      <c r="AY15" s="498"/>
      <c r="AZ15" s="499"/>
      <c r="BA15" s="499"/>
      <c r="BB15" s="499"/>
      <c r="BC15" s="499"/>
      <c r="BD15" s="500"/>
    </row>
    <row r="16" spans="1:57" ht="39.950000000000003" customHeight="1">
      <c r="A16" s="57"/>
      <c r="B16" s="72">
        <f t="shared" si="2"/>
        <v>3</v>
      </c>
      <c r="C16" s="518" t="s">
        <v>96</v>
      </c>
      <c r="D16" s="519"/>
      <c r="E16" s="520" t="s">
        <v>93</v>
      </c>
      <c r="F16" s="521"/>
      <c r="G16" s="522" t="s">
        <v>96</v>
      </c>
      <c r="H16" s="523"/>
      <c r="I16" s="523"/>
      <c r="J16" s="523"/>
      <c r="K16" s="524"/>
      <c r="L16" s="525" t="s">
        <v>98</v>
      </c>
      <c r="M16" s="526"/>
      <c r="N16" s="526"/>
      <c r="O16" s="527"/>
      <c r="P16" s="73">
        <v>8</v>
      </c>
      <c r="Q16" s="74">
        <v>8</v>
      </c>
      <c r="R16" s="74"/>
      <c r="S16" s="74"/>
      <c r="T16" s="74">
        <v>8</v>
      </c>
      <c r="U16" s="74">
        <v>8</v>
      </c>
      <c r="V16" s="75">
        <v>8</v>
      </c>
      <c r="W16" s="73">
        <v>8</v>
      </c>
      <c r="X16" s="74">
        <v>8</v>
      </c>
      <c r="Y16" s="74"/>
      <c r="Z16" s="74"/>
      <c r="AA16" s="74">
        <v>8</v>
      </c>
      <c r="AB16" s="74">
        <v>8</v>
      </c>
      <c r="AC16" s="75">
        <v>8</v>
      </c>
      <c r="AD16" s="73">
        <v>8</v>
      </c>
      <c r="AE16" s="74">
        <v>8</v>
      </c>
      <c r="AF16" s="74"/>
      <c r="AG16" s="74"/>
      <c r="AH16" s="74">
        <v>8</v>
      </c>
      <c r="AI16" s="74">
        <v>8</v>
      </c>
      <c r="AJ16" s="75">
        <v>8</v>
      </c>
      <c r="AK16" s="73">
        <v>8</v>
      </c>
      <c r="AL16" s="74">
        <v>8</v>
      </c>
      <c r="AM16" s="74"/>
      <c r="AN16" s="74"/>
      <c r="AO16" s="74">
        <v>8</v>
      </c>
      <c r="AP16" s="74">
        <v>8</v>
      </c>
      <c r="AQ16" s="75">
        <v>8</v>
      </c>
      <c r="AR16" s="73"/>
      <c r="AS16" s="74"/>
      <c r="AT16" s="75"/>
      <c r="AU16" s="528">
        <f>IF($AZ$3="４週",SUM(P16:AQ16),IF($AZ$3="暦月",SUM(P16:AT16),""))</f>
        <v>160</v>
      </c>
      <c r="AV16" s="529"/>
      <c r="AW16" s="530">
        <f t="shared" si="1"/>
        <v>40</v>
      </c>
      <c r="AX16" s="531"/>
      <c r="AY16" s="498"/>
      <c r="AZ16" s="499"/>
      <c r="BA16" s="499"/>
      <c r="BB16" s="499"/>
      <c r="BC16" s="499"/>
      <c r="BD16" s="500"/>
    </row>
    <row r="17" spans="1:56" ht="39.950000000000003" customHeight="1">
      <c r="A17" s="57"/>
      <c r="B17" s="72">
        <f t="shared" si="2"/>
        <v>4</v>
      </c>
      <c r="C17" s="518" t="s">
        <v>96</v>
      </c>
      <c r="D17" s="519"/>
      <c r="E17" s="520" t="s">
        <v>93</v>
      </c>
      <c r="F17" s="521"/>
      <c r="G17" s="522" t="s">
        <v>96</v>
      </c>
      <c r="H17" s="523"/>
      <c r="I17" s="523"/>
      <c r="J17" s="523"/>
      <c r="K17" s="524"/>
      <c r="L17" s="525" t="s">
        <v>99</v>
      </c>
      <c r="M17" s="526"/>
      <c r="N17" s="526"/>
      <c r="O17" s="527"/>
      <c r="P17" s="73">
        <v>8</v>
      </c>
      <c r="Q17" s="74">
        <v>8</v>
      </c>
      <c r="R17" s="74"/>
      <c r="S17" s="74"/>
      <c r="T17" s="74">
        <v>8</v>
      </c>
      <c r="U17" s="74">
        <v>8</v>
      </c>
      <c r="V17" s="75">
        <v>8</v>
      </c>
      <c r="W17" s="73">
        <v>8</v>
      </c>
      <c r="X17" s="74">
        <v>8</v>
      </c>
      <c r="Y17" s="74"/>
      <c r="Z17" s="74"/>
      <c r="AA17" s="74">
        <v>8</v>
      </c>
      <c r="AB17" s="74">
        <v>8</v>
      </c>
      <c r="AC17" s="75">
        <v>8</v>
      </c>
      <c r="AD17" s="73">
        <v>8</v>
      </c>
      <c r="AE17" s="74">
        <v>8</v>
      </c>
      <c r="AF17" s="74"/>
      <c r="AG17" s="74"/>
      <c r="AH17" s="74">
        <v>8</v>
      </c>
      <c r="AI17" s="74">
        <v>8</v>
      </c>
      <c r="AJ17" s="75">
        <v>8</v>
      </c>
      <c r="AK17" s="73">
        <v>8</v>
      </c>
      <c r="AL17" s="74">
        <v>8</v>
      </c>
      <c r="AM17" s="74"/>
      <c r="AN17" s="74"/>
      <c r="AO17" s="74">
        <v>8</v>
      </c>
      <c r="AP17" s="74">
        <v>8</v>
      </c>
      <c r="AQ17" s="75">
        <v>8</v>
      </c>
      <c r="AR17" s="73"/>
      <c r="AS17" s="74"/>
      <c r="AT17" s="75"/>
      <c r="AU17" s="528">
        <f>IF($AZ$3="４週",SUM(P17:AQ17),IF($AZ$3="暦月",SUM(P17:AT17),""))</f>
        <v>160</v>
      </c>
      <c r="AV17" s="529"/>
      <c r="AW17" s="530">
        <f t="shared" si="1"/>
        <v>40</v>
      </c>
      <c r="AX17" s="531"/>
      <c r="AY17" s="498"/>
      <c r="AZ17" s="499"/>
      <c r="BA17" s="499"/>
      <c r="BB17" s="499"/>
      <c r="BC17" s="499"/>
      <c r="BD17" s="500"/>
    </row>
    <row r="18" spans="1:56" ht="39.950000000000003" customHeight="1">
      <c r="A18" s="57"/>
      <c r="B18" s="72">
        <f t="shared" si="2"/>
        <v>5</v>
      </c>
      <c r="C18" s="518" t="s">
        <v>96</v>
      </c>
      <c r="D18" s="519"/>
      <c r="E18" s="520" t="s">
        <v>100</v>
      </c>
      <c r="F18" s="521"/>
      <c r="G18" s="522" t="s">
        <v>96</v>
      </c>
      <c r="H18" s="523"/>
      <c r="I18" s="523"/>
      <c r="J18" s="523"/>
      <c r="K18" s="524"/>
      <c r="L18" s="525" t="s">
        <v>101</v>
      </c>
      <c r="M18" s="526"/>
      <c r="N18" s="526"/>
      <c r="O18" s="527"/>
      <c r="P18" s="73">
        <v>4</v>
      </c>
      <c r="Q18" s="74">
        <v>4</v>
      </c>
      <c r="R18" s="74"/>
      <c r="S18" s="74"/>
      <c r="T18" s="74">
        <v>4</v>
      </c>
      <c r="U18" s="74">
        <v>4</v>
      </c>
      <c r="V18" s="75">
        <v>4</v>
      </c>
      <c r="W18" s="73">
        <v>4</v>
      </c>
      <c r="X18" s="74">
        <v>4</v>
      </c>
      <c r="Y18" s="74"/>
      <c r="Z18" s="74"/>
      <c r="AA18" s="74">
        <v>4</v>
      </c>
      <c r="AB18" s="74">
        <v>4</v>
      </c>
      <c r="AC18" s="75">
        <v>4</v>
      </c>
      <c r="AD18" s="73">
        <v>4</v>
      </c>
      <c r="AE18" s="74">
        <v>4</v>
      </c>
      <c r="AF18" s="74"/>
      <c r="AG18" s="74"/>
      <c r="AH18" s="74">
        <v>4</v>
      </c>
      <c r="AI18" s="74">
        <v>4</v>
      </c>
      <c r="AJ18" s="75">
        <v>4</v>
      </c>
      <c r="AK18" s="73">
        <v>4</v>
      </c>
      <c r="AL18" s="74">
        <v>4</v>
      </c>
      <c r="AM18" s="74"/>
      <c r="AN18" s="74"/>
      <c r="AO18" s="74">
        <v>4</v>
      </c>
      <c r="AP18" s="74">
        <v>4</v>
      </c>
      <c r="AQ18" s="75">
        <v>4</v>
      </c>
      <c r="AR18" s="73"/>
      <c r="AS18" s="74"/>
      <c r="AT18" s="75"/>
      <c r="AU18" s="528">
        <f t="shared" ref="AU18:AU31" si="3">IF($AZ$3="４週",SUM(P18:AQ18),IF($AZ$3="暦月",SUM(P18:AT18),""))</f>
        <v>80</v>
      </c>
      <c r="AV18" s="529"/>
      <c r="AW18" s="530">
        <f t="shared" si="1"/>
        <v>20</v>
      </c>
      <c r="AX18" s="531"/>
      <c r="AY18" s="498"/>
      <c r="AZ18" s="499"/>
      <c r="BA18" s="499"/>
      <c r="BB18" s="499"/>
      <c r="BC18" s="499"/>
      <c r="BD18" s="500"/>
    </row>
    <row r="19" spans="1:56" ht="39.950000000000003" customHeight="1">
      <c r="A19" s="57"/>
      <c r="B19" s="72">
        <f t="shared" si="2"/>
        <v>6</v>
      </c>
      <c r="C19" s="518"/>
      <c r="D19" s="519"/>
      <c r="E19" s="520"/>
      <c r="F19" s="521"/>
      <c r="G19" s="522"/>
      <c r="H19" s="523"/>
      <c r="I19" s="523"/>
      <c r="J19" s="523"/>
      <c r="K19" s="524"/>
      <c r="L19" s="525"/>
      <c r="M19" s="526"/>
      <c r="N19" s="526"/>
      <c r="O19" s="527"/>
      <c r="P19" s="73"/>
      <c r="Q19" s="74"/>
      <c r="R19" s="74"/>
      <c r="S19" s="74"/>
      <c r="T19" s="74"/>
      <c r="U19" s="74"/>
      <c r="V19" s="75"/>
      <c r="W19" s="73"/>
      <c r="X19" s="74"/>
      <c r="Y19" s="74"/>
      <c r="Z19" s="74"/>
      <c r="AA19" s="74"/>
      <c r="AB19" s="74"/>
      <c r="AC19" s="75"/>
      <c r="AD19" s="73"/>
      <c r="AE19" s="74"/>
      <c r="AF19" s="74"/>
      <c r="AG19" s="74"/>
      <c r="AH19" s="74"/>
      <c r="AI19" s="74"/>
      <c r="AJ19" s="75"/>
      <c r="AK19" s="73"/>
      <c r="AL19" s="74"/>
      <c r="AM19" s="74"/>
      <c r="AN19" s="74"/>
      <c r="AO19" s="74"/>
      <c r="AP19" s="74"/>
      <c r="AQ19" s="75"/>
      <c r="AR19" s="73"/>
      <c r="AS19" s="74"/>
      <c r="AT19" s="75"/>
      <c r="AU19" s="528">
        <f t="shared" si="3"/>
        <v>0</v>
      </c>
      <c r="AV19" s="529"/>
      <c r="AW19" s="530">
        <f t="shared" si="1"/>
        <v>0</v>
      </c>
      <c r="AX19" s="531"/>
      <c r="AY19" s="498"/>
      <c r="AZ19" s="499"/>
      <c r="BA19" s="499"/>
      <c r="BB19" s="499"/>
      <c r="BC19" s="499"/>
      <c r="BD19" s="500"/>
    </row>
    <row r="20" spans="1:56" ht="39.950000000000003" customHeight="1">
      <c r="A20" s="57"/>
      <c r="B20" s="72">
        <f t="shared" si="2"/>
        <v>7</v>
      </c>
      <c r="C20" s="518"/>
      <c r="D20" s="519"/>
      <c r="E20" s="520"/>
      <c r="F20" s="521"/>
      <c r="G20" s="522"/>
      <c r="H20" s="523"/>
      <c r="I20" s="523"/>
      <c r="J20" s="523"/>
      <c r="K20" s="524"/>
      <c r="L20" s="525"/>
      <c r="M20" s="526"/>
      <c r="N20" s="526"/>
      <c r="O20" s="527"/>
      <c r="P20" s="73"/>
      <c r="Q20" s="74"/>
      <c r="R20" s="74"/>
      <c r="S20" s="74"/>
      <c r="T20" s="74"/>
      <c r="U20" s="74"/>
      <c r="V20" s="75"/>
      <c r="W20" s="73"/>
      <c r="X20" s="74"/>
      <c r="Y20" s="74"/>
      <c r="Z20" s="74"/>
      <c r="AA20" s="74"/>
      <c r="AB20" s="74"/>
      <c r="AC20" s="75"/>
      <c r="AD20" s="73"/>
      <c r="AE20" s="74"/>
      <c r="AF20" s="74"/>
      <c r="AG20" s="74"/>
      <c r="AH20" s="74"/>
      <c r="AI20" s="74"/>
      <c r="AJ20" s="75"/>
      <c r="AK20" s="73"/>
      <c r="AL20" s="74"/>
      <c r="AM20" s="74"/>
      <c r="AN20" s="74"/>
      <c r="AO20" s="74"/>
      <c r="AP20" s="74"/>
      <c r="AQ20" s="75"/>
      <c r="AR20" s="73"/>
      <c r="AS20" s="74"/>
      <c r="AT20" s="75"/>
      <c r="AU20" s="528">
        <f>IF($AZ$3="４週",SUM(P20:AQ20),IF($AZ$3="暦月",SUM(P20:AT20),""))</f>
        <v>0</v>
      </c>
      <c r="AV20" s="529"/>
      <c r="AW20" s="530">
        <f t="shared" si="1"/>
        <v>0</v>
      </c>
      <c r="AX20" s="531"/>
      <c r="AY20" s="498"/>
      <c r="AZ20" s="499"/>
      <c r="BA20" s="499"/>
      <c r="BB20" s="499"/>
      <c r="BC20" s="499"/>
      <c r="BD20" s="500"/>
    </row>
    <row r="21" spans="1:56" ht="39.950000000000003" customHeight="1">
      <c r="A21" s="57"/>
      <c r="B21" s="72">
        <f t="shared" si="2"/>
        <v>8</v>
      </c>
      <c r="C21" s="518"/>
      <c r="D21" s="519"/>
      <c r="E21" s="520"/>
      <c r="F21" s="521"/>
      <c r="G21" s="522"/>
      <c r="H21" s="523"/>
      <c r="I21" s="523"/>
      <c r="J21" s="523"/>
      <c r="K21" s="524"/>
      <c r="L21" s="525"/>
      <c r="M21" s="526"/>
      <c r="N21" s="526"/>
      <c r="O21" s="527"/>
      <c r="P21" s="73"/>
      <c r="Q21" s="74"/>
      <c r="R21" s="74"/>
      <c r="S21" s="74"/>
      <c r="T21" s="74"/>
      <c r="U21" s="74"/>
      <c r="V21" s="75"/>
      <c r="W21" s="73"/>
      <c r="X21" s="74"/>
      <c r="Y21" s="74"/>
      <c r="Z21" s="74"/>
      <c r="AA21" s="74"/>
      <c r="AB21" s="74"/>
      <c r="AC21" s="75"/>
      <c r="AD21" s="73"/>
      <c r="AE21" s="74"/>
      <c r="AF21" s="74"/>
      <c r="AG21" s="74"/>
      <c r="AH21" s="74"/>
      <c r="AI21" s="74"/>
      <c r="AJ21" s="75"/>
      <c r="AK21" s="73"/>
      <c r="AL21" s="74"/>
      <c r="AM21" s="74"/>
      <c r="AN21" s="74"/>
      <c r="AO21" s="74"/>
      <c r="AP21" s="74"/>
      <c r="AQ21" s="75"/>
      <c r="AR21" s="73"/>
      <c r="AS21" s="74"/>
      <c r="AT21" s="75"/>
      <c r="AU21" s="528">
        <f t="shared" si="3"/>
        <v>0</v>
      </c>
      <c r="AV21" s="529"/>
      <c r="AW21" s="530">
        <f t="shared" si="1"/>
        <v>0</v>
      </c>
      <c r="AX21" s="531"/>
      <c r="AY21" s="498"/>
      <c r="AZ21" s="499"/>
      <c r="BA21" s="499"/>
      <c r="BB21" s="499"/>
      <c r="BC21" s="499"/>
      <c r="BD21" s="500"/>
    </row>
    <row r="22" spans="1:56" ht="39.950000000000003" customHeight="1">
      <c r="A22" s="57"/>
      <c r="B22" s="72">
        <f t="shared" si="2"/>
        <v>9</v>
      </c>
      <c r="C22" s="518"/>
      <c r="D22" s="519"/>
      <c r="E22" s="520"/>
      <c r="F22" s="521"/>
      <c r="G22" s="522"/>
      <c r="H22" s="523"/>
      <c r="I22" s="523"/>
      <c r="J22" s="523"/>
      <c r="K22" s="524"/>
      <c r="L22" s="525"/>
      <c r="M22" s="526"/>
      <c r="N22" s="526"/>
      <c r="O22" s="527"/>
      <c r="P22" s="73"/>
      <c r="Q22" s="74"/>
      <c r="R22" s="74"/>
      <c r="S22" s="74"/>
      <c r="T22" s="74"/>
      <c r="U22" s="74"/>
      <c r="V22" s="75"/>
      <c r="W22" s="73"/>
      <c r="X22" s="74"/>
      <c r="Y22" s="74"/>
      <c r="Z22" s="74"/>
      <c r="AA22" s="74"/>
      <c r="AB22" s="74"/>
      <c r="AC22" s="75"/>
      <c r="AD22" s="73"/>
      <c r="AE22" s="74"/>
      <c r="AF22" s="74"/>
      <c r="AG22" s="74"/>
      <c r="AH22" s="74"/>
      <c r="AI22" s="74"/>
      <c r="AJ22" s="75"/>
      <c r="AK22" s="73"/>
      <c r="AL22" s="74"/>
      <c r="AM22" s="74"/>
      <c r="AN22" s="74"/>
      <c r="AO22" s="74"/>
      <c r="AP22" s="74"/>
      <c r="AQ22" s="75"/>
      <c r="AR22" s="73"/>
      <c r="AS22" s="74"/>
      <c r="AT22" s="75"/>
      <c r="AU22" s="528">
        <f t="shared" si="3"/>
        <v>0</v>
      </c>
      <c r="AV22" s="529"/>
      <c r="AW22" s="530">
        <f t="shared" si="1"/>
        <v>0</v>
      </c>
      <c r="AX22" s="531"/>
      <c r="AY22" s="498"/>
      <c r="AZ22" s="499"/>
      <c r="BA22" s="499"/>
      <c r="BB22" s="499"/>
      <c r="BC22" s="499"/>
      <c r="BD22" s="500"/>
    </row>
    <row r="23" spans="1:56" ht="39.950000000000003" customHeight="1">
      <c r="A23" s="57"/>
      <c r="B23" s="72">
        <f t="shared" si="2"/>
        <v>10</v>
      </c>
      <c r="C23" s="518"/>
      <c r="D23" s="519"/>
      <c r="E23" s="520"/>
      <c r="F23" s="521"/>
      <c r="G23" s="522"/>
      <c r="H23" s="523"/>
      <c r="I23" s="523"/>
      <c r="J23" s="523"/>
      <c r="K23" s="524"/>
      <c r="L23" s="525"/>
      <c r="M23" s="526"/>
      <c r="N23" s="526"/>
      <c r="O23" s="527"/>
      <c r="P23" s="73"/>
      <c r="Q23" s="74"/>
      <c r="R23" s="74"/>
      <c r="S23" s="74"/>
      <c r="T23" s="74"/>
      <c r="U23" s="74"/>
      <c r="V23" s="75"/>
      <c r="W23" s="73"/>
      <c r="X23" s="74"/>
      <c r="Y23" s="74"/>
      <c r="Z23" s="74"/>
      <c r="AA23" s="74"/>
      <c r="AB23" s="74"/>
      <c r="AC23" s="75"/>
      <c r="AD23" s="73"/>
      <c r="AE23" s="74"/>
      <c r="AF23" s="74"/>
      <c r="AG23" s="74"/>
      <c r="AH23" s="74"/>
      <c r="AI23" s="74"/>
      <c r="AJ23" s="75"/>
      <c r="AK23" s="73"/>
      <c r="AL23" s="74"/>
      <c r="AM23" s="74"/>
      <c r="AN23" s="74"/>
      <c r="AO23" s="74"/>
      <c r="AP23" s="74"/>
      <c r="AQ23" s="75"/>
      <c r="AR23" s="73"/>
      <c r="AS23" s="74"/>
      <c r="AT23" s="75"/>
      <c r="AU23" s="528">
        <f t="shared" si="3"/>
        <v>0</v>
      </c>
      <c r="AV23" s="529"/>
      <c r="AW23" s="530">
        <f t="shared" si="1"/>
        <v>0</v>
      </c>
      <c r="AX23" s="531"/>
      <c r="AY23" s="498"/>
      <c r="AZ23" s="499"/>
      <c r="BA23" s="499"/>
      <c r="BB23" s="499"/>
      <c r="BC23" s="499"/>
      <c r="BD23" s="500"/>
    </row>
    <row r="24" spans="1:56" ht="39.950000000000003" customHeight="1">
      <c r="A24" s="57"/>
      <c r="B24" s="72">
        <f t="shared" si="2"/>
        <v>11</v>
      </c>
      <c r="C24" s="518"/>
      <c r="D24" s="519"/>
      <c r="E24" s="520"/>
      <c r="F24" s="521"/>
      <c r="G24" s="522"/>
      <c r="H24" s="523"/>
      <c r="I24" s="523"/>
      <c r="J24" s="523"/>
      <c r="K24" s="524"/>
      <c r="L24" s="525"/>
      <c r="M24" s="526"/>
      <c r="N24" s="526"/>
      <c r="O24" s="527"/>
      <c r="P24" s="73"/>
      <c r="Q24" s="74"/>
      <c r="R24" s="74"/>
      <c r="S24" s="74"/>
      <c r="T24" s="74"/>
      <c r="U24" s="74"/>
      <c r="V24" s="75"/>
      <c r="W24" s="73"/>
      <c r="X24" s="74"/>
      <c r="Y24" s="74"/>
      <c r="Z24" s="74"/>
      <c r="AA24" s="74"/>
      <c r="AB24" s="74"/>
      <c r="AC24" s="75"/>
      <c r="AD24" s="73"/>
      <c r="AE24" s="74"/>
      <c r="AF24" s="74"/>
      <c r="AG24" s="74"/>
      <c r="AH24" s="74"/>
      <c r="AI24" s="74"/>
      <c r="AJ24" s="75"/>
      <c r="AK24" s="73"/>
      <c r="AL24" s="74"/>
      <c r="AM24" s="74"/>
      <c r="AN24" s="74"/>
      <c r="AO24" s="74"/>
      <c r="AP24" s="74"/>
      <c r="AQ24" s="75"/>
      <c r="AR24" s="73"/>
      <c r="AS24" s="74"/>
      <c r="AT24" s="75"/>
      <c r="AU24" s="528">
        <f t="shared" si="3"/>
        <v>0</v>
      </c>
      <c r="AV24" s="529"/>
      <c r="AW24" s="530">
        <f t="shared" si="1"/>
        <v>0</v>
      </c>
      <c r="AX24" s="531"/>
      <c r="AY24" s="498"/>
      <c r="AZ24" s="499"/>
      <c r="BA24" s="499"/>
      <c r="BB24" s="499"/>
      <c r="BC24" s="499"/>
      <c r="BD24" s="500"/>
    </row>
    <row r="25" spans="1:56" ht="39.950000000000003" customHeight="1">
      <c r="A25" s="57"/>
      <c r="B25" s="72">
        <f t="shared" si="2"/>
        <v>12</v>
      </c>
      <c r="C25" s="518"/>
      <c r="D25" s="519"/>
      <c r="E25" s="520"/>
      <c r="F25" s="521"/>
      <c r="G25" s="522"/>
      <c r="H25" s="523"/>
      <c r="I25" s="523"/>
      <c r="J25" s="523"/>
      <c r="K25" s="524"/>
      <c r="L25" s="525"/>
      <c r="M25" s="526"/>
      <c r="N25" s="526"/>
      <c r="O25" s="527"/>
      <c r="P25" s="73"/>
      <c r="Q25" s="74"/>
      <c r="R25" s="74"/>
      <c r="S25" s="74"/>
      <c r="T25" s="74"/>
      <c r="U25" s="74"/>
      <c r="V25" s="75"/>
      <c r="W25" s="73"/>
      <c r="X25" s="74"/>
      <c r="Y25" s="74"/>
      <c r="Z25" s="74"/>
      <c r="AA25" s="74"/>
      <c r="AB25" s="74"/>
      <c r="AC25" s="75"/>
      <c r="AD25" s="73"/>
      <c r="AE25" s="74"/>
      <c r="AF25" s="74"/>
      <c r="AG25" s="74"/>
      <c r="AH25" s="74"/>
      <c r="AI25" s="74"/>
      <c r="AJ25" s="75"/>
      <c r="AK25" s="73"/>
      <c r="AL25" s="74"/>
      <c r="AM25" s="74"/>
      <c r="AN25" s="74"/>
      <c r="AO25" s="74"/>
      <c r="AP25" s="74"/>
      <c r="AQ25" s="75"/>
      <c r="AR25" s="73"/>
      <c r="AS25" s="74"/>
      <c r="AT25" s="75"/>
      <c r="AU25" s="528">
        <f t="shared" si="3"/>
        <v>0</v>
      </c>
      <c r="AV25" s="529"/>
      <c r="AW25" s="530">
        <f t="shared" si="1"/>
        <v>0</v>
      </c>
      <c r="AX25" s="531"/>
      <c r="AY25" s="498"/>
      <c r="AZ25" s="499"/>
      <c r="BA25" s="499"/>
      <c r="BB25" s="499"/>
      <c r="BC25" s="499"/>
      <c r="BD25" s="500"/>
    </row>
    <row r="26" spans="1:56" ht="39.950000000000003" customHeight="1">
      <c r="A26" s="57"/>
      <c r="B26" s="72">
        <f t="shared" si="2"/>
        <v>13</v>
      </c>
      <c r="C26" s="518"/>
      <c r="D26" s="519"/>
      <c r="E26" s="520"/>
      <c r="F26" s="521"/>
      <c r="G26" s="522"/>
      <c r="H26" s="523"/>
      <c r="I26" s="523"/>
      <c r="J26" s="523"/>
      <c r="K26" s="524"/>
      <c r="L26" s="525"/>
      <c r="M26" s="526"/>
      <c r="N26" s="526"/>
      <c r="O26" s="527"/>
      <c r="P26" s="73"/>
      <c r="Q26" s="74"/>
      <c r="R26" s="74"/>
      <c r="S26" s="74"/>
      <c r="T26" s="74"/>
      <c r="U26" s="74"/>
      <c r="V26" s="75"/>
      <c r="W26" s="73"/>
      <c r="X26" s="74"/>
      <c r="Y26" s="74"/>
      <c r="Z26" s="74"/>
      <c r="AA26" s="74"/>
      <c r="AB26" s="74"/>
      <c r="AC26" s="75"/>
      <c r="AD26" s="73"/>
      <c r="AE26" s="74"/>
      <c r="AF26" s="74"/>
      <c r="AG26" s="74"/>
      <c r="AH26" s="74"/>
      <c r="AI26" s="74"/>
      <c r="AJ26" s="75"/>
      <c r="AK26" s="73"/>
      <c r="AL26" s="74"/>
      <c r="AM26" s="74"/>
      <c r="AN26" s="74"/>
      <c r="AO26" s="74"/>
      <c r="AP26" s="74"/>
      <c r="AQ26" s="75"/>
      <c r="AR26" s="73"/>
      <c r="AS26" s="74"/>
      <c r="AT26" s="75"/>
      <c r="AU26" s="528">
        <f t="shared" si="3"/>
        <v>0</v>
      </c>
      <c r="AV26" s="529"/>
      <c r="AW26" s="530">
        <f t="shared" si="1"/>
        <v>0</v>
      </c>
      <c r="AX26" s="531"/>
      <c r="AY26" s="498"/>
      <c r="AZ26" s="499"/>
      <c r="BA26" s="499"/>
      <c r="BB26" s="499"/>
      <c r="BC26" s="499"/>
      <c r="BD26" s="500"/>
    </row>
    <row r="27" spans="1:56" ht="39.950000000000003" customHeight="1">
      <c r="A27" s="57"/>
      <c r="B27" s="72">
        <f t="shared" si="2"/>
        <v>14</v>
      </c>
      <c r="C27" s="518"/>
      <c r="D27" s="519"/>
      <c r="E27" s="520"/>
      <c r="F27" s="521"/>
      <c r="G27" s="522"/>
      <c r="H27" s="523"/>
      <c r="I27" s="523"/>
      <c r="J27" s="523"/>
      <c r="K27" s="524"/>
      <c r="L27" s="525"/>
      <c r="M27" s="526"/>
      <c r="N27" s="526"/>
      <c r="O27" s="527"/>
      <c r="P27" s="73"/>
      <c r="Q27" s="74"/>
      <c r="R27" s="74"/>
      <c r="S27" s="74"/>
      <c r="T27" s="74"/>
      <c r="U27" s="74"/>
      <c r="V27" s="75"/>
      <c r="W27" s="73"/>
      <c r="X27" s="74"/>
      <c r="Y27" s="74"/>
      <c r="Z27" s="74"/>
      <c r="AA27" s="74"/>
      <c r="AB27" s="74"/>
      <c r="AC27" s="75"/>
      <c r="AD27" s="73"/>
      <c r="AE27" s="74"/>
      <c r="AF27" s="74"/>
      <c r="AG27" s="74"/>
      <c r="AH27" s="74"/>
      <c r="AI27" s="74"/>
      <c r="AJ27" s="75"/>
      <c r="AK27" s="73"/>
      <c r="AL27" s="74"/>
      <c r="AM27" s="74"/>
      <c r="AN27" s="74"/>
      <c r="AO27" s="74"/>
      <c r="AP27" s="74"/>
      <c r="AQ27" s="75"/>
      <c r="AR27" s="73"/>
      <c r="AS27" s="74"/>
      <c r="AT27" s="75"/>
      <c r="AU27" s="528">
        <f t="shared" si="3"/>
        <v>0</v>
      </c>
      <c r="AV27" s="529"/>
      <c r="AW27" s="530">
        <f t="shared" si="1"/>
        <v>0</v>
      </c>
      <c r="AX27" s="531"/>
      <c r="AY27" s="498"/>
      <c r="AZ27" s="499"/>
      <c r="BA27" s="499"/>
      <c r="BB27" s="499"/>
      <c r="BC27" s="499"/>
      <c r="BD27" s="500"/>
    </row>
    <row r="28" spans="1:56" ht="39.950000000000003" customHeight="1">
      <c r="A28" s="57"/>
      <c r="B28" s="72">
        <f t="shared" si="2"/>
        <v>15</v>
      </c>
      <c r="C28" s="518"/>
      <c r="D28" s="519"/>
      <c r="E28" s="520"/>
      <c r="F28" s="521"/>
      <c r="G28" s="522"/>
      <c r="H28" s="523"/>
      <c r="I28" s="523"/>
      <c r="J28" s="523"/>
      <c r="K28" s="524"/>
      <c r="L28" s="525"/>
      <c r="M28" s="526"/>
      <c r="N28" s="526"/>
      <c r="O28" s="527"/>
      <c r="P28" s="73"/>
      <c r="Q28" s="74"/>
      <c r="R28" s="74"/>
      <c r="S28" s="74"/>
      <c r="T28" s="74"/>
      <c r="U28" s="74"/>
      <c r="V28" s="75"/>
      <c r="W28" s="73"/>
      <c r="X28" s="74"/>
      <c r="Y28" s="74"/>
      <c r="Z28" s="74"/>
      <c r="AA28" s="74"/>
      <c r="AB28" s="74"/>
      <c r="AC28" s="75"/>
      <c r="AD28" s="73"/>
      <c r="AE28" s="74"/>
      <c r="AF28" s="74"/>
      <c r="AG28" s="74"/>
      <c r="AH28" s="74"/>
      <c r="AI28" s="74"/>
      <c r="AJ28" s="75"/>
      <c r="AK28" s="73"/>
      <c r="AL28" s="74"/>
      <c r="AM28" s="74"/>
      <c r="AN28" s="74"/>
      <c r="AO28" s="74"/>
      <c r="AP28" s="74"/>
      <c r="AQ28" s="75"/>
      <c r="AR28" s="73"/>
      <c r="AS28" s="74"/>
      <c r="AT28" s="75"/>
      <c r="AU28" s="528">
        <f t="shared" si="3"/>
        <v>0</v>
      </c>
      <c r="AV28" s="529"/>
      <c r="AW28" s="530">
        <f t="shared" si="1"/>
        <v>0</v>
      </c>
      <c r="AX28" s="531"/>
      <c r="AY28" s="498"/>
      <c r="AZ28" s="499"/>
      <c r="BA28" s="499"/>
      <c r="BB28" s="499"/>
      <c r="BC28" s="499"/>
      <c r="BD28" s="500"/>
    </row>
    <row r="29" spans="1:56" ht="39.950000000000003" customHeight="1">
      <c r="A29" s="57"/>
      <c r="B29" s="72">
        <f t="shared" si="2"/>
        <v>16</v>
      </c>
      <c r="C29" s="518"/>
      <c r="D29" s="519"/>
      <c r="E29" s="520"/>
      <c r="F29" s="521"/>
      <c r="G29" s="522"/>
      <c r="H29" s="523"/>
      <c r="I29" s="523"/>
      <c r="J29" s="523"/>
      <c r="K29" s="524"/>
      <c r="L29" s="525"/>
      <c r="M29" s="526"/>
      <c r="N29" s="526"/>
      <c r="O29" s="527"/>
      <c r="P29" s="73"/>
      <c r="Q29" s="74"/>
      <c r="R29" s="74"/>
      <c r="S29" s="74"/>
      <c r="T29" s="74"/>
      <c r="U29" s="74"/>
      <c r="V29" s="75"/>
      <c r="W29" s="73"/>
      <c r="X29" s="74"/>
      <c r="Y29" s="74"/>
      <c r="Z29" s="74"/>
      <c r="AA29" s="74"/>
      <c r="AB29" s="74"/>
      <c r="AC29" s="75"/>
      <c r="AD29" s="73"/>
      <c r="AE29" s="74"/>
      <c r="AF29" s="74"/>
      <c r="AG29" s="74"/>
      <c r="AH29" s="74"/>
      <c r="AI29" s="74"/>
      <c r="AJ29" s="75"/>
      <c r="AK29" s="73"/>
      <c r="AL29" s="74"/>
      <c r="AM29" s="74"/>
      <c r="AN29" s="74"/>
      <c r="AO29" s="74"/>
      <c r="AP29" s="74"/>
      <c r="AQ29" s="75"/>
      <c r="AR29" s="73"/>
      <c r="AS29" s="74"/>
      <c r="AT29" s="75"/>
      <c r="AU29" s="528">
        <f t="shared" si="3"/>
        <v>0</v>
      </c>
      <c r="AV29" s="529"/>
      <c r="AW29" s="530">
        <f t="shared" si="1"/>
        <v>0</v>
      </c>
      <c r="AX29" s="531"/>
      <c r="AY29" s="498"/>
      <c r="AZ29" s="499"/>
      <c r="BA29" s="499"/>
      <c r="BB29" s="499"/>
      <c r="BC29" s="499"/>
      <c r="BD29" s="500"/>
    </row>
    <row r="30" spans="1:56" ht="39.950000000000003" customHeight="1">
      <c r="A30" s="57"/>
      <c r="B30" s="72">
        <f t="shared" si="2"/>
        <v>17</v>
      </c>
      <c r="C30" s="518"/>
      <c r="D30" s="519"/>
      <c r="E30" s="520"/>
      <c r="F30" s="521"/>
      <c r="G30" s="522"/>
      <c r="H30" s="523"/>
      <c r="I30" s="523"/>
      <c r="J30" s="523"/>
      <c r="K30" s="524"/>
      <c r="L30" s="525"/>
      <c r="M30" s="526"/>
      <c r="N30" s="526"/>
      <c r="O30" s="527"/>
      <c r="P30" s="73"/>
      <c r="Q30" s="74"/>
      <c r="R30" s="74"/>
      <c r="S30" s="74"/>
      <c r="T30" s="74"/>
      <c r="U30" s="74"/>
      <c r="V30" s="75"/>
      <c r="W30" s="73"/>
      <c r="X30" s="74"/>
      <c r="Y30" s="74"/>
      <c r="Z30" s="74"/>
      <c r="AA30" s="74"/>
      <c r="AB30" s="74"/>
      <c r="AC30" s="75"/>
      <c r="AD30" s="73"/>
      <c r="AE30" s="74"/>
      <c r="AF30" s="74"/>
      <c r="AG30" s="74"/>
      <c r="AH30" s="74"/>
      <c r="AI30" s="74"/>
      <c r="AJ30" s="75"/>
      <c r="AK30" s="73"/>
      <c r="AL30" s="74"/>
      <c r="AM30" s="74"/>
      <c r="AN30" s="74"/>
      <c r="AO30" s="74"/>
      <c r="AP30" s="74"/>
      <c r="AQ30" s="75"/>
      <c r="AR30" s="73"/>
      <c r="AS30" s="74"/>
      <c r="AT30" s="75"/>
      <c r="AU30" s="528">
        <f t="shared" si="3"/>
        <v>0</v>
      </c>
      <c r="AV30" s="529"/>
      <c r="AW30" s="530">
        <f t="shared" si="1"/>
        <v>0</v>
      </c>
      <c r="AX30" s="531"/>
      <c r="AY30" s="498"/>
      <c r="AZ30" s="499"/>
      <c r="BA30" s="499"/>
      <c r="BB30" s="499"/>
      <c r="BC30" s="499"/>
      <c r="BD30" s="500"/>
    </row>
    <row r="31" spans="1:56" ht="39.950000000000003" customHeight="1" thickBot="1">
      <c r="A31" s="57"/>
      <c r="B31" s="76">
        <f t="shared" si="2"/>
        <v>18</v>
      </c>
      <c r="C31" s="501"/>
      <c r="D31" s="502"/>
      <c r="E31" s="503"/>
      <c r="F31" s="504"/>
      <c r="G31" s="505"/>
      <c r="H31" s="506"/>
      <c r="I31" s="506"/>
      <c r="J31" s="506"/>
      <c r="K31" s="507"/>
      <c r="L31" s="508"/>
      <c r="M31" s="509"/>
      <c r="N31" s="509"/>
      <c r="O31" s="510"/>
      <c r="P31" s="77"/>
      <c r="Q31" s="78"/>
      <c r="R31" s="78"/>
      <c r="S31" s="78"/>
      <c r="T31" s="78"/>
      <c r="U31" s="78"/>
      <c r="V31" s="79"/>
      <c r="W31" s="77"/>
      <c r="X31" s="78"/>
      <c r="Y31" s="78"/>
      <c r="Z31" s="78"/>
      <c r="AA31" s="78"/>
      <c r="AB31" s="78"/>
      <c r="AC31" s="79"/>
      <c r="AD31" s="77"/>
      <c r="AE31" s="78"/>
      <c r="AF31" s="78"/>
      <c r="AG31" s="78"/>
      <c r="AH31" s="78"/>
      <c r="AI31" s="78"/>
      <c r="AJ31" s="79"/>
      <c r="AK31" s="77"/>
      <c r="AL31" s="78"/>
      <c r="AM31" s="78"/>
      <c r="AN31" s="78"/>
      <c r="AO31" s="78"/>
      <c r="AP31" s="78"/>
      <c r="AQ31" s="79"/>
      <c r="AR31" s="77"/>
      <c r="AS31" s="78"/>
      <c r="AT31" s="79"/>
      <c r="AU31" s="511">
        <f t="shared" si="3"/>
        <v>0</v>
      </c>
      <c r="AV31" s="512"/>
      <c r="AW31" s="513">
        <f t="shared" si="1"/>
        <v>0</v>
      </c>
      <c r="AX31" s="514"/>
      <c r="AY31" s="515"/>
      <c r="AZ31" s="516"/>
      <c r="BA31" s="516"/>
      <c r="BB31" s="516"/>
      <c r="BC31" s="516"/>
      <c r="BD31" s="517"/>
    </row>
    <row r="32" spans="1:56" ht="20.25" customHeight="1">
      <c r="A32" s="57"/>
      <c r="B32" s="57"/>
      <c r="C32" s="80"/>
      <c r="D32" s="81"/>
      <c r="E32" s="82"/>
      <c r="F32" s="57"/>
      <c r="G32" s="57"/>
      <c r="H32" s="57"/>
      <c r="I32" s="57"/>
      <c r="J32" s="57"/>
      <c r="K32" s="57"/>
      <c r="L32" s="57"/>
      <c r="M32" s="57"/>
      <c r="N32" s="57"/>
      <c r="O32" s="57"/>
      <c r="P32" s="57"/>
      <c r="Q32" s="57"/>
      <c r="R32" s="57"/>
      <c r="S32" s="57"/>
      <c r="T32" s="57"/>
      <c r="U32" s="57"/>
      <c r="V32" s="57"/>
      <c r="W32" s="57"/>
      <c r="X32" s="57"/>
      <c r="Y32" s="57"/>
      <c r="Z32" s="57"/>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row>
    <row r="33" spans="1:56" ht="20.25" customHeight="1">
      <c r="A33" s="57"/>
      <c r="B33" s="49" t="s">
        <v>102</v>
      </c>
      <c r="C33" s="49"/>
      <c r="D33" s="49"/>
      <c r="E33" s="49"/>
      <c r="F33" s="49"/>
      <c r="G33" s="49"/>
      <c r="H33" s="49"/>
      <c r="I33" s="49"/>
      <c r="J33" s="49"/>
      <c r="K33" s="49"/>
      <c r="L33" s="56"/>
      <c r="M33" s="49"/>
      <c r="N33" s="49"/>
      <c r="O33" s="49"/>
      <c r="P33" s="49"/>
      <c r="Q33" s="49"/>
      <c r="R33" s="49"/>
      <c r="S33" s="49"/>
      <c r="T33" s="49" t="s">
        <v>103</v>
      </c>
      <c r="U33" s="49"/>
      <c r="V33" s="49"/>
      <c r="W33" s="49"/>
      <c r="X33" s="49"/>
      <c r="Y33" s="49"/>
      <c r="Z33" s="84"/>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row>
    <row r="34" spans="1:56" ht="20.25" customHeight="1">
      <c r="A34" s="57"/>
      <c r="B34" s="49"/>
      <c r="C34" s="496" t="s">
        <v>104</v>
      </c>
      <c r="D34" s="496"/>
      <c r="E34" s="496" t="s">
        <v>105</v>
      </c>
      <c r="F34" s="496"/>
      <c r="G34" s="496"/>
      <c r="H34" s="496"/>
      <c r="I34" s="49"/>
      <c r="J34" s="497" t="s">
        <v>106</v>
      </c>
      <c r="K34" s="497"/>
      <c r="L34" s="497"/>
      <c r="M34" s="497"/>
      <c r="N34" s="49"/>
      <c r="O34" s="49"/>
      <c r="P34" s="85" t="s">
        <v>107</v>
      </c>
      <c r="Q34" s="85"/>
      <c r="R34" s="49"/>
      <c r="S34" s="49"/>
      <c r="T34" s="471" t="s">
        <v>108</v>
      </c>
      <c r="U34" s="473"/>
      <c r="V34" s="471" t="s">
        <v>109</v>
      </c>
      <c r="W34" s="472"/>
      <c r="X34" s="472"/>
      <c r="Y34" s="473"/>
      <c r="Z34" s="84"/>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row>
    <row r="35" spans="1:56" ht="20.25" customHeight="1">
      <c r="A35" s="57"/>
      <c r="B35" s="49"/>
      <c r="C35" s="470"/>
      <c r="D35" s="470"/>
      <c r="E35" s="470" t="s">
        <v>110</v>
      </c>
      <c r="F35" s="470"/>
      <c r="G35" s="470" t="s">
        <v>111</v>
      </c>
      <c r="H35" s="470"/>
      <c r="I35" s="49"/>
      <c r="J35" s="470" t="s">
        <v>110</v>
      </c>
      <c r="K35" s="470"/>
      <c r="L35" s="470" t="s">
        <v>111</v>
      </c>
      <c r="M35" s="470"/>
      <c r="N35" s="49"/>
      <c r="O35" s="49"/>
      <c r="P35" s="85" t="s">
        <v>112</v>
      </c>
      <c r="Q35" s="85"/>
      <c r="R35" s="49"/>
      <c r="S35" s="49"/>
      <c r="T35" s="471" t="s">
        <v>113</v>
      </c>
      <c r="U35" s="473"/>
      <c r="V35" s="471" t="s">
        <v>114</v>
      </c>
      <c r="W35" s="472"/>
      <c r="X35" s="472"/>
      <c r="Y35" s="473"/>
      <c r="Z35" s="86"/>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row>
    <row r="36" spans="1:56" ht="20.25" customHeight="1">
      <c r="A36" s="57"/>
      <c r="B36" s="49"/>
      <c r="C36" s="471" t="s">
        <v>115</v>
      </c>
      <c r="D36" s="473"/>
      <c r="E36" s="488">
        <f>SUMIFS($AU$14:$AV$31,$C$14:$D$31,"介護支援専門員",$E$14:$F$31,"A")</f>
        <v>480</v>
      </c>
      <c r="F36" s="489"/>
      <c r="G36" s="490">
        <f>SUMIFS($AW$14:$AX$31,$C$14:$D$31,"介護支援専門員",$E$14:$F$31,"A")</f>
        <v>120</v>
      </c>
      <c r="H36" s="491"/>
      <c r="I36" s="87"/>
      <c r="J36" s="492">
        <v>0</v>
      </c>
      <c r="K36" s="493"/>
      <c r="L36" s="492">
        <v>0</v>
      </c>
      <c r="M36" s="493"/>
      <c r="N36" s="87"/>
      <c r="O36" s="87"/>
      <c r="P36" s="492">
        <v>3</v>
      </c>
      <c r="Q36" s="493"/>
      <c r="R36" s="49"/>
      <c r="S36" s="49"/>
      <c r="T36" s="471" t="s">
        <v>116</v>
      </c>
      <c r="U36" s="473"/>
      <c r="V36" s="471" t="s">
        <v>117</v>
      </c>
      <c r="W36" s="472"/>
      <c r="X36" s="472"/>
      <c r="Y36" s="473"/>
      <c r="Z36" s="88"/>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row>
    <row r="37" spans="1:56" ht="20.25" customHeight="1">
      <c r="A37" s="57"/>
      <c r="B37" s="49"/>
      <c r="C37" s="471" t="s">
        <v>116</v>
      </c>
      <c r="D37" s="473"/>
      <c r="E37" s="488">
        <f>SUMIFS($AU$14:$AV$31,$C$14:$D$31,"介護支援専門員",$E$14:$F$31,"B")</f>
        <v>0</v>
      </c>
      <c r="F37" s="489"/>
      <c r="G37" s="490">
        <f>SUMIFS($AW$14:$AX$31,$C$14:$D$31,"介護支援専門員",$E$14:$F$31,"B")</f>
        <v>0</v>
      </c>
      <c r="H37" s="491"/>
      <c r="I37" s="87"/>
      <c r="J37" s="492">
        <v>0</v>
      </c>
      <c r="K37" s="493"/>
      <c r="L37" s="492">
        <v>0</v>
      </c>
      <c r="M37" s="493"/>
      <c r="N37" s="87"/>
      <c r="O37" s="87"/>
      <c r="P37" s="492">
        <v>0</v>
      </c>
      <c r="Q37" s="493"/>
      <c r="R37" s="49"/>
      <c r="S37" s="49"/>
      <c r="T37" s="471" t="s">
        <v>118</v>
      </c>
      <c r="U37" s="473"/>
      <c r="V37" s="471" t="s">
        <v>119</v>
      </c>
      <c r="W37" s="472"/>
      <c r="X37" s="472"/>
      <c r="Y37" s="473"/>
      <c r="Z37" s="88"/>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row>
    <row r="38" spans="1:56" ht="20.25" customHeight="1">
      <c r="A38" s="57"/>
      <c r="B38" s="49"/>
      <c r="C38" s="471" t="s">
        <v>118</v>
      </c>
      <c r="D38" s="473"/>
      <c r="E38" s="488">
        <f>SUMIFS($AU$14:$AV$31,$C$14:$D$31,"介護支援専門員",$E$14:$F$31,"C")</f>
        <v>80</v>
      </c>
      <c r="F38" s="489"/>
      <c r="G38" s="490">
        <f>SUMIFS($AW$14:$AX$31,$C$14:$D$31,"介護支援専門員",$E$14:$F$31,"C")</f>
        <v>20</v>
      </c>
      <c r="H38" s="491"/>
      <c r="I38" s="87"/>
      <c r="J38" s="492">
        <v>80</v>
      </c>
      <c r="K38" s="493"/>
      <c r="L38" s="494">
        <v>20</v>
      </c>
      <c r="M38" s="495"/>
      <c r="N38" s="87"/>
      <c r="O38" s="87"/>
      <c r="P38" s="488" t="s">
        <v>120</v>
      </c>
      <c r="Q38" s="489"/>
      <c r="R38" s="49"/>
      <c r="S38" s="49"/>
      <c r="T38" s="471" t="s">
        <v>121</v>
      </c>
      <c r="U38" s="473"/>
      <c r="V38" s="471" t="s">
        <v>122</v>
      </c>
      <c r="W38" s="472"/>
      <c r="X38" s="472"/>
      <c r="Y38" s="473"/>
      <c r="Z38" s="89"/>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row>
    <row r="39" spans="1:56" ht="20.25" customHeight="1">
      <c r="A39" s="57"/>
      <c r="B39" s="49"/>
      <c r="C39" s="471" t="s">
        <v>121</v>
      </c>
      <c r="D39" s="473"/>
      <c r="E39" s="488">
        <f>SUMIFS($AU$14:$AV$31,$C$14:$D$31,"介護支援専門員",$E$14:$F$31,"D")</f>
        <v>0</v>
      </c>
      <c r="F39" s="489"/>
      <c r="G39" s="490">
        <f>SUMIFS($AW$14:$AX$31,$C$14:$D$31,"介護支援専門員",$E$14:$F$31,"D")</f>
        <v>0</v>
      </c>
      <c r="H39" s="491"/>
      <c r="I39" s="87"/>
      <c r="J39" s="492">
        <v>0</v>
      </c>
      <c r="K39" s="493"/>
      <c r="L39" s="494">
        <v>0</v>
      </c>
      <c r="M39" s="495"/>
      <c r="N39" s="87"/>
      <c r="O39" s="87"/>
      <c r="P39" s="488" t="s">
        <v>120</v>
      </c>
      <c r="Q39" s="489"/>
      <c r="R39" s="49"/>
      <c r="S39" s="49"/>
      <c r="T39" s="49"/>
      <c r="U39" s="486"/>
      <c r="V39" s="486"/>
      <c r="W39" s="487"/>
      <c r="X39" s="487"/>
      <c r="Y39" s="90"/>
      <c r="Z39" s="90"/>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row>
    <row r="40" spans="1:56" ht="20.25" customHeight="1">
      <c r="A40" s="57"/>
      <c r="B40" s="49"/>
      <c r="C40" s="471" t="s">
        <v>123</v>
      </c>
      <c r="D40" s="473"/>
      <c r="E40" s="488">
        <f>SUM(E36:F39)</f>
        <v>560</v>
      </c>
      <c r="F40" s="489"/>
      <c r="G40" s="490">
        <f>SUM(G36:H39)</f>
        <v>140</v>
      </c>
      <c r="H40" s="491"/>
      <c r="I40" s="87"/>
      <c r="J40" s="488">
        <f>SUM(J36:K39)</f>
        <v>80</v>
      </c>
      <c r="K40" s="489"/>
      <c r="L40" s="488">
        <f>SUM(L36:M39)</f>
        <v>20</v>
      </c>
      <c r="M40" s="489"/>
      <c r="N40" s="87"/>
      <c r="O40" s="87"/>
      <c r="P40" s="488">
        <f>SUM(P36:Q37)</f>
        <v>3</v>
      </c>
      <c r="Q40" s="489"/>
      <c r="R40" s="49"/>
      <c r="S40" s="49"/>
      <c r="T40" s="49"/>
      <c r="U40" s="486"/>
      <c r="V40" s="486"/>
      <c r="W40" s="487"/>
      <c r="X40" s="487"/>
      <c r="Y40" s="91"/>
      <c r="Z40" s="91"/>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row>
    <row r="41" spans="1:56" ht="20.25" customHeight="1">
      <c r="A41" s="57"/>
      <c r="B41" s="49"/>
      <c r="C41" s="49"/>
      <c r="D41" s="49"/>
      <c r="E41" s="49"/>
      <c r="F41" s="49"/>
      <c r="G41" s="49"/>
      <c r="H41" s="49"/>
      <c r="I41" s="49"/>
      <c r="J41" s="49"/>
      <c r="K41" s="49"/>
      <c r="L41" s="56"/>
      <c r="M41" s="49"/>
      <c r="N41" s="49"/>
      <c r="O41" s="49"/>
      <c r="P41" s="49"/>
      <c r="Q41" s="49"/>
      <c r="R41" s="49"/>
      <c r="S41" s="49"/>
      <c r="T41" s="49"/>
      <c r="U41" s="84"/>
      <c r="V41" s="84"/>
      <c r="W41" s="84"/>
      <c r="X41" s="84"/>
      <c r="Y41" s="84"/>
      <c r="Z41" s="84"/>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row>
    <row r="42" spans="1:56" ht="20.25" customHeight="1">
      <c r="A42" s="57"/>
      <c r="B42" s="49"/>
      <c r="C42" s="56" t="s">
        <v>124</v>
      </c>
      <c r="D42" s="49"/>
      <c r="E42" s="49"/>
      <c r="F42" s="49"/>
      <c r="G42" s="49"/>
      <c r="H42" s="49"/>
      <c r="I42" s="92" t="s">
        <v>125</v>
      </c>
      <c r="J42" s="480" t="s">
        <v>126</v>
      </c>
      <c r="K42" s="481"/>
      <c r="L42" s="93"/>
      <c r="M42" s="92"/>
      <c r="N42" s="49"/>
      <c r="O42" s="49"/>
      <c r="P42" s="49"/>
      <c r="Q42" s="49"/>
      <c r="R42" s="49"/>
      <c r="S42" s="49"/>
      <c r="T42" s="49"/>
      <c r="U42" s="94"/>
      <c r="V42" s="84"/>
      <c r="W42" s="84"/>
      <c r="X42" s="84"/>
      <c r="Y42" s="84"/>
      <c r="Z42" s="84"/>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row>
    <row r="43" spans="1:56" ht="20.25" customHeight="1">
      <c r="A43" s="57"/>
      <c r="B43" s="49"/>
      <c r="C43" s="49" t="s">
        <v>127</v>
      </c>
      <c r="D43" s="49"/>
      <c r="E43" s="49"/>
      <c r="F43" s="49"/>
      <c r="G43" s="49"/>
      <c r="H43" s="49" t="s">
        <v>128</v>
      </c>
      <c r="I43" s="49"/>
      <c r="J43" s="49"/>
      <c r="K43" s="49"/>
      <c r="L43" s="56"/>
      <c r="M43" s="49"/>
      <c r="N43" s="49"/>
      <c r="O43" s="49"/>
      <c r="P43" s="49"/>
      <c r="Q43" s="49"/>
      <c r="R43" s="49"/>
      <c r="S43" s="49"/>
      <c r="T43" s="49"/>
      <c r="U43" s="84"/>
      <c r="V43" s="84"/>
      <c r="W43" s="84"/>
      <c r="X43" s="84"/>
      <c r="Y43" s="84"/>
      <c r="Z43" s="84"/>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row>
    <row r="44" spans="1:56" ht="20.25" customHeight="1">
      <c r="A44" s="57"/>
      <c r="B44" s="49"/>
      <c r="C44" s="49" t="str">
        <f>IF($J$42="週","対象時間数（週平均）","対象時間数（当月合計）")</f>
        <v>対象時間数（週平均）</v>
      </c>
      <c r="D44" s="49"/>
      <c r="E44" s="49"/>
      <c r="F44" s="49"/>
      <c r="G44" s="49"/>
      <c r="H44" s="49" t="str">
        <f>IF($J$42="週","週に勤務すべき時間数","当月に勤務すべき時間数")</f>
        <v>週に勤務すべき時間数</v>
      </c>
      <c r="I44" s="49"/>
      <c r="J44" s="49"/>
      <c r="K44" s="49"/>
      <c r="L44" s="56"/>
      <c r="M44" s="470" t="s">
        <v>129</v>
      </c>
      <c r="N44" s="470"/>
      <c r="O44" s="470"/>
      <c r="P44" s="470"/>
      <c r="Q44" s="49"/>
      <c r="R44" s="49"/>
      <c r="S44" s="49"/>
      <c r="T44" s="49"/>
      <c r="U44" s="84"/>
      <c r="V44" s="84"/>
      <c r="W44" s="84"/>
      <c r="X44" s="84"/>
      <c r="Y44" s="84"/>
      <c r="Z44" s="84"/>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row>
    <row r="45" spans="1:56" ht="20.25" customHeight="1">
      <c r="A45" s="57"/>
      <c r="B45" s="49"/>
      <c r="C45" s="482">
        <f>IF($J$42="週",L40,J40)</f>
        <v>20</v>
      </c>
      <c r="D45" s="483"/>
      <c r="E45" s="483"/>
      <c r="F45" s="484"/>
      <c r="G45" s="95" t="s">
        <v>130</v>
      </c>
      <c r="H45" s="471">
        <f>IF($J$42="週",$AV$5,$AZ$5)</f>
        <v>40</v>
      </c>
      <c r="I45" s="472"/>
      <c r="J45" s="472"/>
      <c r="K45" s="473"/>
      <c r="L45" s="95" t="s">
        <v>131</v>
      </c>
      <c r="M45" s="474">
        <f>ROUNDDOWN(C45/H45,1)</f>
        <v>0.5</v>
      </c>
      <c r="N45" s="475"/>
      <c r="O45" s="475"/>
      <c r="P45" s="476"/>
      <c r="Q45" s="49"/>
      <c r="R45" s="49"/>
      <c r="S45" s="49"/>
      <c r="T45" s="49"/>
      <c r="U45" s="485"/>
      <c r="V45" s="485"/>
      <c r="W45" s="485"/>
      <c r="X45" s="485"/>
      <c r="Y45" s="88"/>
      <c r="Z45" s="84"/>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row>
    <row r="46" spans="1:56" ht="20.25" customHeight="1">
      <c r="A46" s="57"/>
      <c r="B46" s="49"/>
      <c r="C46" s="49"/>
      <c r="D46" s="49"/>
      <c r="E46" s="49"/>
      <c r="F46" s="49"/>
      <c r="G46" s="49"/>
      <c r="H46" s="49"/>
      <c r="I46" s="49"/>
      <c r="J46" s="49"/>
      <c r="K46" s="49"/>
      <c r="L46" s="56"/>
      <c r="M46" s="49" t="s">
        <v>132</v>
      </c>
      <c r="N46" s="49"/>
      <c r="O46" s="49"/>
      <c r="P46" s="49"/>
      <c r="Q46" s="49"/>
      <c r="R46" s="49"/>
      <c r="S46" s="49"/>
      <c r="T46" s="49"/>
      <c r="U46" s="84"/>
      <c r="V46" s="84"/>
      <c r="W46" s="84"/>
      <c r="X46" s="84"/>
      <c r="Y46" s="84"/>
      <c r="Z46" s="84"/>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row>
    <row r="47" spans="1:56" ht="20.25" customHeight="1">
      <c r="A47" s="57"/>
      <c r="B47" s="49"/>
      <c r="C47" s="49" t="s">
        <v>133</v>
      </c>
      <c r="D47" s="49"/>
      <c r="E47" s="49"/>
      <c r="F47" s="49"/>
      <c r="G47" s="49"/>
      <c r="H47" s="49"/>
      <c r="I47" s="49"/>
      <c r="J47" s="49"/>
      <c r="K47" s="49"/>
      <c r="L47" s="56"/>
      <c r="M47" s="49"/>
      <c r="N47" s="49"/>
      <c r="O47" s="49"/>
      <c r="P47" s="49"/>
      <c r="Q47" s="49"/>
      <c r="R47" s="49"/>
      <c r="S47" s="49"/>
      <c r="T47" s="49"/>
      <c r="U47" s="49"/>
      <c r="V47" s="96"/>
      <c r="W47" s="97"/>
      <c r="X47" s="97"/>
      <c r="Y47" s="49"/>
      <c r="Z47" s="49"/>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row>
    <row r="48" spans="1:56" ht="20.25" customHeight="1">
      <c r="A48" s="57"/>
      <c r="B48" s="49"/>
      <c r="C48" s="49" t="s">
        <v>107</v>
      </c>
      <c r="D48" s="49"/>
      <c r="E48" s="49"/>
      <c r="F48" s="49"/>
      <c r="G48" s="49"/>
      <c r="H48" s="49"/>
      <c r="I48" s="49"/>
      <c r="J48" s="49"/>
      <c r="K48" s="49"/>
      <c r="L48" s="56"/>
      <c r="M48" s="95"/>
      <c r="N48" s="95"/>
      <c r="O48" s="95"/>
      <c r="P48" s="95"/>
      <c r="Q48" s="49"/>
      <c r="R48" s="49"/>
      <c r="S48" s="49"/>
      <c r="T48" s="49"/>
      <c r="U48" s="49"/>
      <c r="V48" s="96"/>
      <c r="W48" s="97"/>
      <c r="X48" s="97"/>
      <c r="Y48" s="49"/>
      <c r="Z48" s="49"/>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row>
    <row r="49" spans="1:58" ht="20.25" customHeight="1">
      <c r="A49" s="57"/>
      <c r="B49" s="49"/>
      <c r="C49" s="49" t="s">
        <v>134</v>
      </c>
      <c r="D49" s="49"/>
      <c r="E49" s="49"/>
      <c r="F49" s="49"/>
      <c r="G49" s="49"/>
      <c r="H49" s="49" t="s">
        <v>135</v>
      </c>
      <c r="I49" s="49"/>
      <c r="J49" s="49"/>
      <c r="K49" s="49"/>
      <c r="L49" s="49"/>
      <c r="M49" s="470" t="s">
        <v>123</v>
      </c>
      <c r="N49" s="470"/>
      <c r="O49" s="470"/>
      <c r="P49" s="470"/>
      <c r="Q49" s="49"/>
      <c r="R49" s="49"/>
      <c r="S49" s="49"/>
      <c r="T49" s="49"/>
      <c r="U49" s="49"/>
      <c r="V49" s="96"/>
      <c r="W49" s="97"/>
      <c r="X49" s="97"/>
      <c r="Y49" s="49"/>
      <c r="Z49" s="49"/>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row>
    <row r="50" spans="1:58" ht="20.25" customHeight="1">
      <c r="A50" s="57"/>
      <c r="B50" s="49"/>
      <c r="C50" s="471">
        <f>P40</f>
        <v>3</v>
      </c>
      <c r="D50" s="472"/>
      <c r="E50" s="472"/>
      <c r="F50" s="473"/>
      <c r="G50" s="95" t="s">
        <v>136</v>
      </c>
      <c r="H50" s="474">
        <f>M45</f>
        <v>0.5</v>
      </c>
      <c r="I50" s="475"/>
      <c r="J50" s="475"/>
      <c r="K50" s="476"/>
      <c r="L50" s="95" t="s">
        <v>131</v>
      </c>
      <c r="M50" s="477">
        <f>ROUNDDOWN(C50+H50,1)</f>
        <v>3.5</v>
      </c>
      <c r="N50" s="478"/>
      <c r="O50" s="478"/>
      <c r="P50" s="479"/>
      <c r="Q50" s="49"/>
      <c r="R50" s="49"/>
      <c r="S50" s="49"/>
      <c r="T50" s="49"/>
      <c r="U50" s="49"/>
      <c r="V50" s="96"/>
      <c r="W50" s="97"/>
      <c r="X50" s="97"/>
      <c r="Y50" s="49"/>
      <c r="Z50" s="49"/>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row>
    <row r="51" spans="1:58" ht="20.25" customHeight="1">
      <c r="A51" s="57"/>
      <c r="B51" s="49"/>
      <c r="C51" s="49"/>
      <c r="D51" s="49"/>
      <c r="E51" s="49"/>
      <c r="F51" s="49"/>
      <c r="G51" s="49"/>
      <c r="H51" s="49"/>
      <c r="I51" s="49"/>
      <c r="J51" s="49"/>
      <c r="K51" s="49"/>
      <c r="L51" s="49"/>
      <c r="M51" s="49"/>
      <c r="N51" s="56"/>
      <c r="O51" s="49"/>
      <c r="P51" s="49"/>
      <c r="Q51" s="49"/>
      <c r="R51" s="49"/>
      <c r="S51" s="49"/>
      <c r="T51" s="49"/>
      <c r="U51" s="49"/>
      <c r="V51" s="96"/>
      <c r="W51" s="97"/>
      <c r="X51" s="97"/>
      <c r="Y51" s="49"/>
      <c r="Z51" s="49"/>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row>
    <row r="52" spans="1:58" ht="20.25" customHeight="1">
      <c r="C52" s="98"/>
      <c r="D52" s="98"/>
      <c r="T52" s="98"/>
      <c r="AJ52" s="99"/>
      <c r="AK52" s="100"/>
      <c r="AL52" s="100"/>
      <c r="BE52" s="100"/>
    </row>
    <row r="53" spans="1:58" ht="20.25" customHeight="1">
      <c r="C53" s="98"/>
      <c r="D53" s="98"/>
      <c r="U53" s="98"/>
      <c r="AK53" s="99"/>
      <c r="AL53" s="100"/>
      <c r="AM53" s="100"/>
      <c r="BF53" s="100"/>
    </row>
    <row r="54" spans="1:58" ht="20.25" customHeight="1">
      <c r="D54" s="98"/>
      <c r="U54" s="98"/>
      <c r="AK54" s="99"/>
      <c r="AL54" s="100"/>
      <c r="AM54" s="100"/>
      <c r="BF54" s="100"/>
    </row>
    <row r="55" spans="1:58" ht="20.25" customHeight="1">
      <c r="C55" s="98"/>
      <c r="D55" s="98"/>
      <c r="U55" s="98"/>
      <c r="AK55" s="99"/>
      <c r="AL55" s="100"/>
      <c r="AM55" s="100"/>
      <c r="BF55" s="100"/>
    </row>
    <row r="56" spans="1:58" ht="20.25" customHeight="1">
      <c r="C56" s="99"/>
      <c r="D56" s="99"/>
      <c r="E56" s="99"/>
      <c r="F56" s="99"/>
      <c r="G56" s="99"/>
      <c r="H56" s="99"/>
      <c r="I56" s="99"/>
      <c r="J56" s="99"/>
      <c r="K56" s="99"/>
      <c r="L56" s="99"/>
      <c r="M56" s="99"/>
      <c r="N56" s="99"/>
      <c r="O56" s="99"/>
      <c r="P56" s="99"/>
      <c r="Q56" s="99"/>
      <c r="R56" s="99"/>
      <c r="S56" s="99"/>
      <c r="T56" s="99"/>
      <c r="U56" s="100"/>
      <c r="V56" s="100"/>
      <c r="W56" s="99"/>
      <c r="X56" s="99"/>
      <c r="Y56" s="99"/>
      <c r="Z56" s="99"/>
      <c r="AA56" s="99"/>
      <c r="AB56" s="99"/>
      <c r="AC56" s="99"/>
      <c r="AD56" s="99"/>
      <c r="AE56" s="99"/>
      <c r="AF56" s="99"/>
      <c r="AG56" s="99"/>
      <c r="AH56" s="99"/>
      <c r="AI56" s="99"/>
      <c r="AJ56" s="99"/>
      <c r="AK56" s="99"/>
      <c r="AL56" s="100"/>
      <c r="AM56" s="100"/>
      <c r="BF56" s="100"/>
    </row>
    <row r="57" spans="1:58" ht="20.25" customHeight="1">
      <c r="C57" s="99"/>
      <c r="D57" s="99"/>
      <c r="E57" s="99"/>
      <c r="F57" s="99"/>
      <c r="G57" s="99"/>
      <c r="H57" s="99"/>
      <c r="I57" s="99"/>
      <c r="J57" s="99"/>
      <c r="K57" s="99"/>
      <c r="L57" s="99"/>
      <c r="M57" s="99"/>
      <c r="N57" s="99"/>
      <c r="O57" s="99"/>
      <c r="P57" s="99"/>
      <c r="Q57" s="99"/>
      <c r="R57" s="99"/>
      <c r="S57" s="99"/>
      <c r="T57" s="99"/>
      <c r="U57" s="100"/>
      <c r="V57" s="100"/>
      <c r="W57" s="99"/>
      <c r="X57" s="99"/>
      <c r="Y57" s="99"/>
      <c r="Z57" s="99"/>
      <c r="AA57" s="99"/>
      <c r="AB57" s="99"/>
      <c r="AC57" s="99"/>
      <c r="AD57" s="99"/>
      <c r="AE57" s="99"/>
      <c r="AF57" s="99"/>
      <c r="AG57" s="99"/>
      <c r="AH57" s="99"/>
      <c r="AI57" s="99"/>
      <c r="AJ57" s="99"/>
      <c r="AK57" s="99"/>
      <c r="AL57" s="100"/>
      <c r="AM57" s="100"/>
      <c r="BF57" s="100"/>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7"/>
  <conditionalFormatting sqref="C45:F45">
    <cfRule type="expression" dxfId="5" priority="1">
      <formula>INDIRECT(ADDRESS(ROW(),COLUMN()))=TRUNC(INDIRECT(ADDRESS(ROW(),COLUMN())))</formula>
    </cfRule>
  </conditionalFormatting>
  <conditionalFormatting sqref="E36:Q40">
    <cfRule type="expression" dxfId="4" priority="2">
      <formula>INDIRECT(ADDRESS(ROW(),COLUMN()))=TRUNC(INDIRECT(ADDRESS(ROW(),COLUMN())))</formula>
    </cfRule>
  </conditionalFormatting>
  <conditionalFormatting sqref="P14:AX31">
    <cfRule type="expression" dxfId="3" priority="3">
      <formula>INDIRECT(ADDRESS(ROW(),COLUMN()))=TRUNC(INDIRECT(ADDRESS(ROW(),COLUMN())))</formula>
    </cfRule>
  </conditionalFormatting>
  <dataValidations count="8">
    <dataValidation allowBlank="1" showInputMessage="1" showErrorMessage="1" error="入力可能範囲　32～40" sqref="AZ6" xr:uid="{00000000-0002-0000-0300-000000000000}"/>
    <dataValidation type="list" allowBlank="1" showInputMessage="1" sqref="E14:F31" xr:uid="{00000000-0002-0000-0300-000001000000}">
      <formula1>"A, B, C, D"</formula1>
    </dataValidation>
    <dataValidation type="list" allowBlank="1" showInputMessage="1" showErrorMessage="1" sqref="AZ4:BC4" xr:uid="{00000000-0002-0000-0300-000002000000}">
      <formula1>"予定,実績,予定・実績"</formula1>
    </dataValidation>
    <dataValidation type="list" errorStyle="warning" allowBlank="1" showInputMessage="1" error="リストにない場合のみ、入力してください。" sqref="G14:K31" xr:uid="{00000000-0002-0000-0300-000003000000}">
      <formula1>INDIRECT(C14)</formula1>
    </dataValidation>
    <dataValidation type="list" allowBlank="1" showInputMessage="1" sqref="C14:D31" xr:uid="{00000000-0002-0000-0300-000004000000}">
      <formula1>職種</formula1>
    </dataValidation>
    <dataValidation type="decimal" allowBlank="1" showInputMessage="1" showErrorMessage="1" error="入力可能範囲　32～40" sqref="AV5" xr:uid="{00000000-0002-0000-0300-000005000000}">
      <formula1>32</formula1>
      <formula2>40</formula2>
    </dataValidation>
    <dataValidation type="list" allowBlank="1" showInputMessage="1" showErrorMessage="1" sqref="J42:K42" xr:uid="{00000000-0002-0000-0300-000006000000}">
      <formula1>"週,暦月"</formula1>
    </dataValidation>
    <dataValidation type="list" allowBlank="1" showInputMessage="1" showErrorMessage="1" sqref="AZ3" xr:uid="{00000000-0002-0000-0300-000007000000}">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B1:BF57"/>
  <sheetViews>
    <sheetView showGridLines="0" view="pageBreakPreview" zoomScaleNormal="55" zoomScaleSheetLayoutView="100" workbookViewId="0">
      <selection activeCell="AM1" sqref="AM1:BA1"/>
    </sheetView>
  </sheetViews>
  <sheetFormatPr defaultColWidth="4.5" defaultRowHeight="20.25" customHeight="1"/>
  <cols>
    <col min="1" max="1" width="1.375" style="57" customWidth="1"/>
    <col min="2" max="56" width="5.625" style="57" customWidth="1"/>
    <col min="57" max="16384" width="4.5" style="57"/>
  </cols>
  <sheetData>
    <row r="1" spans="2:57" s="26" customFormat="1" ht="20.25" customHeight="1">
      <c r="C1" s="27" t="s">
        <v>54</v>
      </c>
      <c r="D1" s="27"/>
      <c r="G1" s="28" t="s">
        <v>55</v>
      </c>
      <c r="J1" s="27"/>
      <c r="K1" s="27"/>
      <c r="L1" s="27"/>
      <c r="M1" s="27"/>
      <c r="AK1" s="29" t="s">
        <v>56</v>
      </c>
      <c r="AL1" s="29" t="s">
        <v>137</v>
      </c>
      <c r="AM1" s="583" t="s">
        <v>58</v>
      </c>
      <c r="AN1" s="583"/>
      <c r="AO1" s="583"/>
      <c r="AP1" s="583"/>
      <c r="AQ1" s="583"/>
      <c r="AR1" s="583"/>
      <c r="AS1" s="583"/>
      <c r="AT1" s="583"/>
      <c r="AU1" s="583"/>
      <c r="AV1" s="583"/>
      <c r="AW1" s="583"/>
      <c r="AX1" s="583"/>
      <c r="AY1" s="583"/>
      <c r="AZ1" s="583"/>
      <c r="BA1" s="583"/>
      <c r="BB1" s="30" t="s">
        <v>138</v>
      </c>
    </row>
    <row r="2" spans="2:57" s="32" customFormat="1" ht="20.25" customHeight="1">
      <c r="D2" s="28"/>
      <c r="H2" s="28"/>
      <c r="I2" s="29"/>
      <c r="J2" s="29"/>
      <c r="K2" s="29"/>
      <c r="L2" s="29"/>
      <c r="M2" s="29"/>
      <c r="T2" s="29" t="s">
        <v>60</v>
      </c>
      <c r="U2" s="584">
        <v>6</v>
      </c>
      <c r="V2" s="584"/>
      <c r="W2" s="29" t="s">
        <v>139</v>
      </c>
      <c r="X2" s="585">
        <f>IF(U2=0,"",YEAR(DATE(2018+U2,1,1)))</f>
        <v>2024</v>
      </c>
      <c r="Y2" s="585"/>
      <c r="Z2" s="32" t="s">
        <v>61</v>
      </c>
      <c r="AA2" s="32" t="s">
        <v>62</v>
      </c>
      <c r="AB2" s="584">
        <v>4</v>
      </c>
      <c r="AC2" s="584"/>
      <c r="AD2" s="32" t="s">
        <v>63</v>
      </c>
      <c r="AJ2" s="30"/>
      <c r="AK2" s="29" t="s">
        <v>64</v>
      </c>
      <c r="AL2" s="29" t="s">
        <v>65</v>
      </c>
      <c r="AM2" s="584"/>
      <c r="AN2" s="584"/>
      <c r="AO2" s="584"/>
      <c r="AP2" s="584"/>
      <c r="AQ2" s="584"/>
      <c r="AR2" s="584"/>
      <c r="AS2" s="584"/>
      <c r="AT2" s="584"/>
      <c r="AU2" s="584"/>
      <c r="AV2" s="584"/>
      <c r="AW2" s="584"/>
      <c r="AX2" s="584"/>
      <c r="AY2" s="584"/>
      <c r="AZ2" s="584"/>
      <c r="BA2" s="584"/>
      <c r="BB2" s="30" t="s">
        <v>140</v>
      </c>
      <c r="BC2" s="29"/>
      <c r="BD2" s="29"/>
      <c r="BE2" s="29"/>
    </row>
    <row r="3" spans="2:57" s="32" customFormat="1" ht="20.25" customHeight="1">
      <c r="D3" s="28"/>
      <c r="H3" s="28"/>
      <c r="I3" s="29"/>
      <c r="J3" s="29"/>
      <c r="K3" s="29"/>
      <c r="L3" s="29"/>
      <c r="M3" s="29"/>
      <c r="T3" s="35"/>
      <c r="U3" s="36"/>
      <c r="V3" s="36"/>
      <c r="W3" s="37"/>
      <c r="X3" s="36"/>
      <c r="Y3" s="36"/>
      <c r="Z3" s="38"/>
      <c r="AA3" s="38"/>
      <c r="AB3" s="36"/>
      <c r="AC3" s="36"/>
      <c r="AD3" s="39"/>
      <c r="AJ3" s="30"/>
      <c r="AK3" s="29"/>
      <c r="AL3" s="29"/>
      <c r="AM3" s="40"/>
      <c r="AN3" s="40"/>
      <c r="AO3" s="40"/>
      <c r="AP3" s="40"/>
      <c r="AQ3" s="40"/>
      <c r="AR3" s="40"/>
      <c r="AS3" s="40"/>
      <c r="AT3" s="40"/>
      <c r="AU3" s="40"/>
      <c r="AV3" s="40"/>
      <c r="AW3" s="40"/>
      <c r="AX3" s="40"/>
      <c r="AY3" s="41" t="s">
        <v>141</v>
      </c>
      <c r="AZ3" s="586" t="s">
        <v>69</v>
      </c>
      <c r="BA3" s="586"/>
      <c r="BB3" s="586"/>
      <c r="BC3" s="586"/>
      <c r="BD3" s="29"/>
      <c r="BE3" s="29"/>
    </row>
    <row r="4" spans="2:57" s="32" customFormat="1" ht="20.25" customHeight="1">
      <c r="B4" s="42"/>
      <c r="C4" s="42"/>
      <c r="D4" s="42"/>
      <c r="E4" s="42"/>
      <c r="F4" s="42"/>
      <c r="G4" s="42"/>
      <c r="H4" s="42"/>
      <c r="I4" s="42"/>
      <c r="J4" s="43"/>
      <c r="K4" s="44"/>
      <c r="L4" s="44"/>
      <c r="M4" s="44"/>
      <c r="N4" s="44"/>
      <c r="O4" s="44"/>
      <c r="P4" s="45"/>
      <c r="Q4" s="44"/>
      <c r="R4" s="44"/>
      <c r="Z4" s="38"/>
      <c r="AA4" s="38"/>
      <c r="AB4" s="36"/>
      <c r="AC4" s="36"/>
      <c r="AD4" s="39"/>
      <c r="AJ4" s="30"/>
      <c r="AK4" s="29"/>
      <c r="AL4" s="29"/>
      <c r="AM4" s="40"/>
      <c r="AN4" s="40"/>
      <c r="AO4" s="40"/>
      <c r="AP4" s="40"/>
      <c r="AQ4" s="40"/>
      <c r="AR4" s="40"/>
      <c r="AS4" s="40"/>
      <c r="AT4" s="40"/>
      <c r="AU4" s="40"/>
      <c r="AV4" s="40"/>
      <c r="AW4" s="40"/>
      <c r="AX4" s="40"/>
      <c r="AY4" s="41" t="s">
        <v>142</v>
      </c>
      <c r="AZ4" s="586" t="s">
        <v>71</v>
      </c>
      <c r="BA4" s="586"/>
      <c r="BB4" s="586"/>
      <c r="BC4" s="586"/>
      <c r="BD4" s="29"/>
      <c r="BE4" s="29"/>
    </row>
    <row r="5" spans="2:57" s="32" customFormat="1" ht="20.25" customHeight="1">
      <c r="B5" s="46"/>
      <c r="C5" s="46"/>
      <c r="D5" s="46"/>
      <c r="E5" s="46"/>
      <c r="F5" s="46"/>
      <c r="G5" s="46"/>
      <c r="H5" s="46"/>
      <c r="I5" s="46"/>
      <c r="J5" s="44"/>
      <c r="K5" s="47"/>
      <c r="L5" s="48"/>
      <c r="M5" s="48"/>
      <c r="N5" s="48"/>
      <c r="O5" s="48"/>
      <c r="P5" s="46"/>
      <c r="Q5" s="42"/>
      <c r="R5" s="42"/>
      <c r="S5" s="26"/>
      <c r="Z5" s="38"/>
      <c r="AA5" s="38"/>
      <c r="AB5" s="36"/>
      <c r="AC5" s="36"/>
      <c r="AD5" s="26"/>
      <c r="AE5" s="26"/>
      <c r="AF5" s="26"/>
      <c r="AG5" s="26"/>
      <c r="AJ5" s="26" t="s">
        <v>72</v>
      </c>
      <c r="AK5" s="26"/>
      <c r="AL5" s="26"/>
      <c r="AM5" s="26"/>
      <c r="AN5" s="26"/>
      <c r="AO5" s="26"/>
      <c r="AP5" s="26"/>
      <c r="AQ5" s="26"/>
      <c r="AR5" s="42"/>
      <c r="AS5" s="42"/>
      <c r="AT5" s="49"/>
      <c r="AU5" s="26"/>
      <c r="AV5" s="549">
        <v>40</v>
      </c>
      <c r="AW5" s="550"/>
      <c r="AX5" s="49" t="s">
        <v>73</v>
      </c>
      <c r="AY5" s="26"/>
      <c r="AZ5" s="549">
        <v>160</v>
      </c>
      <c r="BA5" s="550"/>
      <c r="BB5" s="49" t="s">
        <v>74</v>
      </c>
      <c r="BC5" s="26"/>
      <c r="BE5" s="29"/>
    </row>
    <row r="6" spans="2:57" s="32" customFormat="1" ht="20.25" customHeight="1">
      <c r="B6" s="46"/>
      <c r="C6" s="46"/>
      <c r="D6" s="46"/>
      <c r="E6" s="46"/>
      <c r="F6" s="46"/>
      <c r="G6" s="46"/>
      <c r="H6" s="46"/>
      <c r="I6" s="46"/>
      <c r="J6" s="44"/>
      <c r="K6" s="47"/>
      <c r="L6" s="48"/>
      <c r="M6" s="48"/>
      <c r="N6" s="48"/>
      <c r="O6" s="48"/>
      <c r="P6" s="46"/>
      <c r="Q6" s="42"/>
      <c r="R6" s="42"/>
      <c r="S6" s="26"/>
      <c r="Z6" s="38"/>
      <c r="AA6" s="38"/>
      <c r="AB6" s="36"/>
      <c r="AC6" s="36"/>
      <c r="AD6" s="26"/>
      <c r="AE6" s="26"/>
      <c r="AF6" s="26"/>
      <c r="AG6" s="26"/>
      <c r="AJ6" s="26"/>
      <c r="AK6" s="26"/>
      <c r="AL6" s="26"/>
      <c r="AM6" s="26"/>
      <c r="AN6" s="26"/>
      <c r="AO6" s="26"/>
      <c r="AP6" s="26"/>
      <c r="AQ6" s="26" t="s">
        <v>75</v>
      </c>
      <c r="AR6" s="26"/>
      <c r="AS6" s="50"/>
      <c r="AT6" s="50"/>
      <c r="AU6" s="50"/>
      <c r="AV6" s="26"/>
      <c r="AW6" s="26"/>
      <c r="AX6" s="51"/>
      <c r="AY6" s="26"/>
      <c r="AZ6" s="549">
        <v>100</v>
      </c>
      <c r="BA6" s="550"/>
      <c r="BB6" s="49" t="s">
        <v>76</v>
      </c>
      <c r="BC6" s="26"/>
      <c r="BE6" s="29"/>
    </row>
    <row r="7" spans="2:57" s="32" customFormat="1" ht="20.25" customHeight="1">
      <c r="B7" s="46"/>
      <c r="C7" s="46"/>
      <c r="D7" s="46"/>
      <c r="E7" s="46"/>
      <c r="F7" s="46"/>
      <c r="G7" s="46"/>
      <c r="H7" s="46"/>
      <c r="I7" s="46"/>
      <c r="J7" s="46"/>
      <c r="K7" s="52"/>
      <c r="L7" s="52"/>
      <c r="M7" s="52"/>
      <c r="N7" s="46"/>
      <c r="O7" s="53"/>
      <c r="P7" s="54"/>
      <c r="Q7" s="54"/>
      <c r="R7" s="55"/>
      <c r="S7" s="50"/>
      <c r="Z7" s="38"/>
      <c r="AA7" s="38"/>
      <c r="AB7" s="36"/>
      <c r="AC7" s="36"/>
      <c r="AD7" s="49"/>
      <c r="AE7" s="26"/>
      <c r="AF7" s="26"/>
      <c r="AG7" s="26"/>
      <c r="AL7" s="26"/>
      <c r="AM7" s="26"/>
      <c r="AN7" s="56"/>
      <c r="AO7" s="51"/>
      <c r="AP7" s="51"/>
      <c r="AQ7" s="50"/>
      <c r="AR7" s="50"/>
      <c r="AS7" s="50"/>
      <c r="AT7" s="50"/>
      <c r="AU7" s="50"/>
      <c r="AV7" s="50"/>
      <c r="AW7" s="26" t="s">
        <v>77</v>
      </c>
      <c r="AX7" s="26"/>
      <c r="AY7" s="26"/>
      <c r="AZ7" s="551">
        <f>DAY(EOMONTH(DATE(X2,AB2,1),0))</f>
        <v>30</v>
      </c>
      <c r="BA7" s="552"/>
      <c r="BB7" s="49" t="s">
        <v>78</v>
      </c>
      <c r="BE7" s="29"/>
    </row>
    <row r="8" spans="2:57" ht="5.0999999999999996" customHeight="1" thickBot="1">
      <c r="C8" s="58"/>
      <c r="D8" s="58"/>
      <c r="S8" s="58"/>
      <c r="AJ8" s="58"/>
      <c r="BC8" s="59"/>
      <c r="BD8" s="59"/>
      <c r="BE8" s="59"/>
    </row>
    <row r="9" spans="2:57" ht="20.25" customHeight="1" thickBot="1">
      <c r="B9" s="553" t="s">
        <v>79</v>
      </c>
      <c r="C9" s="556" t="s">
        <v>143</v>
      </c>
      <c r="D9" s="557"/>
      <c r="E9" s="562" t="s">
        <v>81</v>
      </c>
      <c r="F9" s="557"/>
      <c r="G9" s="562" t="s">
        <v>82</v>
      </c>
      <c r="H9" s="556"/>
      <c r="I9" s="556"/>
      <c r="J9" s="556"/>
      <c r="K9" s="557"/>
      <c r="L9" s="562" t="s">
        <v>144</v>
      </c>
      <c r="M9" s="556"/>
      <c r="N9" s="556"/>
      <c r="O9" s="565"/>
      <c r="P9" s="568" t="s">
        <v>84</v>
      </c>
      <c r="Q9" s="569"/>
      <c r="R9" s="569"/>
      <c r="S9" s="569"/>
      <c r="T9" s="569"/>
      <c r="U9" s="569"/>
      <c r="V9" s="569"/>
      <c r="W9" s="569"/>
      <c r="X9" s="569"/>
      <c r="Y9" s="569"/>
      <c r="Z9" s="569"/>
      <c r="AA9" s="569"/>
      <c r="AB9" s="569"/>
      <c r="AC9" s="569"/>
      <c r="AD9" s="569"/>
      <c r="AE9" s="569"/>
      <c r="AF9" s="569"/>
      <c r="AG9" s="569"/>
      <c r="AH9" s="569"/>
      <c r="AI9" s="569"/>
      <c r="AJ9" s="569"/>
      <c r="AK9" s="569"/>
      <c r="AL9" s="569"/>
      <c r="AM9" s="569"/>
      <c r="AN9" s="569"/>
      <c r="AO9" s="569"/>
      <c r="AP9" s="569"/>
      <c r="AQ9" s="569"/>
      <c r="AR9" s="569"/>
      <c r="AS9" s="569"/>
      <c r="AT9" s="569"/>
      <c r="AU9" s="570" t="str">
        <f>IF(AZ3="４週","(10)1～4週目の勤務時間数合計","(10)1か月の勤務時間数合計")</f>
        <v>(10)1～4週目の勤務時間数合計</v>
      </c>
      <c r="AV9" s="571"/>
      <c r="AW9" s="570" t="s">
        <v>85</v>
      </c>
      <c r="AX9" s="571"/>
      <c r="AY9" s="578" t="s">
        <v>86</v>
      </c>
      <c r="AZ9" s="578"/>
      <c r="BA9" s="578"/>
      <c r="BB9" s="578"/>
      <c r="BC9" s="578"/>
      <c r="BD9" s="578"/>
    </row>
    <row r="10" spans="2:57" ht="20.25" customHeight="1" thickBot="1">
      <c r="B10" s="554"/>
      <c r="C10" s="558"/>
      <c r="D10" s="559"/>
      <c r="E10" s="563"/>
      <c r="F10" s="559"/>
      <c r="G10" s="563"/>
      <c r="H10" s="558"/>
      <c r="I10" s="558"/>
      <c r="J10" s="558"/>
      <c r="K10" s="559"/>
      <c r="L10" s="563"/>
      <c r="M10" s="558"/>
      <c r="N10" s="558"/>
      <c r="O10" s="566"/>
      <c r="P10" s="580" t="s">
        <v>87</v>
      </c>
      <c r="Q10" s="581"/>
      <c r="R10" s="581"/>
      <c r="S10" s="581"/>
      <c r="T10" s="581"/>
      <c r="U10" s="581"/>
      <c r="V10" s="582"/>
      <c r="W10" s="580" t="s">
        <v>88</v>
      </c>
      <c r="X10" s="581"/>
      <c r="Y10" s="581"/>
      <c r="Z10" s="581"/>
      <c r="AA10" s="581"/>
      <c r="AB10" s="581"/>
      <c r="AC10" s="582"/>
      <c r="AD10" s="580" t="s">
        <v>89</v>
      </c>
      <c r="AE10" s="581"/>
      <c r="AF10" s="581"/>
      <c r="AG10" s="581"/>
      <c r="AH10" s="581"/>
      <c r="AI10" s="581"/>
      <c r="AJ10" s="582"/>
      <c r="AK10" s="580" t="s">
        <v>90</v>
      </c>
      <c r="AL10" s="581"/>
      <c r="AM10" s="581"/>
      <c r="AN10" s="581"/>
      <c r="AO10" s="581"/>
      <c r="AP10" s="581"/>
      <c r="AQ10" s="582"/>
      <c r="AR10" s="580" t="s">
        <v>91</v>
      </c>
      <c r="AS10" s="581"/>
      <c r="AT10" s="582"/>
      <c r="AU10" s="572"/>
      <c r="AV10" s="573"/>
      <c r="AW10" s="572"/>
      <c r="AX10" s="573"/>
      <c r="AY10" s="578"/>
      <c r="AZ10" s="578"/>
      <c r="BA10" s="578"/>
      <c r="BB10" s="578"/>
      <c r="BC10" s="578"/>
      <c r="BD10" s="578"/>
    </row>
    <row r="11" spans="2:57" ht="20.25" customHeight="1" thickBot="1">
      <c r="B11" s="554"/>
      <c r="C11" s="558"/>
      <c r="D11" s="559"/>
      <c r="E11" s="563"/>
      <c r="F11" s="559"/>
      <c r="G11" s="563"/>
      <c r="H11" s="558"/>
      <c r="I11" s="558"/>
      <c r="J11" s="558"/>
      <c r="K11" s="559"/>
      <c r="L11" s="563"/>
      <c r="M11" s="558"/>
      <c r="N11" s="558"/>
      <c r="O11" s="566"/>
      <c r="P11" s="62">
        <f>DAY(DATE($X$2,$AB$2,1))</f>
        <v>1</v>
      </c>
      <c r="Q11" s="63">
        <f>DAY(DATE($X$2,$AB$2,2))</f>
        <v>2</v>
      </c>
      <c r="R11" s="63">
        <f>DAY(DATE($X$2,$AB$2,3))</f>
        <v>3</v>
      </c>
      <c r="S11" s="63">
        <f>DAY(DATE($X$2,$AB$2,4))</f>
        <v>4</v>
      </c>
      <c r="T11" s="63">
        <f>DAY(DATE($X$2,$AB$2,5))</f>
        <v>5</v>
      </c>
      <c r="U11" s="63">
        <f>DAY(DATE($X$2,$AB$2,6))</f>
        <v>6</v>
      </c>
      <c r="V11" s="64">
        <f>DAY(DATE($X$2,$AB$2,7))</f>
        <v>7</v>
      </c>
      <c r="W11" s="62">
        <f>DAY(DATE($X$2,$AB$2,8))</f>
        <v>8</v>
      </c>
      <c r="X11" s="63">
        <f>DAY(DATE($X$2,$AB$2,9))</f>
        <v>9</v>
      </c>
      <c r="Y11" s="63">
        <f>DAY(DATE($X$2,$AB$2,10))</f>
        <v>10</v>
      </c>
      <c r="Z11" s="63">
        <f>DAY(DATE($X$2,$AB$2,11))</f>
        <v>11</v>
      </c>
      <c r="AA11" s="63">
        <f>DAY(DATE($X$2,$AB$2,12))</f>
        <v>12</v>
      </c>
      <c r="AB11" s="63">
        <f>DAY(DATE($X$2,$AB$2,13))</f>
        <v>13</v>
      </c>
      <c r="AC11" s="64">
        <f>DAY(DATE($X$2,$AB$2,14))</f>
        <v>14</v>
      </c>
      <c r="AD11" s="62">
        <f>DAY(DATE($X$2,$AB$2,15))</f>
        <v>15</v>
      </c>
      <c r="AE11" s="63">
        <f>DAY(DATE($X$2,$AB$2,16))</f>
        <v>16</v>
      </c>
      <c r="AF11" s="63">
        <f>DAY(DATE($X$2,$AB$2,17))</f>
        <v>17</v>
      </c>
      <c r="AG11" s="63">
        <f>DAY(DATE($X$2,$AB$2,18))</f>
        <v>18</v>
      </c>
      <c r="AH11" s="63">
        <f>DAY(DATE($X$2,$AB$2,19))</f>
        <v>19</v>
      </c>
      <c r="AI11" s="63">
        <f>DAY(DATE($X$2,$AB$2,20))</f>
        <v>20</v>
      </c>
      <c r="AJ11" s="64">
        <f>DAY(DATE($X$2,$AB$2,21))</f>
        <v>21</v>
      </c>
      <c r="AK11" s="62">
        <f>DAY(DATE($X$2,$AB$2,22))</f>
        <v>22</v>
      </c>
      <c r="AL11" s="63">
        <f>DAY(DATE($X$2,$AB$2,23))</f>
        <v>23</v>
      </c>
      <c r="AM11" s="63">
        <f>DAY(DATE($X$2,$AB$2,24))</f>
        <v>24</v>
      </c>
      <c r="AN11" s="63">
        <f>DAY(DATE($X$2,$AB$2,25))</f>
        <v>25</v>
      </c>
      <c r="AO11" s="63">
        <f>DAY(DATE($X$2,$AB$2,26))</f>
        <v>26</v>
      </c>
      <c r="AP11" s="63">
        <f>DAY(DATE($X$2,$AB$2,27))</f>
        <v>27</v>
      </c>
      <c r="AQ11" s="64">
        <f>DAY(DATE($X$2,$AB$2,28))</f>
        <v>28</v>
      </c>
      <c r="AR11" s="62" t="str">
        <f>IF(AZ3="暦月",IF(DAY(DATE($X$2,$AB$2,29))=29,29,""),"")</f>
        <v/>
      </c>
      <c r="AS11" s="63" t="str">
        <f>IF(AZ3="暦月",IF(DAY(DATE($X$2,$AB$2,30))=30,30,""),"")</f>
        <v/>
      </c>
      <c r="AT11" s="101" t="str">
        <f>IF(AZ3="暦月",IF(DAY(DATE($X$2,$AB$2,31))=31,31,""),"")</f>
        <v/>
      </c>
      <c r="AU11" s="572"/>
      <c r="AV11" s="573"/>
      <c r="AW11" s="572"/>
      <c r="AX11" s="573"/>
      <c r="AY11" s="578"/>
      <c r="AZ11" s="578"/>
      <c r="BA11" s="578"/>
      <c r="BB11" s="578"/>
      <c r="BC11" s="578"/>
      <c r="BD11" s="578"/>
    </row>
    <row r="12" spans="2:57" ht="20.25" hidden="1" customHeight="1" thickBot="1">
      <c r="B12" s="554"/>
      <c r="C12" s="558"/>
      <c r="D12" s="559"/>
      <c r="E12" s="563"/>
      <c r="F12" s="559"/>
      <c r="G12" s="563"/>
      <c r="H12" s="558"/>
      <c r="I12" s="558"/>
      <c r="J12" s="558"/>
      <c r="K12" s="559"/>
      <c r="L12" s="563"/>
      <c r="M12" s="558"/>
      <c r="N12" s="558"/>
      <c r="O12" s="566"/>
      <c r="P12" s="62">
        <f>WEEKDAY(DATE($X$2,$AB$2,1))</f>
        <v>2</v>
      </c>
      <c r="Q12" s="63">
        <f>WEEKDAY(DATE($X$2,$AB$2,2))</f>
        <v>3</v>
      </c>
      <c r="R12" s="63">
        <f>WEEKDAY(DATE($X$2,$AB$2,3))</f>
        <v>4</v>
      </c>
      <c r="S12" s="63">
        <f>WEEKDAY(DATE($X$2,$AB$2,4))</f>
        <v>5</v>
      </c>
      <c r="T12" s="63">
        <f>WEEKDAY(DATE($X$2,$AB$2,5))</f>
        <v>6</v>
      </c>
      <c r="U12" s="63">
        <f>WEEKDAY(DATE($X$2,$AB$2,6))</f>
        <v>7</v>
      </c>
      <c r="V12" s="64">
        <f>WEEKDAY(DATE($X$2,$AB$2,7))</f>
        <v>1</v>
      </c>
      <c r="W12" s="62">
        <f>WEEKDAY(DATE($X$2,$AB$2,8))</f>
        <v>2</v>
      </c>
      <c r="X12" s="63">
        <f>WEEKDAY(DATE($X$2,$AB$2,9))</f>
        <v>3</v>
      </c>
      <c r="Y12" s="63">
        <f>WEEKDAY(DATE($X$2,$AB$2,10))</f>
        <v>4</v>
      </c>
      <c r="Z12" s="63">
        <f>WEEKDAY(DATE($X$2,$AB$2,11))</f>
        <v>5</v>
      </c>
      <c r="AA12" s="63">
        <f>WEEKDAY(DATE($X$2,$AB$2,12))</f>
        <v>6</v>
      </c>
      <c r="AB12" s="63">
        <f>WEEKDAY(DATE($X$2,$AB$2,13))</f>
        <v>7</v>
      </c>
      <c r="AC12" s="64">
        <f>WEEKDAY(DATE($X$2,$AB$2,14))</f>
        <v>1</v>
      </c>
      <c r="AD12" s="62">
        <f>WEEKDAY(DATE($X$2,$AB$2,15))</f>
        <v>2</v>
      </c>
      <c r="AE12" s="63">
        <f>WEEKDAY(DATE($X$2,$AB$2,16))</f>
        <v>3</v>
      </c>
      <c r="AF12" s="63">
        <f>WEEKDAY(DATE($X$2,$AB$2,17))</f>
        <v>4</v>
      </c>
      <c r="AG12" s="63">
        <f>WEEKDAY(DATE($X$2,$AB$2,18))</f>
        <v>5</v>
      </c>
      <c r="AH12" s="63">
        <f>WEEKDAY(DATE($X$2,$AB$2,19))</f>
        <v>6</v>
      </c>
      <c r="AI12" s="63">
        <f>WEEKDAY(DATE($X$2,$AB$2,20))</f>
        <v>7</v>
      </c>
      <c r="AJ12" s="64">
        <f>WEEKDAY(DATE($X$2,$AB$2,21))</f>
        <v>1</v>
      </c>
      <c r="AK12" s="62">
        <f>WEEKDAY(DATE($X$2,$AB$2,22))</f>
        <v>2</v>
      </c>
      <c r="AL12" s="63">
        <f>WEEKDAY(DATE($X$2,$AB$2,23))</f>
        <v>3</v>
      </c>
      <c r="AM12" s="63">
        <f>WEEKDAY(DATE($X$2,$AB$2,24))</f>
        <v>4</v>
      </c>
      <c r="AN12" s="63">
        <f>WEEKDAY(DATE($X$2,$AB$2,25))</f>
        <v>5</v>
      </c>
      <c r="AO12" s="63">
        <f>WEEKDAY(DATE($X$2,$AB$2,26))</f>
        <v>6</v>
      </c>
      <c r="AP12" s="63">
        <f>WEEKDAY(DATE($X$2,$AB$2,27))</f>
        <v>7</v>
      </c>
      <c r="AQ12" s="64">
        <f>WEEKDAY(DATE($X$2,$AB$2,28))</f>
        <v>1</v>
      </c>
      <c r="AR12" s="62">
        <f>IF(AR11=29,WEEKDAY(DATE($X$2,$AB$2,29)),0)</f>
        <v>0</v>
      </c>
      <c r="AS12" s="63">
        <f>IF(AS11=30,WEEKDAY(DATE($X$2,$AB$2,30)),0)</f>
        <v>0</v>
      </c>
      <c r="AT12" s="101">
        <f>IF(AT11=31,WEEKDAY(DATE($X$2,$AB$2,31)),0)</f>
        <v>0</v>
      </c>
      <c r="AU12" s="574"/>
      <c r="AV12" s="575"/>
      <c r="AW12" s="574"/>
      <c r="AX12" s="575"/>
      <c r="AY12" s="579"/>
      <c r="AZ12" s="579"/>
      <c r="BA12" s="579"/>
      <c r="BB12" s="579"/>
      <c r="BC12" s="579"/>
      <c r="BD12" s="579"/>
    </row>
    <row r="13" spans="2:57" ht="20.25" customHeight="1" thickBot="1">
      <c r="B13" s="555"/>
      <c r="C13" s="560"/>
      <c r="D13" s="561"/>
      <c r="E13" s="564"/>
      <c r="F13" s="561"/>
      <c r="G13" s="564"/>
      <c r="H13" s="560"/>
      <c r="I13" s="560"/>
      <c r="J13" s="560"/>
      <c r="K13" s="561"/>
      <c r="L13" s="564"/>
      <c r="M13" s="560"/>
      <c r="N13" s="560"/>
      <c r="O13" s="567"/>
      <c r="P13" s="65" t="str">
        <f>IF(P12=1,"日",IF(P12=2,"月",IF(P12=3,"火",IF(P12=4,"水",IF(P12=5,"木",IF(P12=6,"金","土"))))))</f>
        <v>月</v>
      </c>
      <c r="Q13" s="66" t="str">
        <f t="shared" ref="Q13:AQ13" si="0">IF(Q12=1,"日",IF(Q12=2,"月",IF(Q12=3,"火",IF(Q12=4,"水",IF(Q12=5,"木",IF(Q12=6,"金","土"))))))</f>
        <v>火</v>
      </c>
      <c r="R13" s="66" t="str">
        <f t="shared" si="0"/>
        <v>水</v>
      </c>
      <c r="S13" s="66" t="str">
        <f t="shared" si="0"/>
        <v>木</v>
      </c>
      <c r="T13" s="66" t="str">
        <f t="shared" si="0"/>
        <v>金</v>
      </c>
      <c r="U13" s="66" t="str">
        <f t="shared" si="0"/>
        <v>土</v>
      </c>
      <c r="V13" s="67" t="str">
        <f t="shared" si="0"/>
        <v>日</v>
      </c>
      <c r="W13" s="65" t="str">
        <f t="shared" si="0"/>
        <v>月</v>
      </c>
      <c r="X13" s="66" t="str">
        <f t="shared" si="0"/>
        <v>火</v>
      </c>
      <c r="Y13" s="66" t="str">
        <f t="shared" si="0"/>
        <v>水</v>
      </c>
      <c r="Z13" s="66" t="str">
        <f t="shared" si="0"/>
        <v>木</v>
      </c>
      <c r="AA13" s="66" t="str">
        <f t="shared" si="0"/>
        <v>金</v>
      </c>
      <c r="AB13" s="66" t="str">
        <f t="shared" si="0"/>
        <v>土</v>
      </c>
      <c r="AC13" s="67" t="str">
        <f t="shared" si="0"/>
        <v>日</v>
      </c>
      <c r="AD13" s="65" t="str">
        <f t="shared" si="0"/>
        <v>月</v>
      </c>
      <c r="AE13" s="66" t="str">
        <f t="shared" si="0"/>
        <v>火</v>
      </c>
      <c r="AF13" s="66" t="str">
        <f t="shared" si="0"/>
        <v>水</v>
      </c>
      <c r="AG13" s="66" t="str">
        <f t="shared" si="0"/>
        <v>木</v>
      </c>
      <c r="AH13" s="66" t="str">
        <f t="shared" si="0"/>
        <v>金</v>
      </c>
      <c r="AI13" s="66" t="str">
        <f t="shared" si="0"/>
        <v>土</v>
      </c>
      <c r="AJ13" s="67" t="str">
        <f t="shared" si="0"/>
        <v>日</v>
      </c>
      <c r="AK13" s="65" t="str">
        <f t="shared" si="0"/>
        <v>月</v>
      </c>
      <c r="AL13" s="66" t="str">
        <f t="shared" si="0"/>
        <v>火</v>
      </c>
      <c r="AM13" s="66" t="str">
        <f t="shared" si="0"/>
        <v>水</v>
      </c>
      <c r="AN13" s="66" t="str">
        <f t="shared" si="0"/>
        <v>木</v>
      </c>
      <c r="AO13" s="66" t="str">
        <f t="shared" si="0"/>
        <v>金</v>
      </c>
      <c r="AP13" s="66" t="str">
        <f t="shared" si="0"/>
        <v>土</v>
      </c>
      <c r="AQ13" s="67" t="str">
        <f t="shared" si="0"/>
        <v>日</v>
      </c>
      <c r="AR13" s="66" t="str">
        <f>IF(AR12=1,"日",IF(AR12=2,"月",IF(AR12=3,"火",IF(AR12=4,"水",IF(AR12=5,"木",IF(AR12=6,"金",IF(AR12=0,"","土")))))))</f>
        <v/>
      </c>
      <c r="AS13" s="66" t="str">
        <f>IF(AS12=1,"日",IF(AS12=2,"月",IF(AS12=3,"火",IF(AS12=4,"水",IF(AS12=5,"木",IF(AS12=6,"金",IF(AS12=0,"","土")))))))</f>
        <v/>
      </c>
      <c r="AT13" s="102" t="str">
        <f>IF(AT12=1,"日",IF(AT12=2,"月",IF(AT12=3,"火",IF(AT12=4,"水",IF(AT12=5,"木",IF(AT12=6,"金",IF(AT12=0,"","土")))))))</f>
        <v/>
      </c>
      <c r="AU13" s="576"/>
      <c r="AV13" s="577"/>
      <c r="AW13" s="576"/>
      <c r="AX13" s="577"/>
      <c r="AY13" s="579"/>
      <c r="AZ13" s="579"/>
      <c r="BA13" s="579"/>
      <c r="BB13" s="579"/>
      <c r="BC13" s="579"/>
      <c r="BD13" s="579"/>
    </row>
    <row r="14" spans="2:57" ht="39.950000000000003" customHeight="1">
      <c r="B14" s="68">
        <v>1</v>
      </c>
      <c r="C14" s="535"/>
      <c r="D14" s="536"/>
      <c r="E14" s="537"/>
      <c r="F14" s="538"/>
      <c r="G14" s="539"/>
      <c r="H14" s="540"/>
      <c r="I14" s="540"/>
      <c r="J14" s="540"/>
      <c r="K14" s="541"/>
      <c r="L14" s="542"/>
      <c r="M14" s="543"/>
      <c r="N14" s="543"/>
      <c r="O14" s="544"/>
      <c r="P14" s="69"/>
      <c r="Q14" s="70"/>
      <c r="R14" s="70"/>
      <c r="S14" s="70"/>
      <c r="T14" s="70"/>
      <c r="U14" s="70"/>
      <c r="V14" s="71"/>
      <c r="W14" s="69"/>
      <c r="X14" s="70"/>
      <c r="Y14" s="70"/>
      <c r="Z14" s="70"/>
      <c r="AA14" s="70"/>
      <c r="AB14" s="70"/>
      <c r="AC14" s="71"/>
      <c r="AD14" s="69"/>
      <c r="AE14" s="70"/>
      <c r="AF14" s="70"/>
      <c r="AG14" s="70"/>
      <c r="AH14" s="70"/>
      <c r="AI14" s="70"/>
      <c r="AJ14" s="71"/>
      <c r="AK14" s="69"/>
      <c r="AL14" s="70"/>
      <c r="AM14" s="70"/>
      <c r="AN14" s="70"/>
      <c r="AO14" s="70"/>
      <c r="AP14" s="70"/>
      <c r="AQ14" s="71"/>
      <c r="AR14" s="69"/>
      <c r="AS14" s="70"/>
      <c r="AT14" s="71"/>
      <c r="AU14" s="545">
        <f>IF($AZ$3="４週",SUM(P14:AQ14),IF($AZ$3="暦月",SUM(P14:AT14),""))</f>
        <v>0</v>
      </c>
      <c r="AV14" s="546"/>
      <c r="AW14" s="547">
        <f t="shared" ref="AW14:AW31" si="1">IF($AZ$3="４週",AU14/4,IF($AZ$3="暦月",AU14/($AZ$7/7),""))</f>
        <v>0</v>
      </c>
      <c r="AX14" s="548"/>
      <c r="AY14" s="532"/>
      <c r="AZ14" s="533"/>
      <c r="BA14" s="533"/>
      <c r="BB14" s="533"/>
      <c r="BC14" s="533"/>
      <c r="BD14" s="534"/>
    </row>
    <row r="15" spans="2:57" ht="39.950000000000003" customHeight="1">
      <c r="B15" s="72">
        <f t="shared" ref="B15:B31" si="2">B14+1</f>
        <v>2</v>
      </c>
      <c r="C15" s="518"/>
      <c r="D15" s="519"/>
      <c r="E15" s="520"/>
      <c r="F15" s="521"/>
      <c r="G15" s="522"/>
      <c r="H15" s="523"/>
      <c r="I15" s="523"/>
      <c r="J15" s="523"/>
      <c r="K15" s="524"/>
      <c r="L15" s="525"/>
      <c r="M15" s="526"/>
      <c r="N15" s="526"/>
      <c r="O15" s="527"/>
      <c r="P15" s="73"/>
      <c r="Q15" s="74"/>
      <c r="R15" s="74"/>
      <c r="S15" s="74"/>
      <c r="T15" s="74"/>
      <c r="U15" s="74"/>
      <c r="V15" s="75"/>
      <c r="W15" s="73"/>
      <c r="X15" s="74"/>
      <c r="Y15" s="74"/>
      <c r="Z15" s="74"/>
      <c r="AA15" s="74"/>
      <c r="AB15" s="74"/>
      <c r="AC15" s="75"/>
      <c r="AD15" s="73"/>
      <c r="AE15" s="74"/>
      <c r="AF15" s="74"/>
      <c r="AG15" s="74"/>
      <c r="AH15" s="74"/>
      <c r="AI15" s="74"/>
      <c r="AJ15" s="75"/>
      <c r="AK15" s="73"/>
      <c r="AL15" s="74"/>
      <c r="AM15" s="74"/>
      <c r="AN15" s="74"/>
      <c r="AO15" s="74"/>
      <c r="AP15" s="74"/>
      <c r="AQ15" s="75"/>
      <c r="AR15" s="73"/>
      <c r="AS15" s="74"/>
      <c r="AT15" s="75"/>
      <c r="AU15" s="528">
        <f>IF($AZ$3="４週",SUM(P15:AQ15),IF($AZ$3="暦月",SUM(P15:AT15),""))</f>
        <v>0</v>
      </c>
      <c r="AV15" s="529"/>
      <c r="AW15" s="530">
        <f t="shared" si="1"/>
        <v>0</v>
      </c>
      <c r="AX15" s="531"/>
      <c r="AY15" s="498"/>
      <c r="AZ15" s="499"/>
      <c r="BA15" s="499"/>
      <c r="BB15" s="499"/>
      <c r="BC15" s="499"/>
      <c r="BD15" s="500"/>
    </row>
    <row r="16" spans="2:57" ht="39.950000000000003" customHeight="1">
      <c r="B16" s="72">
        <f t="shared" si="2"/>
        <v>3</v>
      </c>
      <c r="C16" s="518"/>
      <c r="D16" s="519"/>
      <c r="E16" s="520"/>
      <c r="F16" s="521"/>
      <c r="G16" s="522"/>
      <c r="H16" s="523"/>
      <c r="I16" s="523"/>
      <c r="J16" s="523"/>
      <c r="K16" s="524"/>
      <c r="L16" s="525"/>
      <c r="M16" s="526"/>
      <c r="N16" s="526"/>
      <c r="O16" s="527"/>
      <c r="P16" s="73"/>
      <c r="Q16" s="74"/>
      <c r="R16" s="74"/>
      <c r="S16" s="74"/>
      <c r="T16" s="74"/>
      <c r="U16" s="74"/>
      <c r="V16" s="75"/>
      <c r="W16" s="73"/>
      <c r="X16" s="74"/>
      <c r="Y16" s="74"/>
      <c r="Z16" s="74"/>
      <c r="AA16" s="74"/>
      <c r="AB16" s="74"/>
      <c r="AC16" s="75"/>
      <c r="AD16" s="73"/>
      <c r="AE16" s="74"/>
      <c r="AF16" s="74"/>
      <c r="AG16" s="74"/>
      <c r="AH16" s="74"/>
      <c r="AI16" s="74"/>
      <c r="AJ16" s="75"/>
      <c r="AK16" s="73"/>
      <c r="AL16" s="74"/>
      <c r="AM16" s="74"/>
      <c r="AN16" s="74"/>
      <c r="AO16" s="74"/>
      <c r="AP16" s="74"/>
      <c r="AQ16" s="75"/>
      <c r="AR16" s="73"/>
      <c r="AS16" s="74"/>
      <c r="AT16" s="75"/>
      <c r="AU16" s="528">
        <f>IF($AZ$3="４週",SUM(P16:AQ16),IF($AZ$3="暦月",SUM(P16:AT16),""))</f>
        <v>0</v>
      </c>
      <c r="AV16" s="529"/>
      <c r="AW16" s="530">
        <f t="shared" si="1"/>
        <v>0</v>
      </c>
      <c r="AX16" s="531"/>
      <c r="AY16" s="498"/>
      <c r="AZ16" s="499"/>
      <c r="BA16" s="499"/>
      <c r="BB16" s="499"/>
      <c r="BC16" s="499"/>
      <c r="BD16" s="500"/>
    </row>
    <row r="17" spans="2:56" ht="39.950000000000003" customHeight="1">
      <c r="B17" s="72">
        <f t="shared" si="2"/>
        <v>4</v>
      </c>
      <c r="C17" s="518"/>
      <c r="D17" s="519"/>
      <c r="E17" s="520"/>
      <c r="F17" s="521"/>
      <c r="G17" s="522"/>
      <c r="H17" s="523"/>
      <c r="I17" s="523"/>
      <c r="J17" s="523"/>
      <c r="K17" s="524"/>
      <c r="L17" s="525"/>
      <c r="M17" s="526"/>
      <c r="N17" s="526"/>
      <c r="O17" s="527"/>
      <c r="P17" s="73"/>
      <c r="Q17" s="74"/>
      <c r="R17" s="74"/>
      <c r="S17" s="74"/>
      <c r="T17" s="74"/>
      <c r="U17" s="74"/>
      <c r="V17" s="75"/>
      <c r="W17" s="73"/>
      <c r="X17" s="74"/>
      <c r="Y17" s="74"/>
      <c r="Z17" s="74"/>
      <c r="AA17" s="74"/>
      <c r="AB17" s="74"/>
      <c r="AC17" s="75"/>
      <c r="AD17" s="73"/>
      <c r="AE17" s="74"/>
      <c r="AF17" s="74"/>
      <c r="AG17" s="74"/>
      <c r="AH17" s="74"/>
      <c r="AI17" s="74"/>
      <c r="AJ17" s="75"/>
      <c r="AK17" s="73"/>
      <c r="AL17" s="74"/>
      <c r="AM17" s="74"/>
      <c r="AN17" s="74"/>
      <c r="AO17" s="74"/>
      <c r="AP17" s="74"/>
      <c r="AQ17" s="75"/>
      <c r="AR17" s="73"/>
      <c r="AS17" s="74"/>
      <c r="AT17" s="75"/>
      <c r="AU17" s="528">
        <f>IF($AZ$3="４週",SUM(P17:AQ17),IF($AZ$3="暦月",SUM(P17:AT17),""))</f>
        <v>0</v>
      </c>
      <c r="AV17" s="529"/>
      <c r="AW17" s="530">
        <f t="shared" si="1"/>
        <v>0</v>
      </c>
      <c r="AX17" s="531"/>
      <c r="AY17" s="498"/>
      <c r="AZ17" s="499"/>
      <c r="BA17" s="499"/>
      <c r="BB17" s="499"/>
      <c r="BC17" s="499"/>
      <c r="BD17" s="500"/>
    </row>
    <row r="18" spans="2:56" ht="39.950000000000003" customHeight="1">
      <c r="B18" s="72">
        <f t="shared" si="2"/>
        <v>5</v>
      </c>
      <c r="C18" s="518"/>
      <c r="D18" s="519"/>
      <c r="E18" s="520"/>
      <c r="F18" s="521"/>
      <c r="G18" s="522"/>
      <c r="H18" s="523"/>
      <c r="I18" s="523"/>
      <c r="J18" s="523"/>
      <c r="K18" s="524"/>
      <c r="L18" s="525"/>
      <c r="M18" s="526"/>
      <c r="N18" s="526"/>
      <c r="O18" s="527"/>
      <c r="P18" s="73"/>
      <c r="Q18" s="74"/>
      <c r="R18" s="74"/>
      <c r="S18" s="74"/>
      <c r="T18" s="74"/>
      <c r="U18" s="74"/>
      <c r="V18" s="75"/>
      <c r="W18" s="73"/>
      <c r="X18" s="74"/>
      <c r="Y18" s="74"/>
      <c r="Z18" s="74"/>
      <c r="AA18" s="74"/>
      <c r="AB18" s="74"/>
      <c r="AC18" s="75"/>
      <c r="AD18" s="73"/>
      <c r="AE18" s="74"/>
      <c r="AF18" s="74"/>
      <c r="AG18" s="74"/>
      <c r="AH18" s="74"/>
      <c r="AI18" s="74"/>
      <c r="AJ18" s="75"/>
      <c r="AK18" s="73"/>
      <c r="AL18" s="74"/>
      <c r="AM18" s="74"/>
      <c r="AN18" s="74"/>
      <c r="AO18" s="74"/>
      <c r="AP18" s="74"/>
      <c r="AQ18" s="75"/>
      <c r="AR18" s="73"/>
      <c r="AS18" s="74"/>
      <c r="AT18" s="75"/>
      <c r="AU18" s="528">
        <f t="shared" ref="AU18:AU31" si="3">IF($AZ$3="４週",SUM(P18:AQ18),IF($AZ$3="暦月",SUM(P18:AT18),""))</f>
        <v>0</v>
      </c>
      <c r="AV18" s="529"/>
      <c r="AW18" s="530">
        <f t="shared" si="1"/>
        <v>0</v>
      </c>
      <c r="AX18" s="531"/>
      <c r="AY18" s="498"/>
      <c r="AZ18" s="499"/>
      <c r="BA18" s="499"/>
      <c r="BB18" s="499"/>
      <c r="BC18" s="499"/>
      <c r="BD18" s="500"/>
    </row>
    <row r="19" spans="2:56" ht="39.950000000000003" customHeight="1">
      <c r="B19" s="72">
        <f t="shared" si="2"/>
        <v>6</v>
      </c>
      <c r="C19" s="518"/>
      <c r="D19" s="519"/>
      <c r="E19" s="520"/>
      <c r="F19" s="521"/>
      <c r="G19" s="522"/>
      <c r="H19" s="523"/>
      <c r="I19" s="523"/>
      <c r="J19" s="523"/>
      <c r="K19" s="524"/>
      <c r="L19" s="525"/>
      <c r="M19" s="526"/>
      <c r="N19" s="526"/>
      <c r="O19" s="527"/>
      <c r="P19" s="73"/>
      <c r="Q19" s="74"/>
      <c r="R19" s="74"/>
      <c r="S19" s="74"/>
      <c r="T19" s="74"/>
      <c r="U19" s="74"/>
      <c r="V19" s="75"/>
      <c r="W19" s="73"/>
      <c r="X19" s="74"/>
      <c r="Y19" s="74"/>
      <c r="Z19" s="74"/>
      <c r="AA19" s="74"/>
      <c r="AB19" s="74"/>
      <c r="AC19" s="75"/>
      <c r="AD19" s="73"/>
      <c r="AE19" s="74"/>
      <c r="AF19" s="74"/>
      <c r="AG19" s="74"/>
      <c r="AH19" s="74"/>
      <c r="AI19" s="74"/>
      <c r="AJ19" s="75"/>
      <c r="AK19" s="73"/>
      <c r="AL19" s="74"/>
      <c r="AM19" s="74"/>
      <c r="AN19" s="74"/>
      <c r="AO19" s="74"/>
      <c r="AP19" s="74"/>
      <c r="AQ19" s="75"/>
      <c r="AR19" s="73"/>
      <c r="AS19" s="74"/>
      <c r="AT19" s="75"/>
      <c r="AU19" s="528">
        <f t="shared" si="3"/>
        <v>0</v>
      </c>
      <c r="AV19" s="529"/>
      <c r="AW19" s="530">
        <f t="shared" si="1"/>
        <v>0</v>
      </c>
      <c r="AX19" s="531"/>
      <c r="AY19" s="498"/>
      <c r="AZ19" s="499"/>
      <c r="BA19" s="499"/>
      <c r="BB19" s="499"/>
      <c r="BC19" s="499"/>
      <c r="BD19" s="500"/>
    </row>
    <row r="20" spans="2:56" ht="39.950000000000003" customHeight="1">
      <c r="B20" s="72">
        <f t="shared" si="2"/>
        <v>7</v>
      </c>
      <c r="C20" s="518"/>
      <c r="D20" s="519"/>
      <c r="E20" s="520"/>
      <c r="F20" s="521"/>
      <c r="G20" s="522"/>
      <c r="H20" s="523"/>
      <c r="I20" s="523"/>
      <c r="J20" s="523"/>
      <c r="K20" s="524"/>
      <c r="L20" s="525"/>
      <c r="M20" s="526"/>
      <c r="N20" s="526"/>
      <c r="O20" s="527"/>
      <c r="P20" s="73"/>
      <c r="Q20" s="74"/>
      <c r="R20" s="74"/>
      <c r="S20" s="74"/>
      <c r="T20" s="74"/>
      <c r="U20" s="74"/>
      <c r="V20" s="75"/>
      <c r="W20" s="73"/>
      <c r="X20" s="74"/>
      <c r="Y20" s="74"/>
      <c r="Z20" s="74"/>
      <c r="AA20" s="74"/>
      <c r="AB20" s="74"/>
      <c r="AC20" s="75"/>
      <c r="AD20" s="73"/>
      <c r="AE20" s="74"/>
      <c r="AF20" s="74"/>
      <c r="AG20" s="74"/>
      <c r="AH20" s="74"/>
      <c r="AI20" s="74"/>
      <c r="AJ20" s="75"/>
      <c r="AK20" s="73"/>
      <c r="AL20" s="74"/>
      <c r="AM20" s="74"/>
      <c r="AN20" s="74"/>
      <c r="AO20" s="74"/>
      <c r="AP20" s="74"/>
      <c r="AQ20" s="75"/>
      <c r="AR20" s="73"/>
      <c r="AS20" s="74"/>
      <c r="AT20" s="75"/>
      <c r="AU20" s="528">
        <f>IF($AZ$3="４週",SUM(P20:AQ20),IF($AZ$3="暦月",SUM(P20:AT20),""))</f>
        <v>0</v>
      </c>
      <c r="AV20" s="529"/>
      <c r="AW20" s="530">
        <f t="shared" si="1"/>
        <v>0</v>
      </c>
      <c r="AX20" s="531"/>
      <c r="AY20" s="498"/>
      <c r="AZ20" s="499"/>
      <c r="BA20" s="499"/>
      <c r="BB20" s="499"/>
      <c r="BC20" s="499"/>
      <c r="BD20" s="500"/>
    </row>
    <row r="21" spans="2:56" ht="39.950000000000003" customHeight="1">
      <c r="B21" s="72">
        <f t="shared" si="2"/>
        <v>8</v>
      </c>
      <c r="C21" s="518"/>
      <c r="D21" s="519"/>
      <c r="E21" s="520"/>
      <c r="F21" s="521"/>
      <c r="G21" s="522"/>
      <c r="H21" s="523"/>
      <c r="I21" s="523"/>
      <c r="J21" s="523"/>
      <c r="K21" s="524"/>
      <c r="L21" s="525"/>
      <c r="M21" s="526"/>
      <c r="N21" s="526"/>
      <c r="O21" s="527"/>
      <c r="P21" s="73"/>
      <c r="Q21" s="74"/>
      <c r="R21" s="74"/>
      <c r="S21" s="74"/>
      <c r="T21" s="74"/>
      <c r="U21" s="74"/>
      <c r="V21" s="75"/>
      <c r="W21" s="73"/>
      <c r="X21" s="74"/>
      <c r="Y21" s="74"/>
      <c r="Z21" s="74"/>
      <c r="AA21" s="74"/>
      <c r="AB21" s="74"/>
      <c r="AC21" s="75"/>
      <c r="AD21" s="73"/>
      <c r="AE21" s="74"/>
      <c r="AF21" s="74"/>
      <c r="AG21" s="74"/>
      <c r="AH21" s="74"/>
      <c r="AI21" s="74"/>
      <c r="AJ21" s="75"/>
      <c r="AK21" s="73"/>
      <c r="AL21" s="74"/>
      <c r="AM21" s="74"/>
      <c r="AN21" s="74"/>
      <c r="AO21" s="74"/>
      <c r="AP21" s="74"/>
      <c r="AQ21" s="75"/>
      <c r="AR21" s="73"/>
      <c r="AS21" s="74"/>
      <c r="AT21" s="75"/>
      <c r="AU21" s="528">
        <f t="shared" si="3"/>
        <v>0</v>
      </c>
      <c r="AV21" s="529"/>
      <c r="AW21" s="530">
        <f t="shared" si="1"/>
        <v>0</v>
      </c>
      <c r="AX21" s="531"/>
      <c r="AY21" s="498"/>
      <c r="AZ21" s="499"/>
      <c r="BA21" s="499"/>
      <c r="BB21" s="499"/>
      <c r="BC21" s="499"/>
      <c r="BD21" s="500"/>
    </row>
    <row r="22" spans="2:56" ht="39.950000000000003" customHeight="1">
      <c r="B22" s="72">
        <f t="shared" si="2"/>
        <v>9</v>
      </c>
      <c r="C22" s="518"/>
      <c r="D22" s="519"/>
      <c r="E22" s="520"/>
      <c r="F22" s="521"/>
      <c r="G22" s="522"/>
      <c r="H22" s="523"/>
      <c r="I22" s="523"/>
      <c r="J22" s="523"/>
      <c r="K22" s="524"/>
      <c r="L22" s="525"/>
      <c r="M22" s="526"/>
      <c r="N22" s="526"/>
      <c r="O22" s="527"/>
      <c r="P22" s="73"/>
      <c r="Q22" s="74"/>
      <c r="R22" s="74"/>
      <c r="S22" s="74"/>
      <c r="T22" s="74"/>
      <c r="U22" s="74"/>
      <c r="V22" s="75"/>
      <c r="W22" s="73"/>
      <c r="X22" s="74"/>
      <c r="Y22" s="74"/>
      <c r="Z22" s="74"/>
      <c r="AA22" s="74"/>
      <c r="AB22" s="74"/>
      <c r="AC22" s="75"/>
      <c r="AD22" s="73"/>
      <c r="AE22" s="74"/>
      <c r="AF22" s="74"/>
      <c r="AG22" s="74"/>
      <c r="AH22" s="74"/>
      <c r="AI22" s="74"/>
      <c r="AJ22" s="75"/>
      <c r="AK22" s="73"/>
      <c r="AL22" s="74"/>
      <c r="AM22" s="74"/>
      <c r="AN22" s="74"/>
      <c r="AO22" s="74"/>
      <c r="AP22" s="74"/>
      <c r="AQ22" s="75"/>
      <c r="AR22" s="73"/>
      <c r="AS22" s="74"/>
      <c r="AT22" s="75"/>
      <c r="AU22" s="528">
        <f t="shared" si="3"/>
        <v>0</v>
      </c>
      <c r="AV22" s="529"/>
      <c r="AW22" s="530">
        <f t="shared" si="1"/>
        <v>0</v>
      </c>
      <c r="AX22" s="531"/>
      <c r="AY22" s="498"/>
      <c r="AZ22" s="499"/>
      <c r="BA22" s="499"/>
      <c r="BB22" s="499"/>
      <c r="BC22" s="499"/>
      <c r="BD22" s="500"/>
    </row>
    <row r="23" spans="2:56" ht="39.950000000000003" customHeight="1">
      <c r="B23" s="72">
        <f t="shared" si="2"/>
        <v>10</v>
      </c>
      <c r="C23" s="518"/>
      <c r="D23" s="519"/>
      <c r="E23" s="520"/>
      <c r="F23" s="521"/>
      <c r="G23" s="522"/>
      <c r="H23" s="523"/>
      <c r="I23" s="523"/>
      <c r="J23" s="523"/>
      <c r="K23" s="524"/>
      <c r="L23" s="525"/>
      <c r="M23" s="526"/>
      <c r="N23" s="526"/>
      <c r="O23" s="527"/>
      <c r="P23" s="73"/>
      <c r="Q23" s="74"/>
      <c r="R23" s="74"/>
      <c r="S23" s="74"/>
      <c r="T23" s="74"/>
      <c r="U23" s="74"/>
      <c r="V23" s="75"/>
      <c r="W23" s="73"/>
      <c r="X23" s="74"/>
      <c r="Y23" s="74"/>
      <c r="Z23" s="74"/>
      <c r="AA23" s="74"/>
      <c r="AB23" s="74"/>
      <c r="AC23" s="75"/>
      <c r="AD23" s="73"/>
      <c r="AE23" s="74"/>
      <c r="AF23" s="74"/>
      <c r="AG23" s="74"/>
      <c r="AH23" s="74"/>
      <c r="AI23" s="74"/>
      <c r="AJ23" s="75"/>
      <c r="AK23" s="73"/>
      <c r="AL23" s="74"/>
      <c r="AM23" s="74"/>
      <c r="AN23" s="74"/>
      <c r="AO23" s="74"/>
      <c r="AP23" s="74"/>
      <c r="AQ23" s="75"/>
      <c r="AR23" s="73"/>
      <c r="AS23" s="74"/>
      <c r="AT23" s="75"/>
      <c r="AU23" s="528">
        <f t="shared" si="3"/>
        <v>0</v>
      </c>
      <c r="AV23" s="529"/>
      <c r="AW23" s="530">
        <f t="shared" si="1"/>
        <v>0</v>
      </c>
      <c r="AX23" s="531"/>
      <c r="AY23" s="498"/>
      <c r="AZ23" s="499"/>
      <c r="BA23" s="499"/>
      <c r="BB23" s="499"/>
      <c r="BC23" s="499"/>
      <c r="BD23" s="500"/>
    </row>
    <row r="24" spans="2:56" ht="39.950000000000003" customHeight="1">
      <c r="B24" s="72">
        <f t="shared" si="2"/>
        <v>11</v>
      </c>
      <c r="C24" s="518"/>
      <c r="D24" s="519"/>
      <c r="E24" s="520"/>
      <c r="F24" s="521"/>
      <c r="G24" s="522"/>
      <c r="H24" s="523"/>
      <c r="I24" s="523"/>
      <c r="J24" s="523"/>
      <c r="K24" s="524"/>
      <c r="L24" s="525"/>
      <c r="M24" s="526"/>
      <c r="N24" s="526"/>
      <c r="O24" s="527"/>
      <c r="P24" s="73"/>
      <c r="Q24" s="74"/>
      <c r="R24" s="74"/>
      <c r="S24" s="74"/>
      <c r="T24" s="74"/>
      <c r="U24" s="74"/>
      <c r="V24" s="75"/>
      <c r="W24" s="73"/>
      <c r="X24" s="74"/>
      <c r="Y24" s="74"/>
      <c r="Z24" s="74"/>
      <c r="AA24" s="74"/>
      <c r="AB24" s="74"/>
      <c r="AC24" s="75"/>
      <c r="AD24" s="73"/>
      <c r="AE24" s="74"/>
      <c r="AF24" s="74"/>
      <c r="AG24" s="74"/>
      <c r="AH24" s="74"/>
      <c r="AI24" s="74"/>
      <c r="AJ24" s="75"/>
      <c r="AK24" s="73"/>
      <c r="AL24" s="74"/>
      <c r="AM24" s="74"/>
      <c r="AN24" s="74"/>
      <c r="AO24" s="74"/>
      <c r="AP24" s="74"/>
      <c r="AQ24" s="75"/>
      <c r="AR24" s="73"/>
      <c r="AS24" s="74"/>
      <c r="AT24" s="75"/>
      <c r="AU24" s="528">
        <f t="shared" si="3"/>
        <v>0</v>
      </c>
      <c r="AV24" s="529"/>
      <c r="AW24" s="530">
        <f t="shared" si="1"/>
        <v>0</v>
      </c>
      <c r="AX24" s="531"/>
      <c r="AY24" s="498"/>
      <c r="AZ24" s="499"/>
      <c r="BA24" s="499"/>
      <c r="BB24" s="499"/>
      <c r="BC24" s="499"/>
      <c r="BD24" s="500"/>
    </row>
    <row r="25" spans="2:56" ht="39.950000000000003" customHeight="1">
      <c r="B25" s="72">
        <f t="shared" si="2"/>
        <v>12</v>
      </c>
      <c r="C25" s="518"/>
      <c r="D25" s="519"/>
      <c r="E25" s="520"/>
      <c r="F25" s="521"/>
      <c r="G25" s="522"/>
      <c r="H25" s="523"/>
      <c r="I25" s="523"/>
      <c r="J25" s="523"/>
      <c r="K25" s="524"/>
      <c r="L25" s="525"/>
      <c r="M25" s="526"/>
      <c r="N25" s="526"/>
      <c r="O25" s="527"/>
      <c r="P25" s="73"/>
      <c r="Q25" s="74"/>
      <c r="R25" s="74"/>
      <c r="S25" s="74"/>
      <c r="T25" s="74"/>
      <c r="U25" s="74"/>
      <c r="V25" s="75"/>
      <c r="W25" s="73"/>
      <c r="X25" s="74"/>
      <c r="Y25" s="74"/>
      <c r="Z25" s="74"/>
      <c r="AA25" s="74"/>
      <c r="AB25" s="74"/>
      <c r="AC25" s="75"/>
      <c r="AD25" s="73"/>
      <c r="AE25" s="74"/>
      <c r="AF25" s="74"/>
      <c r="AG25" s="74"/>
      <c r="AH25" s="74"/>
      <c r="AI25" s="74"/>
      <c r="AJ25" s="75"/>
      <c r="AK25" s="73"/>
      <c r="AL25" s="74"/>
      <c r="AM25" s="74"/>
      <c r="AN25" s="74"/>
      <c r="AO25" s="74"/>
      <c r="AP25" s="74"/>
      <c r="AQ25" s="75"/>
      <c r="AR25" s="73"/>
      <c r="AS25" s="74"/>
      <c r="AT25" s="75"/>
      <c r="AU25" s="528">
        <f t="shared" si="3"/>
        <v>0</v>
      </c>
      <c r="AV25" s="529"/>
      <c r="AW25" s="530">
        <f t="shared" si="1"/>
        <v>0</v>
      </c>
      <c r="AX25" s="531"/>
      <c r="AY25" s="498"/>
      <c r="AZ25" s="499"/>
      <c r="BA25" s="499"/>
      <c r="BB25" s="499"/>
      <c r="BC25" s="499"/>
      <c r="BD25" s="500"/>
    </row>
    <row r="26" spans="2:56" ht="39.950000000000003" customHeight="1">
      <c r="B26" s="72">
        <f t="shared" si="2"/>
        <v>13</v>
      </c>
      <c r="C26" s="518"/>
      <c r="D26" s="519"/>
      <c r="E26" s="520"/>
      <c r="F26" s="521"/>
      <c r="G26" s="522"/>
      <c r="H26" s="523"/>
      <c r="I26" s="523"/>
      <c r="J26" s="523"/>
      <c r="K26" s="524"/>
      <c r="L26" s="525"/>
      <c r="M26" s="526"/>
      <c r="N26" s="526"/>
      <c r="O26" s="527"/>
      <c r="P26" s="73"/>
      <c r="Q26" s="74"/>
      <c r="R26" s="74"/>
      <c r="S26" s="74"/>
      <c r="T26" s="74"/>
      <c r="U26" s="74"/>
      <c r="V26" s="75"/>
      <c r="W26" s="73"/>
      <c r="X26" s="74"/>
      <c r="Y26" s="74"/>
      <c r="Z26" s="74"/>
      <c r="AA26" s="74"/>
      <c r="AB26" s="74"/>
      <c r="AC26" s="75"/>
      <c r="AD26" s="73"/>
      <c r="AE26" s="74"/>
      <c r="AF26" s="74"/>
      <c r="AG26" s="74"/>
      <c r="AH26" s="74"/>
      <c r="AI26" s="74"/>
      <c r="AJ26" s="75"/>
      <c r="AK26" s="73"/>
      <c r="AL26" s="74"/>
      <c r="AM26" s="74"/>
      <c r="AN26" s="74"/>
      <c r="AO26" s="74"/>
      <c r="AP26" s="74"/>
      <c r="AQ26" s="75"/>
      <c r="AR26" s="73"/>
      <c r="AS26" s="74"/>
      <c r="AT26" s="75"/>
      <c r="AU26" s="528">
        <f t="shared" si="3"/>
        <v>0</v>
      </c>
      <c r="AV26" s="529"/>
      <c r="AW26" s="530">
        <f t="shared" si="1"/>
        <v>0</v>
      </c>
      <c r="AX26" s="531"/>
      <c r="AY26" s="498"/>
      <c r="AZ26" s="499"/>
      <c r="BA26" s="499"/>
      <c r="BB26" s="499"/>
      <c r="BC26" s="499"/>
      <c r="BD26" s="500"/>
    </row>
    <row r="27" spans="2:56" ht="39.950000000000003" customHeight="1">
      <c r="B27" s="72">
        <f t="shared" si="2"/>
        <v>14</v>
      </c>
      <c r="C27" s="518"/>
      <c r="D27" s="519"/>
      <c r="E27" s="520"/>
      <c r="F27" s="521"/>
      <c r="G27" s="522"/>
      <c r="H27" s="523"/>
      <c r="I27" s="523"/>
      <c r="J27" s="523"/>
      <c r="K27" s="524"/>
      <c r="L27" s="525"/>
      <c r="M27" s="526"/>
      <c r="N27" s="526"/>
      <c r="O27" s="527"/>
      <c r="P27" s="73"/>
      <c r="Q27" s="74"/>
      <c r="R27" s="74"/>
      <c r="S27" s="74"/>
      <c r="T27" s="74"/>
      <c r="U27" s="74"/>
      <c r="V27" s="75"/>
      <c r="W27" s="73"/>
      <c r="X27" s="74"/>
      <c r="Y27" s="74"/>
      <c r="Z27" s="74"/>
      <c r="AA27" s="74"/>
      <c r="AB27" s="74"/>
      <c r="AC27" s="75"/>
      <c r="AD27" s="73"/>
      <c r="AE27" s="74"/>
      <c r="AF27" s="74"/>
      <c r="AG27" s="74"/>
      <c r="AH27" s="74"/>
      <c r="AI27" s="74"/>
      <c r="AJ27" s="75"/>
      <c r="AK27" s="73"/>
      <c r="AL27" s="74"/>
      <c r="AM27" s="74"/>
      <c r="AN27" s="74"/>
      <c r="AO27" s="74"/>
      <c r="AP27" s="74"/>
      <c r="AQ27" s="75"/>
      <c r="AR27" s="73"/>
      <c r="AS27" s="74"/>
      <c r="AT27" s="75"/>
      <c r="AU27" s="528">
        <f t="shared" si="3"/>
        <v>0</v>
      </c>
      <c r="AV27" s="529"/>
      <c r="AW27" s="530">
        <f t="shared" si="1"/>
        <v>0</v>
      </c>
      <c r="AX27" s="531"/>
      <c r="AY27" s="498"/>
      <c r="AZ27" s="499"/>
      <c r="BA27" s="499"/>
      <c r="BB27" s="499"/>
      <c r="BC27" s="499"/>
      <c r="BD27" s="500"/>
    </row>
    <row r="28" spans="2:56" ht="39.950000000000003" customHeight="1">
      <c r="B28" s="72">
        <f t="shared" si="2"/>
        <v>15</v>
      </c>
      <c r="C28" s="518"/>
      <c r="D28" s="519"/>
      <c r="E28" s="520"/>
      <c r="F28" s="521"/>
      <c r="G28" s="522"/>
      <c r="H28" s="523"/>
      <c r="I28" s="523"/>
      <c r="J28" s="523"/>
      <c r="K28" s="524"/>
      <c r="L28" s="525"/>
      <c r="M28" s="526"/>
      <c r="N28" s="526"/>
      <c r="O28" s="527"/>
      <c r="P28" s="73"/>
      <c r="Q28" s="74"/>
      <c r="R28" s="74"/>
      <c r="S28" s="74"/>
      <c r="T28" s="74"/>
      <c r="U28" s="74"/>
      <c r="V28" s="75"/>
      <c r="W28" s="73"/>
      <c r="X28" s="74"/>
      <c r="Y28" s="74"/>
      <c r="Z28" s="74"/>
      <c r="AA28" s="74"/>
      <c r="AB28" s="74"/>
      <c r="AC28" s="75"/>
      <c r="AD28" s="73"/>
      <c r="AE28" s="74"/>
      <c r="AF28" s="74"/>
      <c r="AG28" s="74"/>
      <c r="AH28" s="74"/>
      <c r="AI28" s="74"/>
      <c r="AJ28" s="75"/>
      <c r="AK28" s="73"/>
      <c r="AL28" s="74"/>
      <c r="AM28" s="74"/>
      <c r="AN28" s="74"/>
      <c r="AO28" s="74"/>
      <c r="AP28" s="74"/>
      <c r="AQ28" s="75"/>
      <c r="AR28" s="73"/>
      <c r="AS28" s="74"/>
      <c r="AT28" s="75"/>
      <c r="AU28" s="528">
        <f t="shared" si="3"/>
        <v>0</v>
      </c>
      <c r="AV28" s="529"/>
      <c r="AW28" s="530">
        <f t="shared" si="1"/>
        <v>0</v>
      </c>
      <c r="AX28" s="531"/>
      <c r="AY28" s="498"/>
      <c r="AZ28" s="499"/>
      <c r="BA28" s="499"/>
      <c r="BB28" s="499"/>
      <c r="BC28" s="499"/>
      <c r="BD28" s="500"/>
    </row>
    <row r="29" spans="2:56" ht="39.950000000000003" customHeight="1">
      <c r="B29" s="72">
        <f t="shared" si="2"/>
        <v>16</v>
      </c>
      <c r="C29" s="518"/>
      <c r="D29" s="519"/>
      <c r="E29" s="520"/>
      <c r="F29" s="521"/>
      <c r="G29" s="522"/>
      <c r="H29" s="523"/>
      <c r="I29" s="523"/>
      <c r="J29" s="523"/>
      <c r="K29" s="524"/>
      <c r="L29" s="525"/>
      <c r="M29" s="526"/>
      <c r="N29" s="526"/>
      <c r="O29" s="527"/>
      <c r="P29" s="73"/>
      <c r="Q29" s="74"/>
      <c r="R29" s="74"/>
      <c r="S29" s="74"/>
      <c r="T29" s="74"/>
      <c r="U29" s="74"/>
      <c r="V29" s="75"/>
      <c r="W29" s="73"/>
      <c r="X29" s="74"/>
      <c r="Y29" s="74"/>
      <c r="Z29" s="74"/>
      <c r="AA29" s="74"/>
      <c r="AB29" s="74"/>
      <c r="AC29" s="75"/>
      <c r="AD29" s="73"/>
      <c r="AE29" s="74"/>
      <c r="AF29" s="74"/>
      <c r="AG29" s="74"/>
      <c r="AH29" s="74"/>
      <c r="AI29" s="74"/>
      <c r="AJ29" s="75"/>
      <c r="AK29" s="73"/>
      <c r="AL29" s="74"/>
      <c r="AM29" s="74"/>
      <c r="AN29" s="74"/>
      <c r="AO29" s="74"/>
      <c r="AP29" s="74"/>
      <c r="AQ29" s="75"/>
      <c r="AR29" s="73"/>
      <c r="AS29" s="74"/>
      <c r="AT29" s="75"/>
      <c r="AU29" s="528">
        <f t="shared" si="3"/>
        <v>0</v>
      </c>
      <c r="AV29" s="529"/>
      <c r="AW29" s="530">
        <f t="shared" si="1"/>
        <v>0</v>
      </c>
      <c r="AX29" s="531"/>
      <c r="AY29" s="498"/>
      <c r="AZ29" s="499"/>
      <c r="BA29" s="499"/>
      <c r="BB29" s="499"/>
      <c r="BC29" s="499"/>
      <c r="BD29" s="500"/>
    </row>
    <row r="30" spans="2:56" ht="39.950000000000003" customHeight="1">
      <c r="B30" s="72">
        <f t="shared" si="2"/>
        <v>17</v>
      </c>
      <c r="C30" s="518"/>
      <c r="D30" s="519"/>
      <c r="E30" s="520"/>
      <c r="F30" s="521"/>
      <c r="G30" s="522"/>
      <c r="H30" s="523"/>
      <c r="I30" s="523"/>
      <c r="J30" s="523"/>
      <c r="K30" s="524"/>
      <c r="L30" s="525"/>
      <c r="M30" s="526"/>
      <c r="N30" s="526"/>
      <c r="O30" s="527"/>
      <c r="P30" s="73"/>
      <c r="Q30" s="74"/>
      <c r="R30" s="74"/>
      <c r="S30" s="74"/>
      <c r="T30" s="74"/>
      <c r="U30" s="74"/>
      <c r="V30" s="75"/>
      <c r="W30" s="73"/>
      <c r="X30" s="74"/>
      <c r="Y30" s="74"/>
      <c r="Z30" s="74"/>
      <c r="AA30" s="74"/>
      <c r="AB30" s="74"/>
      <c r="AC30" s="75"/>
      <c r="AD30" s="73"/>
      <c r="AE30" s="74"/>
      <c r="AF30" s="74"/>
      <c r="AG30" s="74"/>
      <c r="AH30" s="74"/>
      <c r="AI30" s="74"/>
      <c r="AJ30" s="75"/>
      <c r="AK30" s="73"/>
      <c r="AL30" s="74"/>
      <c r="AM30" s="74"/>
      <c r="AN30" s="74"/>
      <c r="AO30" s="74"/>
      <c r="AP30" s="74"/>
      <c r="AQ30" s="75"/>
      <c r="AR30" s="73"/>
      <c r="AS30" s="74"/>
      <c r="AT30" s="75"/>
      <c r="AU30" s="528">
        <f t="shared" si="3"/>
        <v>0</v>
      </c>
      <c r="AV30" s="529"/>
      <c r="AW30" s="530">
        <f t="shared" si="1"/>
        <v>0</v>
      </c>
      <c r="AX30" s="531"/>
      <c r="AY30" s="498"/>
      <c r="AZ30" s="499"/>
      <c r="BA30" s="499"/>
      <c r="BB30" s="499"/>
      <c r="BC30" s="499"/>
      <c r="BD30" s="500"/>
    </row>
    <row r="31" spans="2:56" ht="39.950000000000003" customHeight="1" thickBot="1">
      <c r="B31" s="76">
        <f t="shared" si="2"/>
        <v>18</v>
      </c>
      <c r="C31" s="501"/>
      <c r="D31" s="502"/>
      <c r="E31" s="503"/>
      <c r="F31" s="504"/>
      <c r="G31" s="505"/>
      <c r="H31" s="506"/>
      <c r="I31" s="506"/>
      <c r="J31" s="506"/>
      <c r="K31" s="507"/>
      <c r="L31" s="508"/>
      <c r="M31" s="509"/>
      <c r="N31" s="509"/>
      <c r="O31" s="510"/>
      <c r="P31" s="77"/>
      <c r="Q31" s="78"/>
      <c r="R31" s="78"/>
      <c r="S31" s="78"/>
      <c r="T31" s="78"/>
      <c r="U31" s="78"/>
      <c r="V31" s="79"/>
      <c r="W31" s="77"/>
      <c r="X31" s="78"/>
      <c r="Y31" s="78"/>
      <c r="Z31" s="78"/>
      <c r="AA31" s="78"/>
      <c r="AB31" s="78"/>
      <c r="AC31" s="79"/>
      <c r="AD31" s="77"/>
      <c r="AE31" s="78"/>
      <c r="AF31" s="78"/>
      <c r="AG31" s="78"/>
      <c r="AH31" s="78"/>
      <c r="AI31" s="78"/>
      <c r="AJ31" s="79"/>
      <c r="AK31" s="77"/>
      <c r="AL31" s="78"/>
      <c r="AM31" s="78"/>
      <c r="AN31" s="78"/>
      <c r="AO31" s="78"/>
      <c r="AP31" s="78"/>
      <c r="AQ31" s="79"/>
      <c r="AR31" s="77"/>
      <c r="AS31" s="78"/>
      <c r="AT31" s="79"/>
      <c r="AU31" s="511">
        <f t="shared" si="3"/>
        <v>0</v>
      </c>
      <c r="AV31" s="512"/>
      <c r="AW31" s="513">
        <f t="shared" si="1"/>
        <v>0</v>
      </c>
      <c r="AX31" s="514"/>
      <c r="AY31" s="515"/>
      <c r="AZ31" s="516"/>
      <c r="BA31" s="516"/>
      <c r="BB31" s="516"/>
      <c r="BC31" s="516"/>
      <c r="BD31" s="517"/>
    </row>
    <row r="32" spans="2:56" ht="20.25" customHeight="1">
      <c r="C32" s="80"/>
      <c r="D32" s="81"/>
      <c r="E32" s="82"/>
      <c r="AC32" s="58"/>
    </row>
    <row r="33" spans="2:26" ht="20.25" customHeight="1">
      <c r="B33" s="49" t="s">
        <v>102</v>
      </c>
      <c r="C33" s="49"/>
      <c r="D33" s="49"/>
      <c r="E33" s="49"/>
      <c r="F33" s="49"/>
      <c r="G33" s="49"/>
      <c r="H33" s="49"/>
      <c r="I33" s="49"/>
      <c r="J33" s="49"/>
      <c r="K33" s="49"/>
      <c r="L33" s="56"/>
      <c r="M33" s="49"/>
      <c r="N33" s="49"/>
      <c r="O33" s="49"/>
      <c r="P33" s="49"/>
      <c r="Q33" s="49"/>
      <c r="R33" s="49"/>
      <c r="S33" s="49"/>
      <c r="T33" s="49" t="s">
        <v>103</v>
      </c>
      <c r="U33" s="49"/>
      <c r="V33" s="49"/>
      <c r="W33" s="49"/>
      <c r="X33" s="49"/>
      <c r="Y33" s="49"/>
      <c r="Z33" s="84"/>
    </row>
    <row r="34" spans="2:26" ht="20.25" customHeight="1">
      <c r="B34" s="49"/>
      <c r="C34" s="496" t="s">
        <v>104</v>
      </c>
      <c r="D34" s="496"/>
      <c r="E34" s="496" t="s">
        <v>105</v>
      </c>
      <c r="F34" s="496"/>
      <c r="G34" s="496"/>
      <c r="H34" s="496"/>
      <c r="I34" s="49"/>
      <c r="J34" s="497" t="s">
        <v>106</v>
      </c>
      <c r="K34" s="497"/>
      <c r="L34" s="497"/>
      <c r="M34" s="497"/>
      <c r="N34" s="49"/>
      <c r="O34" s="49"/>
      <c r="P34" s="85" t="s">
        <v>107</v>
      </c>
      <c r="Q34" s="85"/>
      <c r="R34" s="49"/>
      <c r="S34" s="49"/>
      <c r="T34" s="471" t="s">
        <v>108</v>
      </c>
      <c r="U34" s="473"/>
      <c r="V34" s="471" t="s">
        <v>109</v>
      </c>
      <c r="W34" s="472"/>
      <c r="X34" s="472"/>
      <c r="Y34" s="473"/>
      <c r="Z34" s="84"/>
    </row>
    <row r="35" spans="2:26" ht="20.25" customHeight="1">
      <c r="B35" s="49"/>
      <c r="C35" s="470"/>
      <c r="D35" s="470"/>
      <c r="E35" s="470" t="s">
        <v>110</v>
      </c>
      <c r="F35" s="470"/>
      <c r="G35" s="470" t="s">
        <v>111</v>
      </c>
      <c r="H35" s="470"/>
      <c r="I35" s="49"/>
      <c r="J35" s="470" t="s">
        <v>110</v>
      </c>
      <c r="K35" s="470"/>
      <c r="L35" s="470" t="s">
        <v>111</v>
      </c>
      <c r="M35" s="470"/>
      <c r="N35" s="49"/>
      <c r="O35" s="49"/>
      <c r="P35" s="85" t="s">
        <v>112</v>
      </c>
      <c r="Q35" s="85"/>
      <c r="R35" s="49"/>
      <c r="S35" s="49"/>
      <c r="T35" s="471" t="s">
        <v>145</v>
      </c>
      <c r="U35" s="473"/>
      <c r="V35" s="471" t="s">
        <v>114</v>
      </c>
      <c r="W35" s="472"/>
      <c r="X35" s="472"/>
      <c r="Y35" s="473"/>
      <c r="Z35" s="86"/>
    </row>
    <row r="36" spans="2:26" ht="20.25" customHeight="1">
      <c r="B36" s="49"/>
      <c r="C36" s="471" t="s">
        <v>113</v>
      </c>
      <c r="D36" s="473"/>
      <c r="E36" s="488">
        <f>SUMIFS($AU$14:$AV$31,$C$14:$D$31,"介護支援専門員",$E$14:$F$31,"A")</f>
        <v>0</v>
      </c>
      <c r="F36" s="489"/>
      <c r="G36" s="490">
        <f>SUMIFS($AW$14:$AX$31,$C$14:$D$31,"介護支援専門員",$E$14:$F$31,"A")</f>
        <v>0</v>
      </c>
      <c r="H36" s="491"/>
      <c r="I36" s="87"/>
      <c r="J36" s="492">
        <v>0</v>
      </c>
      <c r="K36" s="493"/>
      <c r="L36" s="492">
        <v>0</v>
      </c>
      <c r="M36" s="493"/>
      <c r="N36" s="87"/>
      <c r="O36" s="87"/>
      <c r="P36" s="492">
        <v>0</v>
      </c>
      <c r="Q36" s="493"/>
      <c r="R36" s="49"/>
      <c r="S36" s="49"/>
      <c r="T36" s="471" t="s">
        <v>146</v>
      </c>
      <c r="U36" s="473"/>
      <c r="V36" s="471" t="s">
        <v>117</v>
      </c>
      <c r="W36" s="472"/>
      <c r="X36" s="472"/>
      <c r="Y36" s="473"/>
      <c r="Z36" s="88"/>
    </row>
    <row r="37" spans="2:26" ht="20.25" customHeight="1">
      <c r="B37" s="49"/>
      <c r="C37" s="471" t="s">
        <v>146</v>
      </c>
      <c r="D37" s="473"/>
      <c r="E37" s="488">
        <f>SUMIFS($AU$14:$AV$31,$C$14:$D$31,"介護支援専門員",$E$14:$F$31,"B")</f>
        <v>0</v>
      </c>
      <c r="F37" s="489"/>
      <c r="G37" s="490">
        <f>SUMIFS($AW$14:$AX$31,$C$14:$D$31,"介護支援専門員",$E$14:$F$31,"B")</f>
        <v>0</v>
      </c>
      <c r="H37" s="491"/>
      <c r="I37" s="87"/>
      <c r="J37" s="492">
        <v>0</v>
      </c>
      <c r="K37" s="493"/>
      <c r="L37" s="492">
        <v>0</v>
      </c>
      <c r="M37" s="493"/>
      <c r="N37" s="87"/>
      <c r="O37" s="87"/>
      <c r="P37" s="492">
        <v>0</v>
      </c>
      <c r="Q37" s="493"/>
      <c r="R37" s="49"/>
      <c r="S37" s="49"/>
      <c r="T37" s="471" t="s">
        <v>147</v>
      </c>
      <c r="U37" s="473"/>
      <c r="V37" s="471" t="s">
        <v>119</v>
      </c>
      <c r="W37" s="472"/>
      <c r="X37" s="472"/>
      <c r="Y37" s="473"/>
      <c r="Z37" s="88"/>
    </row>
    <row r="38" spans="2:26" ht="20.25" customHeight="1">
      <c r="B38" s="49"/>
      <c r="C38" s="471" t="s">
        <v>148</v>
      </c>
      <c r="D38" s="473"/>
      <c r="E38" s="488">
        <f>SUMIFS($AU$14:$AV$31,$C$14:$D$31,"介護支援専門員",$E$14:$F$31,"C")</f>
        <v>0</v>
      </c>
      <c r="F38" s="489"/>
      <c r="G38" s="490">
        <f>SUMIFS($AW$14:$AX$31,$C$14:$D$31,"介護支援専門員",$E$14:$F$31,"C")</f>
        <v>0</v>
      </c>
      <c r="H38" s="491"/>
      <c r="I38" s="87"/>
      <c r="J38" s="492">
        <v>0</v>
      </c>
      <c r="K38" s="493"/>
      <c r="L38" s="494">
        <v>0</v>
      </c>
      <c r="M38" s="495"/>
      <c r="N38" s="87"/>
      <c r="O38" s="87"/>
      <c r="P38" s="488" t="s">
        <v>149</v>
      </c>
      <c r="Q38" s="489"/>
      <c r="R38" s="49"/>
      <c r="S38" s="49"/>
      <c r="T38" s="471" t="s">
        <v>150</v>
      </c>
      <c r="U38" s="473"/>
      <c r="V38" s="471" t="s">
        <v>122</v>
      </c>
      <c r="W38" s="472"/>
      <c r="X38" s="472"/>
      <c r="Y38" s="473"/>
      <c r="Z38" s="89"/>
    </row>
    <row r="39" spans="2:26" ht="20.25" customHeight="1">
      <c r="B39" s="49"/>
      <c r="C39" s="471" t="s">
        <v>150</v>
      </c>
      <c r="D39" s="473"/>
      <c r="E39" s="488">
        <f>SUMIFS($AU$14:$AV$31,$C$14:$D$31,"介護支援専門員",$E$14:$F$31,"D")</f>
        <v>0</v>
      </c>
      <c r="F39" s="489"/>
      <c r="G39" s="490">
        <f>SUMIFS($AW$14:$AX$31,$C$14:$D$31,"介護支援専門員",$E$14:$F$31,"D")</f>
        <v>0</v>
      </c>
      <c r="H39" s="491"/>
      <c r="I39" s="87"/>
      <c r="J39" s="492">
        <v>0</v>
      </c>
      <c r="K39" s="493"/>
      <c r="L39" s="494">
        <v>0</v>
      </c>
      <c r="M39" s="495"/>
      <c r="N39" s="87"/>
      <c r="O39" s="87"/>
      <c r="P39" s="488" t="s">
        <v>151</v>
      </c>
      <c r="Q39" s="489"/>
      <c r="R39" s="49"/>
      <c r="S39" s="49"/>
      <c r="T39" s="49"/>
      <c r="U39" s="486"/>
      <c r="V39" s="486"/>
      <c r="W39" s="487"/>
      <c r="X39" s="487"/>
      <c r="Y39" s="90"/>
      <c r="Z39" s="90"/>
    </row>
    <row r="40" spans="2:26" ht="20.25" customHeight="1">
      <c r="B40" s="49"/>
      <c r="C40" s="471" t="s">
        <v>123</v>
      </c>
      <c r="D40" s="473"/>
      <c r="E40" s="488">
        <f>SUM(E36:F39)</f>
        <v>0</v>
      </c>
      <c r="F40" s="489"/>
      <c r="G40" s="490">
        <f>SUM(G36:H39)</f>
        <v>0</v>
      </c>
      <c r="H40" s="491"/>
      <c r="I40" s="87"/>
      <c r="J40" s="488">
        <f>SUM(J36:K39)</f>
        <v>0</v>
      </c>
      <c r="K40" s="489"/>
      <c r="L40" s="488">
        <f>SUM(L36:M39)</f>
        <v>0</v>
      </c>
      <c r="M40" s="489"/>
      <c r="N40" s="87"/>
      <c r="O40" s="87"/>
      <c r="P40" s="488">
        <f>SUM(P36:Q37)</f>
        <v>0</v>
      </c>
      <c r="Q40" s="489"/>
      <c r="R40" s="49"/>
      <c r="S40" s="49"/>
      <c r="T40" s="49"/>
      <c r="U40" s="486"/>
      <c r="V40" s="486"/>
      <c r="W40" s="487"/>
      <c r="X40" s="487"/>
      <c r="Y40" s="91"/>
      <c r="Z40" s="91"/>
    </row>
    <row r="41" spans="2:26" ht="20.25" customHeight="1">
      <c r="B41" s="49"/>
      <c r="C41" s="49"/>
      <c r="D41" s="49"/>
      <c r="E41" s="49"/>
      <c r="F41" s="49"/>
      <c r="G41" s="49"/>
      <c r="H41" s="49"/>
      <c r="I41" s="49"/>
      <c r="J41" s="49"/>
      <c r="K41" s="49"/>
      <c r="L41" s="56"/>
      <c r="M41" s="49"/>
      <c r="N41" s="49"/>
      <c r="O41" s="49"/>
      <c r="P41" s="49"/>
      <c r="Q41" s="49"/>
      <c r="R41" s="49"/>
      <c r="S41" s="49"/>
      <c r="T41" s="49"/>
      <c r="U41" s="84"/>
      <c r="V41" s="84"/>
      <c r="W41" s="84"/>
      <c r="X41" s="84"/>
      <c r="Y41" s="84"/>
      <c r="Z41" s="84"/>
    </row>
    <row r="42" spans="2:26" ht="20.25" customHeight="1">
      <c r="B42" s="49"/>
      <c r="C42" s="56" t="s">
        <v>124</v>
      </c>
      <c r="D42" s="49"/>
      <c r="E42" s="49"/>
      <c r="F42" s="49"/>
      <c r="G42" s="49"/>
      <c r="H42" s="49"/>
      <c r="I42" s="92" t="s">
        <v>125</v>
      </c>
      <c r="J42" s="480" t="s">
        <v>126</v>
      </c>
      <c r="K42" s="481"/>
      <c r="L42" s="93"/>
      <c r="M42" s="92"/>
      <c r="N42" s="49"/>
      <c r="O42" s="49"/>
      <c r="P42" s="49"/>
      <c r="Q42" s="49"/>
      <c r="R42" s="49"/>
      <c r="S42" s="49"/>
      <c r="T42" s="49"/>
      <c r="U42" s="94"/>
      <c r="V42" s="84"/>
      <c r="W42" s="84"/>
      <c r="X42" s="84"/>
      <c r="Y42" s="84"/>
      <c r="Z42" s="84"/>
    </row>
    <row r="43" spans="2:26" ht="20.25" customHeight="1">
      <c r="B43" s="49"/>
      <c r="C43" s="49" t="s">
        <v>127</v>
      </c>
      <c r="D43" s="49"/>
      <c r="E43" s="49"/>
      <c r="F43" s="49"/>
      <c r="G43" s="49"/>
      <c r="H43" s="49" t="s">
        <v>128</v>
      </c>
      <c r="I43" s="49"/>
      <c r="J43" s="49"/>
      <c r="K43" s="49"/>
      <c r="L43" s="56"/>
      <c r="M43" s="49"/>
      <c r="N43" s="49"/>
      <c r="O43" s="49"/>
      <c r="P43" s="49"/>
      <c r="Q43" s="49"/>
      <c r="R43" s="49"/>
      <c r="S43" s="49"/>
      <c r="T43" s="49"/>
      <c r="U43" s="84"/>
      <c r="V43" s="84"/>
      <c r="W43" s="84"/>
      <c r="X43" s="84"/>
      <c r="Y43" s="84"/>
      <c r="Z43" s="84"/>
    </row>
    <row r="44" spans="2:26" ht="20.25" customHeight="1">
      <c r="B44" s="49"/>
      <c r="C44" s="49" t="str">
        <f>IF($J$42="週","対象時間数（週平均）","対象時間数（当月合計）")</f>
        <v>対象時間数（週平均）</v>
      </c>
      <c r="D44" s="49"/>
      <c r="E44" s="49"/>
      <c r="F44" s="49"/>
      <c r="G44" s="49"/>
      <c r="H44" s="49" t="str">
        <f>IF($J$42="週","週に勤務すべき時間数","当月に勤務すべき時間数")</f>
        <v>週に勤務すべき時間数</v>
      </c>
      <c r="I44" s="49"/>
      <c r="J44" s="49"/>
      <c r="K44" s="49"/>
      <c r="L44" s="56"/>
      <c r="M44" s="470" t="s">
        <v>129</v>
      </c>
      <c r="N44" s="470"/>
      <c r="O44" s="470"/>
      <c r="P44" s="470"/>
      <c r="Q44" s="49"/>
      <c r="R44" s="49"/>
      <c r="S44" s="49"/>
      <c r="T44" s="49"/>
      <c r="U44" s="84"/>
      <c r="V44" s="84"/>
      <c r="W44" s="84"/>
      <c r="X44" s="84"/>
      <c r="Y44" s="84"/>
      <c r="Z44" s="84"/>
    </row>
    <row r="45" spans="2:26" ht="20.25" customHeight="1">
      <c r="B45" s="49"/>
      <c r="C45" s="482">
        <f>IF($J$42="週",L40,J40)</f>
        <v>0</v>
      </c>
      <c r="D45" s="483"/>
      <c r="E45" s="483"/>
      <c r="F45" s="484"/>
      <c r="G45" s="95" t="s">
        <v>152</v>
      </c>
      <c r="H45" s="471">
        <f>IF($J$42="週",$AV$5,$AZ$5)</f>
        <v>40</v>
      </c>
      <c r="I45" s="472"/>
      <c r="J45" s="472"/>
      <c r="K45" s="473"/>
      <c r="L45" s="95" t="s">
        <v>153</v>
      </c>
      <c r="M45" s="474">
        <f>ROUNDDOWN(C45/H45,1)</f>
        <v>0</v>
      </c>
      <c r="N45" s="475"/>
      <c r="O45" s="475"/>
      <c r="P45" s="476"/>
      <c r="Q45" s="49"/>
      <c r="R45" s="49"/>
      <c r="S45" s="49"/>
      <c r="T45" s="49"/>
      <c r="U45" s="485"/>
      <c r="V45" s="485"/>
      <c r="W45" s="485"/>
      <c r="X45" s="485"/>
      <c r="Y45" s="88"/>
      <c r="Z45" s="84"/>
    </row>
    <row r="46" spans="2:26" ht="20.25" customHeight="1">
      <c r="B46" s="49"/>
      <c r="C46" s="49"/>
      <c r="D46" s="49"/>
      <c r="E46" s="49"/>
      <c r="F46" s="49"/>
      <c r="G46" s="49"/>
      <c r="H46" s="49"/>
      <c r="I46" s="49"/>
      <c r="J46" s="49"/>
      <c r="K46" s="49"/>
      <c r="L46" s="56"/>
      <c r="M46" s="49" t="s">
        <v>132</v>
      </c>
      <c r="N46" s="49"/>
      <c r="O46" s="49"/>
      <c r="P46" s="49"/>
      <c r="Q46" s="49"/>
      <c r="R46" s="49"/>
      <c r="S46" s="49"/>
      <c r="T46" s="49"/>
      <c r="U46" s="84"/>
      <c r="V46" s="84"/>
      <c r="W46" s="84"/>
      <c r="X46" s="84"/>
      <c r="Y46" s="84"/>
      <c r="Z46" s="84"/>
    </row>
    <row r="47" spans="2:26" ht="20.25" customHeight="1">
      <c r="B47" s="49"/>
      <c r="C47" s="49" t="s">
        <v>133</v>
      </c>
      <c r="D47" s="49"/>
      <c r="E47" s="49"/>
      <c r="F47" s="49"/>
      <c r="G47" s="49"/>
      <c r="H47" s="49"/>
      <c r="I47" s="49"/>
      <c r="J47" s="49"/>
      <c r="K47" s="49"/>
      <c r="L47" s="56"/>
      <c r="M47" s="49"/>
      <c r="N47" s="49"/>
      <c r="O47" s="49"/>
      <c r="P47" s="49"/>
      <c r="Q47" s="49"/>
      <c r="R47" s="49"/>
      <c r="S47" s="49"/>
      <c r="T47" s="49"/>
      <c r="U47" s="49"/>
      <c r="V47" s="96"/>
      <c r="W47" s="97"/>
      <c r="X47" s="97"/>
      <c r="Y47" s="49"/>
      <c r="Z47" s="49"/>
    </row>
    <row r="48" spans="2:26" ht="20.25" customHeight="1">
      <c r="B48" s="49"/>
      <c r="C48" s="49" t="s">
        <v>107</v>
      </c>
      <c r="D48" s="49"/>
      <c r="E48" s="49"/>
      <c r="F48" s="49"/>
      <c r="G48" s="49"/>
      <c r="H48" s="49"/>
      <c r="I48" s="49"/>
      <c r="J48" s="49"/>
      <c r="K48" s="49"/>
      <c r="L48" s="56"/>
      <c r="M48" s="95"/>
      <c r="N48" s="95"/>
      <c r="O48" s="95"/>
      <c r="P48" s="95"/>
      <c r="Q48" s="49"/>
      <c r="R48" s="49"/>
      <c r="S48" s="49"/>
      <c r="T48" s="49"/>
      <c r="U48" s="49"/>
      <c r="V48" s="96"/>
      <c r="W48" s="97"/>
      <c r="X48" s="97"/>
      <c r="Y48" s="49"/>
      <c r="Z48" s="49"/>
    </row>
    <row r="49" spans="2:58" ht="20.25" customHeight="1">
      <c r="B49" s="49"/>
      <c r="C49" s="49" t="s">
        <v>134</v>
      </c>
      <c r="D49" s="49"/>
      <c r="E49" s="49"/>
      <c r="F49" s="49"/>
      <c r="G49" s="49"/>
      <c r="H49" s="49" t="s">
        <v>135</v>
      </c>
      <c r="I49" s="49"/>
      <c r="J49" s="49"/>
      <c r="K49" s="49"/>
      <c r="L49" s="49"/>
      <c r="M49" s="470" t="s">
        <v>123</v>
      </c>
      <c r="N49" s="470"/>
      <c r="O49" s="470"/>
      <c r="P49" s="470"/>
      <c r="Q49" s="49"/>
      <c r="R49" s="49"/>
      <c r="S49" s="49"/>
      <c r="T49" s="49"/>
      <c r="U49" s="49"/>
      <c r="V49" s="96"/>
      <c r="W49" s="97"/>
      <c r="X49" s="97"/>
      <c r="Y49" s="49"/>
      <c r="Z49" s="49"/>
    </row>
    <row r="50" spans="2:58" ht="20.25" customHeight="1">
      <c r="B50" s="49"/>
      <c r="C50" s="471">
        <f>P40</f>
        <v>0</v>
      </c>
      <c r="D50" s="472"/>
      <c r="E50" s="472"/>
      <c r="F50" s="473"/>
      <c r="G50" s="95" t="s">
        <v>154</v>
      </c>
      <c r="H50" s="474">
        <f>M45</f>
        <v>0</v>
      </c>
      <c r="I50" s="475"/>
      <c r="J50" s="475"/>
      <c r="K50" s="476"/>
      <c r="L50" s="95" t="s">
        <v>155</v>
      </c>
      <c r="M50" s="477">
        <f>ROUNDDOWN(C50+H50,1)</f>
        <v>0</v>
      </c>
      <c r="N50" s="478"/>
      <c r="O50" s="478"/>
      <c r="P50" s="479"/>
      <c r="Q50" s="49"/>
      <c r="R50" s="49"/>
      <c r="S50" s="49"/>
      <c r="T50" s="49"/>
      <c r="U50" s="49"/>
      <c r="V50" s="96"/>
      <c r="W50" s="97"/>
      <c r="X50" s="97"/>
      <c r="Y50" s="49"/>
      <c r="Z50" s="49"/>
    </row>
    <row r="51" spans="2:58" ht="20.25" customHeight="1">
      <c r="B51" s="49"/>
      <c r="C51" s="49"/>
      <c r="D51" s="49"/>
      <c r="E51" s="49"/>
      <c r="F51" s="49"/>
      <c r="G51" s="49"/>
      <c r="H51" s="49"/>
      <c r="I51" s="49"/>
      <c r="J51" s="49"/>
      <c r="K51" s="49"/>
      <c r="L51" s="49"/>
      <c r="M51" s="49"/>
      <c r="N51" s="56"/>
      <c r="O51" s="49"/>
      <c r="P51" s="49"/>
      <c r="Q51" s="49"/>
      <c r="R51" s="49"/>
      <c r="S51" s="49"/>
      <c r="T51" s="49"/>
      <c r="U51" s="49"/>
      <c r="V51" s="96"/>
      <c r="W51" s="97"/>
      <c r="X51" s="97"/>
      <c r="Y51" s="49"/>
      <c r="Z51" s="49"/>
    </row>
    <row r="52" spans="2:58" ht="20.25" customHeight="1">
      <c r="C52" s="58"/>
      <c r="D52" s="58"/>
      <c r="T52" s="58"/>
      <c r="AJ52" s="103"/>
      <c r="AK52" s="104"/>
      <c r="AL52" s="104"/>
      <c r="BE52" s="104"/>
    </row>
    <row r="53" spans="2:58" ht="20.25" customHeight="1">
      <c r="C53" s="58"/>
      <c r="D53" s="58"/>
      <c r="U53" s="58"/>
      <c r="AK53" s="103"/>
      <c r="AL53" s="104"/>
      <c r="AM53" s="104"/>
      <c r="BF53" s="104"/>
    </row>
    <row r="54" spans="2:58" ht="20.25" customHeight="1">
      <c r="D54" s="58"/>
      <c r="U54" s="58"/>
      <c r="AK54" s="103"/>
      <c r="AL54" s="104"/>
      <c r="AM54" s="104"/>
      <c r="BF54" s="104"/>
    </row>
    <row r="55" spans="2:58" ht="20.25" customHeight="1">
      <c r="C55" s="58"/>
      <c r="D55" s="58"/>
      <c r="U55" s="58"/>
      <c r="AK55" s="103"/>
      <c r="AL55" s="104"/>
      <c r="AM55" s="104"/>
      <c r="BF55" s="104"/>
    </row>
    <row r="56" spans="2:58" ht="20.25" customHeight="1">
      <c r="C56" s="103"/>
      <c r="D56" s="103"/>
      <c r="E56" s="103"/>
      <c r="F56" s="103"/>
      <c r="G56" s="103"/>
      <c r="H56" s="103"/>
      <c r="I56" s="103"/>
      <c r="J56" s="103"/>
      <c r="K56" s="103"/>
      <c r="L56" s="103"/>
      <c r="M56" s="103"/>
      <c r="N56" s="103"/>
      <c r="O56" s="103"/>
      <c r="P56" s="103"/>
      <c r="Q56" s="103"/>
      <c r="R56" s="103"/>
      <c r="S56" s="103"/>
      <c r="T56" s="103"/>
      <c r="U56" s="104"/>
      <c r="V56" s="104"/>
      <c r="W56" s="103"/>
      <c r="X56" s="103"/>
      <c r="Y56" s="103"/>
      <c r="Z56" s="103"/>
      <c r="AA56" s="103"/>
      <c r="AB56" s="103"/>
      <c r="AC56" s="103"/>
      <c r="AD56" s="103"/>
      <c r="AE56" s="103"/>
      <c r="AF56" s="103"/>
      <c r="AG56" s="103"/>
      <c r="AH56" s="103"/>
      <c r="AI56" s="103"/>
      <c r="AJ56" s="103"/>
      <c r="AK56" s="103"/>
      <c r="AL56" s="104"/>
      <c r="AM56" s="104"/>
      <c r="BF56" s="104"/>
    </row>
    <row r="57" spans="2:58" ht="20.25" customHeight="1">
      <c r="C57" s="103"/>
      <c r="D57" s="103"/>
      <c r="E57" s="103"/>
      <c r="F57" s="103"/>
      <c r="G57" s="103"/>
      <c r="H57" s="103"/>
      <c r="I57" s="103"/>
      <c r="J57" s="103"/>
      <c r="K57" s="103"/>
      <c r="L57" s="103"/>
      <c r="M57" s="103"/>
      <c r="N57" s="103"/>
      <c r="O57" s="103"/>
      <c r="P57" s="103"/>
      <c r="Q57" s="103"/>
      <c r="R57" s="103"/>
      <c r="S57" s="103"/>
      <c r="T57" s="103"/>
      <c r="U57" s="104"/>
      <c r="V57" s="104"/>
      <c r="W57" s="103"/>
      <c r="X57" s="103"/>
      <c r="Y57" s="103"/>
      <c r="Z57" s="103"/>
      <c r="AA57" s="103"/>
      <c r="AB57" s="103"/>
      <c r="AC57" s="103"/>
      <c r="AD57" s="103"/>
      <c r="AE57" s="103"/>
      <c r="AF57" s="103"/>
      <c r="AG57" s="103"/>
      <c r="AH57" s="103"/>
      <c r="AI57" s="103"/>
      <c r="AJ57" s="103"/>
      <c r="AK57" s="103"/>
      <c r="AL57" s="104"/>
      <c r="AM57" s="104"/>
      <c r="BF57" s="104"/>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7"/>
  <conditionalFormatting sqref="C45:F45">
    <cfRule type="expression" dxfId="2" priority="2">
      <formula>INDIRECT(ADDRESS(ROW(),COLUMN()))=TRUNC(INDIRECT(ADDRESS(ROW(),COLUMN())))</formula>
    </cfRule>
  </conditionalFormatting>
  <conditionalFormatting sqref="E36:Q40">
    <cfRule type="expression" dxfId="1" priority="1">
      <formula>INDIRECT(ADDRESS(ROW(),COLUMN()))=TRUNC(INDIRECT(ADDRESS(ROW(),COLUMN())))</formula>
    </cfRule>
  </conditionalFormatting>
  <conditionalFormatting sqref="AU14:AX31">
    <cfRule type="expression" dxfId="0" priority="4">
      <formula>INDIRECT(ADDRESS(ROW(),COLUMN()))=TRUNC(INDIRECT(ADDRESS(ROW(),COLUMN())))</formula>
    </cfRule>
  </conditionalFormatting>
  <dataValidations count="8">
    <dataValidation allowBlank="1" showInputMessage="1" showErrorMessage="1" error="入力可能範囲　32～40" sqref="AZ6" xr:uid="{00000000-0002-0000-0400-000000000000}"/>
    <dataValidation type="list" allowBlank="1" showInputMessage="1" sqref="E14:F31" xr:uid="{00000000-0002-0000-0400-000001000000}">
      <formula1>"A, B, C, D"</formula1>
    </dataValidation>
    <dataValidation type="list" allowBlank="1" showInputMessage="1" showErrorMessage="1" sqref="AZ4:BC4" xr:uid="{00000000-0002-0000-0400-000002000000}">
      <formula1>"予定,実績,予定・実績"</formula1>
    </dataValidation>
    <dataValidation type="list" errorStyle="warning" allowBlank="1" showInputMessage="1" error="リストにない場合のみ、入力してください。" sqref="G14:K31" xr:uid="{00000000-0002-0000-0400-000003000000}">
      <formula1>INDIRECT(C14)</formula1>
    </dataValidation>
    <dataValidation type="list" allowBlank="1" showInputMessage="1" sqref="C14:D31" xr:uid="{00000000-0002-0000-0400-000004000000}">
      <formula1>職種</formula1>
    </dataValidation>
    <dataValidation type="list" allowBlank="1" showInputMessage="1" showErrorMessage="1" sqref="AZ3" xr:uid="{00000000-0002-0000-0400-000005000000}">
      <formula1>"４週,暦月"</formula1>
    </dataValidation>
    <dataValidation type="list" allowBlank="1" showInputMessage="1" showErrorMessage="1" sqref="J42:K42" xr:uid="{00000000-0002-0000-0400-000006000000}">
      <formula1>"週,暦月"</formula1>
    </dataValidation>
    <dataValidation type="decimal" allowBlank="1" showInputMessage="1" showErrorMessage="1" error="入力可能範囲　32～40" sqref="AV5" xr:uid="{00000000-0002-0000-0400-000007000000}">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BC71"/>
  <sheetViews>
    <sheetView workbookViewId="0">
      <selection activeCell="C23" sqref="C23"/>
    </sheetView>
  </sheetViews>
  <sheetFormatPr defaultColWidth="9" defaultRowHeight="13.5"/>
  <cols>
    <col min="1" max="2" width="9" style="105"/>
    <col min="3" max="3" width="44.25" style="105" customWidth="1"/>
    <col min="4" max="16384" width="9" style="105"/>
  </cols>
  <sheetData>
    <row r="1" spans="1:10">
      <c r="A1" s="105" t="s">
        <v>156</v>
      </c>
    </row>
    <row r="2" spans="1:10" s="108" customFormat="1" ht="20.25" customHeight="1">
      <c r="A2" s="106" t="s">
        <v>157</v>
      </c>
      <c r="B2" s="106"/>
      <c r="C2" s="107"/>
    </row>
    <row r="3" spans="1:10" s="108" customFormat="1" ht="20.25" customHeight="1">
      <c r="A3" s="107"/>
      <c r="B3" s="107"/>
      <c r="C3" s="107"/>
    </row>
    <row r="4" spans="1:10" s="108" customFormat="1" ht="20.25" customHeight="1">
      <c r="A4" s="109"/>
      <c r="B4" s="107" t="s">
        <v>158</v>
      </c>
      <c r="C4" s="107"/>
      <c r="E4" s="589" t="s">
        <v>159</v>
      </c>
      <c r="F4" s="589"/>
      <c r="G4" s="589"/>
      <c r="H4" s="589"/>
      <c r="I4" s="589"/>
      <c r="J4" s="589"/>
    </row>
    <row r="5" spans="1:10" s="108" customFormat="1" ht="20.25" customHeight="1">
      <c r="A5" s="110"/>
      <c r="B5" s="107" t="s">
        <v>160</v>
      </c>
      <c r="C5" s="107"/>
      <c r="E5" s="589"/>
      <c r="F5" s="589"/>
      <c r="G5" s="589"/>
      <c r="H5" s="589"/>
      <c r="I5" s="589"/>
      <c r="J5" s="589"/>
    </row>
    <row r="6" spans="1:10" s="108" customFormat="1" ht="20.25" customHeight="1">
      <c r="A6" s="111" t="s">
        <v>161</v>
      </c>
      <c r="B6" s="107"/>
      <c r="C6" s="107"/>
    </row>
    <row r="7" spans="1:10" s="108" customFormat="1" ht="20.25" customHeight="1">
      <c r="A7" s="111"/>
      <c r="B7" s="107"/>
      <c r="C7" s="107"/>
    </row>
    <row r="8" spans="1:10" s="108" customFormat="1" ht="20.25" customHeight="1">
      <c r="A8" s="107" t="s">
        <v>162</v>
      </c>
      <c r="B8" s="107"/>
      <c r="C8" s="107"/>
    </row>
    <row r="9" spans="1:10" s="108" customFormat="1" ht="20.25" customHeight="1">
      <c r="A9" s="111"/>
      <c r="B9" s="107"/>
      <c r="C9" s="107"/>
    </row>
    <row r="10" spans="1:10" s="108" customFormat="1" ht="20.25" customHeight="1">
      <c r="A10" s="107" t="s">
        <v>163</v>
      </c>
      <c r="B10" s="107"/>
      <c r="C10" s="107"/>
    </row>
    <row r="11" spans="1:10" s="108" customFormat="1" ht="20.25" customHeight="1">
      <c r="A11" s="107"/>
      <c r="B11" s="107"/>
      <c r="C11" s="107"/>
    </row>
    <row r="12" spans="1:10" s="108" customFormat="1" ht="20.25" customHeight="1">
      <c r="A12" s="107" t="s">
        <v>164</v>
      </c>
      <c r="B12" s="107"/>
      <c r="C12" s="107"/>
    </row>
    <row r="13" spans="1:10" s="108" customFormat="1" ht="20.25" customHeight="1">
      <c r="A13" s="107"/>
      <c r="B13" s="107"/>
      <c r="C13" s="107"/>
    </row>
    <row r="14" spans="1:10" s="108" customFormat="1" ht="20.25" customHeight="1">
      <c r="A14" s="107" t="s">
        <v>165</v>
      </c>
      <c r="B14" s="107"/>
      <c r="C14" s="107"/>
    </row>
    <row r="15" spans="1:10" s="108" customFormat="1" ht="20.25" customHeight="1">
      <c r="A15" s="107"/>
      <c r="B15" s="107"/>
      <c r="C15" s="107"/>
    </row>
    <row r="16" spans="1:10" s="108" customFormat="1" ht="20.25" customHeight="1">
      <c r="A16" s="107" t="s">
        <v>166</v>
      </c>
      <c r="B16" s="107"/>
      <c r="C16" s="107"/>
    </row>
    <row r="17" spans="1:3" s="108" customFormat="1" ht="20.25" customHeight="1">
      <c r="A17" s="107"/>
      <c r="B17" s="107"/>
      <c r="C17" s="107"/>
    </row>
    <row r="18" spans="1:3" s="108" customFormat="1" ht="20.25" customHeight="1">
      <c r="A18" s="107" t="s">
        <v>167</v>
      </c>
      <c r="B18" s="107"/>
      <c r="C18" s="107"/>
    </row>
    <row r="19" spans="1:3" s="108" customFormat="1" ht="20.25" customHeight="1">
      <c r="A19" s="107" t="s">
        <v>168</v>
      </c>
      <c r="B19" s="107"/>
      <c r="C19" s="107"/>
    </row>
    <row r="20" spans="1:3" s="108" customFormat="1" ht="20.25" customHeight="1">
      <c r="A20" s="107"/>
      <c r="B20" s="107"/>
      <c r="C20" s="107"/>
    </row>
    <row r="21" spans="1:3" s="108" customFormat="1" ht="20.25" customHeight="1">
      <c r="A21" s="107"/>
      <c r="B21" s="112" t="s">
        <v>169</v>
      </c>
      <c r="C21" s="112" t="s">
        <v>170</v>
      </c>
    </row>
    <row r="22" spans="1:3" s="108" customFormat="1" ht="20.25" customHeight="1">
      <c r="A22" s="107"/>
      <c r="B22" s="112">
        <v>1</v>
      </c>
      <c r="C22" s="113" t="s">
        <v>92</v>
      </c>
    </row>
    <row r="23" spans="1:3" s="108" customFormat="1" ht="20.25" customHeight="1">
      <c r="A23" s="107"/>
      <c r="B23" s="112">
        <v>2</v>
      </c>
      <c r="C23" s="113" t="s">
        <v>96</v>
      </c>
    </row>
    <row r="24" spans="1:3" s="108" customFormat="1" ht="20.25" customHeight="1">
      <c r="A24" s="107"/>
      <c r="B24" s="112">
        <v>3</v>
      </c>
      <c r="C24" s="113" t="s">
        <v>171</v>
      </c>
    </row>
    <row r="25" spans="1:3" s="108" customFormat="1" ht="20.25" customHeight="1">
      <c r="A25" s="107"/>
      <c r="B25" s="107"/>
      <c r="C25" s="107"/>
    </row>
    <row r="26" spans="1:3" s="108" customFormat="1" ht="20.25" customHeight="1">
      <c r="A26" s="107" t="s">
        <v>172</v>
      </c>
      <c r="B26" s="107"/>
      <c r="C26" s="107"/>
    </row>
    <row r="27" spans="1:3" s="108" customFormat="1" ht="20.25" customHeight="1">
      <c r="A27" s="107" t="s">
        <v>173</v>
      </c>
      <c r="B27" s="107"/>
      <c r="C27" s="107"/>
    </row>
    <row r="28" spans="1:3" s="108" customFormat="1" ht="20.25" customHeight="1">
      <c r="A28" s="107"/>
      <c r="B28" s="107"/>
      <c r="C28" s="107"/>
    </row>
    <row r="29" spans="1:3" s="108" customFormat="1" ht="20.25" customHeight="1">
      <c r="A29" s="107"/>
      <c r="B29" s="112" t="s">
        <v>108</v>
      </c>
      <c r="C29" s="112" t="s">
        <v>109</v>
      </c>
    </row>
    <row r="30" spans="1:3" s="108" customFormat="1" ht="20.25" customHeight="1">
      <c r="A30" s="107"/>
      <c r="B30" s="112" t="s">
        <v>145</v>
      </c>
      <c r="C30" s="113" t="s">
        <v>114</v>
      </c>
    </row>
    <row r="31" spans="1:3" s="108" customFormat="1" ht="20.25" customHeight="1">
      <c r="A31" s="107"/>
      <c r="B31" s="112" t="s">
        <v>146</v>
      </c>
      <c r="C31" s="113" t="s">
        <v>117</v>
      </c>
    </row>
    <row r="32" spans="1:3" s="108" customFormat="1" ht="20.25" customHeight="1">
      <c r="A32" s="107"/>
      <c r="B32" s="112" t="s">
        <v>174</v>
      </c>
      <c r="C32" s="113" t="s">
        <v>119</v>
      </c>
    </row>
    <row r="33" spans="1:55" s="108" customFormat="1" ht="20.25" customHeight="1">
      <c r="A33" s="107"/>
      <c r="B33" s="112" t="s">
        <v>150</v>
      </c>
      <c r="C33" s="113" t="s">
        <v>122</v>
      </c>
    </row>
    <row r="34" spans="1:55" s="108" customFormat="1" ht="20.25" customHeight="1">
      <c r="A34" s="107"/>
      <c r="B34" s="107"/>
      <c r="C34" s="107"/>
    </row>
    <row r="35" spans="1:55" s="108" customFormat="1" ht="20.25" customHeight="1">
      <c r="A35" s="107"/>
      <c r="B35" s="114" t="s">
        <v>175</v>
      </c>
      <c r="C35" s="107"/>
    </row>
    <row r="36" spans="1:55" s="108" customFormat="1" ht="20.25" customHeight="1">
      <c r="B36" s="107" t="s">
        <v>176</v>
      </c>
      <c r="E36" s="114"/>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row>
    <row r="37" spans="1:55" s="108" customFormat="1" ht="20.25" customHeight="1">
      <c r="B37" s="107" t="s">
        <v>177</v>
      </c>
      <c r="E37" s="107"/>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row>
    <row r="38" spans="1:55" s="108" customFormat="1" ht="20.25" customHeight="1">
      <c r="E38" s="107"/>
    </row>
    <row r="39" spans="1:55" s="108" customFormat="1" ht="20.25" customHeight="1">
      <c r="A39" s="107"/>
      <c r="B39" s="107"/>
      <c r="C39" s="107"/>
      <c r="D39" s="114"/>
      <c r="E39" s="116"/>
      <c r="F39" s="116"/>
      <c r="G39" s="116"/>
      <c r="J39" s="116"/>
      <c r="K39" s="116"/>
      <c r="L39" s="116"/>
      <c r="R39" s="116"/>
      <c r="S39" s="116"/>
      <c r="T39" s="116"/>
      <c r="W39" s="116"/>
      <c r="X39" s="116"/>
      <c r="Y39" s="116"/>
    </row>
    <row r="40" spans="1:55" s="108" customFormat="1" ht="20.25" customHeight="1">
      <c r="A40" s="107" t="s">
        <v>178</v>
      </c>
      <c r="B40" s="107"/>
      <c r="C40" s="107"/>
    </row>
    <row r="41" spans="1:55" s="108" customFormat="1" ht="20.25" customHeight="1">
      <c r="A41" s="107" t="s">
        <v>179</v>
      </c>
      <c r="B41" s="107"/>
      <c r="C41" s="107"/>
    </row>
    <row r="42" spans="1:55" s="108" customFormat="1" ht="20.25" customHeight="1">
      <c r="A42" s="117" t="s">
        <v>180</v>
      </c>
      <c r="D42" s="118"/>
      <c r="E42" s="119"/>
      <c r="F42" s="116"/>
      <c r="G42" s="116"/>
      <c r="H42" s="116"/>
      <c r="I42" s="116"/>
      <c r="K42" s="116"/>
      <c r="M42" s="116"/>
      <c r="N42" s="116"/>
      <c r="O42" s="116"/>
      <c r="P42" s="116"/>
      <c r="Q42" s="116"/>
      <c r="S42" s="116"/>
      <c r="U42" s="116"/>
      <c r="V42" s="116"/>
      <c r="X42" s="116"/>
      <c r="Z42" s="116"/>
      <c r="AA42" s="116"/>
      <c r="AB42" s="116"/>
      <c r="AC42" s="116"/>
      <c r="AD42" s="116"/>
      <c r="AF42" s="114"/>
      <c r="AH42" s="116"/>
      <c r="AM42" s="116"/>
    </row>
    <row r="43" spans="1:55" s="108" customFormat="1" ht="20.25" customHeight="1">
      <c r="C43" s="117"/>
      <c r="D43" s="118"/>
      <c r="E43" s="119"/>
      <c r="F43" s="116"/>
      <c r="G43" s="116"/>
      <c r="H43" s="116"/>
      <c r="I43" s="116"/>
      <c r="K43" s="116"/>
      <c r="M43" s="116"/>
      <c r="N43" s="116"/>
      <c r="O43" s="116"/>
      <c r="P43" s="116"/>
      <c r="Q43" s="116"/>
      <c r="S43" s="116"/>
      <c r="U43" s="116"/>
      <c r="V43" s="116"/>
      <c r="X43" s="116"/>
      <c r="Z43" s="116"/>
      <c r="AA43" s="116"/>
      <c r="AB43" s="116"/>
      <c r="AC43" s="116"/>
      <c r="AD43" s="116"/>
      <c r="AF43" s="114"/>
      <c r="AH43" s="116"/>
      <c r="AM43" s="116"/>
    </row>
    <row r="44" spans="1:55" s="108" customFormat="1" ht="20.25" customHeight="1">
      <c r="A44" s="107" t="s">
        <v>181</v>
      </c>
      <c r="B44" s="107"/>
    </row>
    <row r="45" spans="1:55" s="108" customFormat="1" ht="20.25" customHeight="1"/>
    <row r="46" spans="1:55" s="108" customFormat="1" ht="20.25" customHeight="1">
      <c r="A46" s="107" t="s">
        <v>182</v>
      </c>
      <c r="B46" s="107"/>
      <c r="C46" s="107"/>
    </row>
    <row r="47" spans="1:55" s="108" customFormat="1" ht="20.25" customHeight="1">
      <c r="A47" s="107" t="s">
        <v>183</v>
      </c>
      <c r="B47" s="107"/>
      <c r="C47" s="107"/>
    </row>
    <row r="48" spans="1:55" s="108" customFormat="1" ht="20.25" customHeight="1"/>
    <row r="49" spans="1:55" s="108" customFormat="1" ht="20.25" customHeight="1">
      <c r="A49" s="107" t="s">
        <v>184</v>
      </c>
      <c r="B49" s="107"/>
      <c r="C49" s="107"/>
    </row>
    <row r="50" spans="1:55" s="108" customFormat="1" ht="20.25" customHeight="1">
      <c r="A50" s="107" t="s">
        <v>185</v>
      </c>
      <c r="B50" s="107"/>
      <c r="C50" s="107"/>
    </row>
    <row r="51" spans="1:55" s="108" customFormat="1" ht="20.25" customHeight="1">
      <c r="A51" s="107"/>
      <c r="B51" s="107"/>
      <c r="C51" s="107"/>
    </row>
    <row r="52" spans="1:55" s="108" customFormat="1" ht="20.25" customHeight="1">
      <c r="A52" s="107" t="s">
        <v>186</v>
      </c>
      <c r="B52" s="107"/>
      <c r="C52" s="107"/>
    </row>
    <row r="53" spans="1:55" s="108" customFormat="1" ht="20.25" customHeight="1">
      <c r="A53" s="107"/>
      <c r="B53" s="107"/>
      <c r="C53" s="107"/>
    </row>
    <row r="54" spans="1:55" s="108" customFormat="1" ht="20.25" customHeight="1">
      <c r="A54" s="108" t="s">
        <v>187</v>
      </c>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row>
    <row r="55" spans="1:55" s="108" customFormat="1" ht="20.25" customHeight="1">
      <c r="A55" s="108" t="s">
        <v>188</v>
      </c>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0"/>
      <c r="AW55" s="120"/>
      <c r="AX55" s="120"/>
      <c r="AY55" s="120"/>
      <c r="AZ55" s="120"/>
      <c r="BA55" s="120"/>
      <c r="BB55" s="120"/>
      <c r="BC55" s="120"/>
    </row>
    <row r="56" spans="1:55" s="108" customFormat="1" ht="20.25" customHeight="1">
      <c r="A56" s="108" t="s">
        <v>189</v>
      </c>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20"/>
      <c r="AP56" s="120"/>
      <c r="AQ56" s="120"/>
      <c r="AR56" s="120"/>
      <c r="AS56" s="120"/>
      <c r="AT56" s="120"/>
      <c r="AU56" s="120"/>
      <c r="AV56" s="120"/>
      <c r="AW56" s="120"/>
      <c r="AX56" s="120"/>
      <c r="AY56" s="120"/>
      <c r="AZ56" s="120"/>
      <c r="BA56" s="120"/>
      <c r="BB56" s="120"/>
      <c r="BC56" s="120"/>
    </row>
    <row r="57" spans="1:55" s="108" customFormat="1" ht="20.25" customHeight="1">
      <c r="A57" s="107"/>
      <c r="B57" s="107"/>
      <c r="C57" s="107"/>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row>
    <row r="58" spans="1:55" s="108" customFormat="1" ht="20.25" customHeight="1">
      <c r="A58" s="108" t="s">
        <v>190</v>
      </c>
      <c r="C58" s="121"/>
      <c r="D58" s="114"/>
      <c r="E58" s="114"/>
    </row>
    <row r="59" spans="1:55" s="108" customFormat="1" ht="20.25" customHeight="1">
      <c r="A59" s="122" t="s">
        <v>191</v>
      </c>
      <c r="B59" s="121"/>
      <c r="C59" s="121"/>
      <c r="D59" s="107"/>
      <c r="E59" s="107"/>
    </row>
    <row r="60" spans="1:55" s="108" customFormat="1" ht="20.25" customHeight="1">
      <c r="A60" s="123" t="s">
        <v>192</v>
      </c>
      <c r="B60" s="121"/>
      <c r="C60" s="121"/>
      <c r="D60" s="107"/>
      <c r="E60" s="107"/>
    </row>
    <row r="61" spans="1:55" s="108" customFormat="1" ht="20.25" customHeight="1">
      <c r="A61" s="122" t="s">
        <v>193</v>
      </c>
      <c r="B61" s="121"/>
      <c r="C61" s="121"/>
      <c r="D61" s="107"/>
      <c r="E61" s="107"/>
    </row>
    <row r="62" spans="1:55" s="108" customFormat="1" ht="20.25" customHeight="1">
      <c r="A62" s="123" t="s">
        <v>194</v>
      </c>
      <c r="B62" s="121"/>
      <c r="C62" s="121"/>
      <c r="D62" s="107"/>
      <c r="E62" s="107"/>
    </row>
    <row r="63" spans="1:55" s="108" customFormat="1" ht="20.25" customHeight="1">
      <c r="A63" s="122" t="s">
        <v>195</v>
      </c>
      <c r="B63" s="121"/>
      <c r="C63" s="121"/>
      <c r="D63" s="107"/>
      <c r="E63" s="107"/>
    </row>
    <row r="64" spans="1:55" s="108" customFormat="1" ht="20.25" customHeight="1">
      <c r="A64" s="122" t="s">
        <v>196</v>
      </c>
      <c r="B64" s="121"/>
      <c r="C64" s="121"/>
      <c r="D64" s="107"/>
      <c r="E64" s="107"/>
    </row>
    <row r="65" spans="1:5" s="108" customFormat="1" ht="20.25" customHeight="1">
      <c r="A65" s="122" t="s">
        <v>197</v>
      </c>
      <c r="B65" s="121"/>
      <c r="C65" s="121"/>
      <c r="D65" s="107"/>
      <c r="E65" s="107"/>
    </row>
    <row r="66" spans="1:5" s="108" customFormat="1" ht="20.25" customHeight="1">
      <c r="A66" s="121"/>
      <c r="B66" s="121"/>
      <c r="C66" s="121"/>
      <c r="D66" s="107"/>
      <c r="E66" s="107"/>
    </row>
    <row r="67" spans="1:5" s="108" customFormat="1" ht="20.25" customHeight="1">
      <c r="A67" s="121"/>
      <c r="B67" s="121"/>
      <c r="C67" s="121"/>
      <c r="D67" s="107"/>
      <c r="E67" s="107"/>
    </row>
    <row r="68" spans="1:5" s="108" customFormat="1" ht="20.25" customHeight="1">
      <c r="A68" s="121"/>
      <c r="B68" s="121"/>
      <c r="C68" s="121"/>
      <c r="D68" s="107"/>
      <c r="E68" s="107"/>
    </row>
    <row r="69" spans="1:5" s="108" customFormat="1" ht="20.25" customHeight="1">
      <c r="A69" s="121"/>
      <c r="B69" s="121"/>
      <c r="C69" s="121"/>
      <c r="D69" s="107"/>
      <c r="E69" s="107"/>
    </row>
    <row r="70" spans="1:5" ht="20.25" customHeight="1"/>
    <row r="71" spans="1:5" ht="20.25" customHeight="1"/>
  </sheetData>
  <mergeCells count="1">
    <mergeCell ref="E4:J5"/>
  </mergeCells>
  <phoneticPr fontId="7"/>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pageSetUpPr fitToPage="1"/>
  </sheetPr>
  <dimension ref="B1:K45"/>
  <sheetViews>
    <sheetView workbookViewId="0">
      <selection activeCell="F16" sqref="F16"/>
    </sheetView>
  </sheetViews>
  <sheetFormatPr defaultColWidth="9" defaultRowHeight="18.75"/>
  <cols>
    <col min="1" max="1" width="2" style="124" customWidth="1"/>
    <col min="2" max="2" width="8.625" style="124" customWidth="1"/>
    <col min="3" max="11" width="40.625" style="124" customWidth="1"/>
    <col min="12" max="16384" width="9" style="124"/>
  </cols>
  <sheetData>
    <row r="1" spans="2:11">
      <c r="B1" s="124" t="s">
        <v>198</v>
      </c>
    </row>
    <row r="3" spans="2:11">
      <c r="B3" s="125" t="s">
        <v>199</v>
      </c>
      <c r="C3" s="125" t="s">
        <v>200</v>
      </c>
    </row>
    <row r="4" spans="2:11">
      <c r="B4" s="125">
        <v>1</v>
      </c>
      <c r="C4" s="126" t="s">
        <v>58</v>
      </c>
    </row>
    <row r="5" spans="2:11">
      <c r="B5" s="125">
        <v>2</v>
      </c>
      <c r="C5" s="126" t="s">
        <v>201</v>
      </c>
    </row>
    <row r="6" spans="2:11">
      <c r="B6" s="125">
        <v>3</v>
      </c>
      <c r="C6" s="126"/>
    </row>
    <row r="7" spans="2:11">
      <c r="B7" s="125">
        <v>4</v>
      </c>
      <c r="C7" s="126"/>
    </row>
    <row r="8" spans="2:11">
      <c r="B8" s="125">
        <v>5</v>
      </c>
      <c r="C8" s="126"/>
    </row>
    <row r="9" spans="2:11">
      <c r="B9" s="125">
        <v>6</v>
      </c>
      <c r="C9" s="126"/>
    </row>
    <row r="10" spans="2:11">
      <c r="B10" s="125">
        <v>7</v>
      </c>
      <c r="C10" s="126"/>
    </row>
    <row r="11" spans="2:11">
      <c r="B11" s="125">
        <v>8</v>
      </c>
      <c r="C11" s="126"/>
    </row>
    <row r="13" spans="2:11">
      <c r="B13" s="124" t="s">
        <v>202</v>
      </c>
    </row>
    <row r="14" spans="2:11" ht="19.5" thickBot="1"/>
    <row r="15" spans="2:11" ht="19.5" thickBot="1">
      <c r="B15" s="127" t="s">
        <v>170</v>
      </c>
      <c r="C15" s="128" t="s">
        <v>92</v>
      </c>
      <c r="D15" s="129" t="s">
        <v>96</v>
      </c>
      <c r="E15" s="130" t="s">
        <v>171</v>
      </c>
      <c r="F15" s="131" t="s">
        <v>203</v>
      </c>
      <c r="G15" s="131" t="s">
        <v>204</v>
      </c>
      <c r="H15" s="131" t="s">
        <v>204</v>
      </c>
      <c r="I15" s="131" t="s">
        <v>204</v>
      </c>
      <c r="J15" s="131" t="s">
        <v>204</v>
      </c>
      <c r="K15" s="132" t="s">
        <v>205</v>
      </c>
    </row>
    <row r="16" spans="2:11">
      <c r="B16" s="590" t="s">
        <v>206</v>
      </c>
      <c r="C16" s="133" t="s">
        <v>94</v>
      </c>
      <c r="D16" s="134" t="s">
        <v>94</v>
      </c>
      <c r="E16" s="134" t="s">
        <v>207</v>
      </c>
      <c r="F16" s="134"/>
      <c r="G16" s="134"/>
      <c r="H16" s="134"/>
      <c r="I16" s="135"/>
      <c r="J16" s="135"/>
      <c r="K16" s="136"/>
    </row>
    <row r="17" spans="2:11">
      <c r="B17" s="590"/>
      <c r="C17" s="137" t="s">
        <v>208</v>
      </c>
      <c r="D17" s="134" t="s">
        <v>96</v>
      </c>
      <c r="E17" s="134" t="s">
        <v>96</v>
      </c>
      <c r="F17" s="134"/>
      <c r="G17" s="134"/>
      <c r="H17" s="134"/>
      <c r="I17" s="138"/>
      <c r="J17" s="138"/>
      <c r="K17" s="139"/>
    </row>
    <row r="18" spans="2:11">
      <c r="B18" s="590"/>
      <c r="C18" s="137" t="s">
        <v>208</v>
      </c>
      <c r="D18" s="134" t="s">
        <v>204</v>
      </c>
      <c r="E18" s="134" t="s">
        <v>209</v>
      </c>
      <c r="F18" s="134"/>
      <c r="G18" s="134"/>
      <c r="H18" s="134"/>
      <c r="I18" s="138"/>
      <c r="J18" s="138"/>
      <c r="K18" s="139"/>
    </row>
    <row r="19" spans="2:11">
      <c r="B19" s="590"/>
      <c r="C19" s="137" t="s">
        <v>210</v>
      </c>
      <c r="D19" s="134" t="s">
        <v>210</v>
      </c>
      <c r="E19" s="134" t="s">
        <v>211</v>
      </c>
      <c r="F19" s="134"/>
      <c r="G19" s="134"/>
      <c r="H19" s="134"/>
      <c r="I19" s="138"/>
      <c r="J19" s="138"/>
      <c r="K19" s="139"/>
    </row>
    <row r="20" spans="2:11">
      <c r="B20" s="590"/>
      <c r="C20" s="137" t="s">
        <v>204</v>
      </c>
      <c r="D20" s="134" t="s">
        <v>203</v>
      </c>
      <c r="E20" s="134" t="s">
        <v>212</v>
      </c>
      <c r="F20" s="134"/>
      <c r="G20" s="134"/>
      <c r="H20" s="134"/>
      <c r="I20" s="138"/>
      <c r="J20" s="138"/>
      <c r="K20" s="139"/>
    </row>
    <row r="21" spans="2:11">
      <c r="B21" s="590"/>
      <c r="C21" s="137" t="s">
        <v>204</v>
      </c>
      <c r="D21" s="134" t="s">
        <v>210</v>
      </c>
      <c r="E21" s="134" t="s">
        <v>204</v>
      </c>
      <c r="F21" s="134"/>
      <c r="G21" s="134"/>
      <c r="H21" s="134"/>
      <c r="I21" s="138"/>
      <c r="J21" s="138"/>
      <c r="K21" s="139"/>
    </row>
    <row r="22" spans="2:11">
      <c r="B22" s="590"/>
      <c r="C22" s="137" t="s">
        <v>204</v>
      </c>
      <c r="D22" s="134" t="s">
        <v>204</v>
      </c>
      <c r="E22" s="134" t="s">
        <v>204</v>
      </c>
      <c r="F22" s="134"/>
      <c r="G22" s="134"/>
      <c r="H22" s="134"/>
      <c r="I22" s="138"/>
      <c r="J22" s="138"/>
      <c r="K22" s="139"/>
    </row>
    <row r="23" spans="2:11">
      <c r="B23" s="590"/>
      <c r="C23" s="137" t="s">
        <v>203</v>
      </c>
      <c r="D23" s="134" t="s">
        <v>213</v>
      </c>
      <c r="E23" s="134" t="s">
        <v>204</v>
      </c>
      <c r="F23" s="134"/>
      <c r="G23" s="134"/>
      <c r="H23" s="134"/>
      <c r="I23" s="138"/>
      <c r="J23" s="138"/>
      <c r="K23" s="139"/>
    </row>
    <row r="24" spans="2:11">
      <c r="B24" s="590"/>
      <c r="C24" s="137" t="s">
        <v>204</v>
      </c>
      <c r="D24" s="134" t="s">
        <v>204</v>
      </c>
      <c r="E24" s="134" t="s">
        <v>203</v>
      </c>
      <c r="F24" s="134"/>
      <c r="G24" s="134"/>
      <c r="H24" s="134"/>
      <c r="I24" s="138"/>
      <c r="J24" s="138"/>
      <c r="K24" s="139"/>
    </row>
    <row r="25" spans="2:11">
      <c r="B25" s="590"/>
      <c r="C25" s="137" t="s">
        <v>204</v>
      </c>
      <c r="D25" s="140" t="s">
        <v>204</v>
      </c>
      <c r="E25" s="140" t="s">
        <v>210</v>
      </c>
      <c r="F25" s="140"/>
      <c r="G25" s="140"/>
      <c r="H25" s="140"/>
      <c r="I25" s="138"/>
      <c r="J25" s="138"/>
      <c r="K25" s="139"/>
    </row>
    <row r="26" spans="2:11">
      <c r="B26" s="590"/>
      <c r="C26" s="137" t="s">
        <v>204</v>
      </c>
      <c r="D26" s="140" t="s">
        <v>204</v>
      </c>
      <c r="E26" s="140" t="s">
        <v>204</v>
      </c>
      <c r="F26" s="140"/>
      <c r="G26" s="140"/>
      <c r="H26" s="140"/>
      <c r="I26" s="138"/>
      <c r="J26" s="138"/>
      <c r="K26" s="139"/>
    </row>
    <row r="27" spans="2:11">
      <c r="B27" s="590"/>
      <c r="C27" s="137" t="s">
        <v>204</v>
      </c>
      <c r="D27" s="140" t="s">
        <v>204</v>
      </c>
      <c r="E27" s="140" t="s">
        <v>204</v>
      </c>
      <c r="F27" s="140"/>
      <c r="G27" s="140"/>
      <c r="H27" s="140"/>
      <c r="I27" s="138"/>
      <c r="J27" s="138"/>
      <c r="K27" s="139"/>
    </row>
    <row r="28" spans="2:11" ht="19.5" thickBot="1">
      <c r="B28" s="591"/>
      <c r="C28" s="141" t="s">
        <v>213</v>
      </c>
      <c r="D28" s="142" t="s">
        <v>210</v>
      </c>
      <c r="E28" s="142" t="s">
        <v>210</v>
      </c>
      <c r="F28" s="142"/>
      <c r="G28" s="142"/>
      <c r="H28" s="142"/>
      <c r="I28" s="142"/>
      <c r="J28" s="142"/>
      <c r="K28" s="143"/>
    </row>
    <row r="31" spans="2:11">
      <c r="C31" s="124" t="s">
        <v>214</v>
      </c>
    </row>
    <row r="32" spans="2:11">
      <c r="C32" s="124" t="s">
        <v>215</v>
      </c>
    </row>
    <row r="33" spans="3:3">
      <c r="C33" s="124" t="s">
        <v>216</v>
      </c>
    </row>
    <row r="34" spans="3:3">
      <c r="C34" s="124" t="s">
        <v>217</v>
      </c>
    </row>
    <row r="35" spans="3:3">
      <c r="C35" s="124" t="s">
        <v>218</v>
      </c>
    </row>
    <row r="36" spans="3:3">
      <c r="C36" s="124" t="s">
        <v>219</v>
      </c>
    </row>
    <row r="37" spans="3:3">
      <c r="C37" s="124" t="s">
        <v>220</v>
      </c>
    </row>
    <row r="38" spans="3:3">
      <c r="C38" s="124" t="s">
        <v>221</v>
      </c>
    </row>
    <row r="40" spans="3:3">
      <c r="C40" s="124" t="s">
        <v>222</v>
      </c>
    </row>
    <row r="41" spans="3:3">
      <c r="C41" s="124" t="s">
        <v>223</v>
      </c>
    </row>
    <row r="42" spans="3:3">
      <c r="C42" s="124" t="s">
        <v>224</v>
      </c>
    </row>
    <row r="43" spans="3:3">
      <c r="C43" s="124" t="s">
        <v>225</v>
      </c>
    </row>
    <row r="44" spans="3:3">
      <c r="C44" s="124" t="s">
        <v>226</v>
      </c>
    </row>
    <row r="45" spans="3:3">
      <c r="C45" s="124" t="s">
        <v>227</v>
      </c>
    </row>
  </sheetData>
  <mergeCells count="1">
    <mergeCell ref="B16:B28"/>
  </mergeCells>
  <phoneticPr fontId="7"/>
  <pageMargins left="0.70866141732283472" right="0.70866141732283472" top="0.74803149606299213" bottom="0.74803149606299213" header="0.31496062992125984" footer="0.31496062992125984"/>
  <pageSetup paperSize="9" scale="32"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4C7B4-6A6D-49F4-94DA-7B88C9343BB1}">
  <sheetPr>
    <pageSetUpPr fitToPage="1"/>
  </sheetPr>
  <dimension ref="B1:U27"/>
  <sheetViews>
    <sheetView zoomScaleNormal="100" zoomScaleSheetLayoutView="80" workbookViewId="0"/>
  </sheetViews>
  <sheetFormatPr defaultColWidth="6.625" defaultRowHeight="13.5"/>
  <cols>
    <col min="1" max="1" width="0.375" style="170" customWidth="1"/>
    <col min="2" max="21" width="4.375" style="170" customWidth="1"/>
    <col min="22" max="16384" width="6.625" style="170"/>
  </cols>
  <sheetData>
    <row r="1" spans="2:21" ht="17.649999999999999" customHeight="1">
      <c r="B1" s="274" t="s">
        <v>402</v>
      </c>
      <c r="C1" s="275"/>
      <c r="D1" s="275"/>
      <c r="E1" s="275"/>
      <c r="F1" s="275"/>
      <c r="G1" s="275"/>
      <c r="H1" s="275"/>
      <c r="I1" s="275"/>
      <c r="J1" s="275"/>
      <c r="K1" s="275"/>
      <c r="L1" s="275"/>
      <c r="M1" s="275"/>
      <c r="N1" s="275"/>
      <c r="O1" s="275"/>
      <c r="P1" s="275"/>
      <c r="Q1" s="275"/>
      <c r="R1" s="275"/>
      <c r="S1" s="275"/>
      <c r="T1" s="275"/>
      <c r="U1" s="275"/>
    </row>
    <row r="2" spans="2:21" ht="22.5" customHeight="1" thickBot="1">
      <c r="B2" s="624" t="s">
        <v>403</v>
      </c>
      <c r="C2" s="624"/>
      <c r="D2" s="624"/>
      <c r="E2" s="624"/>
      <c r="F2" s="624"/>
      <c r="G2" s="624"/>
      <c r="H2" s="624"/>
      <c r="I2" s="624"/>
      <c r="J2" s="624"/>
      <c r="K2" s="624"/>
      <c r="L2" s="624"/>
      <c r="M2" s="624"/>
      <c r="N2" s="624"/>
      <c r="O2" s="624"/>
      <c r="P2" s="624"/>
      <c r="Q2" s="624"/>
      <c r="R2" s="624"/>
      <c r="S2" s="624"/>
      <c r="T2" s="624"/>
      <c r="U2" s="624"/>
    </row>
    <row r="3" spans="2:21" ht="16.149999999999999" customHeight="1">
      <c r="B3" s="625" t="s">
        <v>404</v>
      </c>
      <c r="C3" s="626"/>
      <c r="D3" s="626"/>
      <c r="E3" s="626"/>
      <c r="F3" s="626"/>
      <c r="G3" s="626"/>
      <c r="H3" s="627"/>
      <c r="I3" s="628"/>
      <c r="J3" s="626"/>
      <c r="K3" s="626"/>
      <c r="L3" s="626"/>
      <c r="M3" s="626"/>
      <c r="N3" s="626"/>
      <c r="O3" s="626"/>
      <c r="P3" s="626"/>
      <c r="Q3" s="626"/>
      <c r="R3" s="626"/>
      <c r="S3" s="626"/>
      <c r="T3" s="626"/>
      <c r="U3" s="629"/>
    </row>
    <row r="4" spans="2:21" ht="21.4" customHeight="1">
      <c r="B4" s="630" t="s">
        <v>405</v>
      </c>
      <c r="C4" s="631"/>
      <c r="D4" s="632"/>
      <c r="E4" s="612"/>
      <c r="F4" s="612"/>
      <c r="G4" s="612"/>
      <c r="H4" s="612"/>
      <c r="I4" s="612"/>
      <c r="J4" s="612"/>
      <c r="K4" s="613"/>
      <c r="L4" s="633" t="s">
        <v>406</v>
      </c>
      <c r="M4" s="616"/>
      <c r="N4" s="634"/>
      <c r="O4" s="637"/>
      <c r="P4" s="616"/>
      <c r="Q4" s="616" t="s">
        <v>261</v>
      </c>
      <c r="R4" s="616"/>
      <c r="S4" s="616" t="s">
        <v>319</v>
      </c>
      <c r="T4" s="616"/>
      <c r="U4" s="618" t="s">
        <v>263</v>
      </c>
    </row>
    <row r="5" spans="2:21" ht="27.6" customHeight="1">
      <c r="B5" s="620" t="s">
        <v>407</v>
      </c>
      <c r="C5" s="621"/>
      <c r="D5" s="622"/>
      <c r="E5" s="593"/>
      <c r="F5" s="593"/>
      <c r="G5" s="593"/>
      <c r="H5" s="593"/>
      <c r="I5" s="593"/>
      <c r="J5" s="593"/>
      <c r="K5" s="594"/>
      <c r="L5" s="635"/>
      <c r="M5" s="617"/>
      <c r="N5" s="636"/>
      <c r="O5" s="638"/>
      <c r="P5" s="617"/>
      <c r="Q5" s="617"/>
      <c r="R5" s="617"/>
      <c r="S5" s="617"/>
      <c r="T5" s="617"/>
      <c r="U5" s="619"/>
    </row>
    <row r="6" spans="2:21" ht="16.149999999999999" customHeight="1">
      <c r="B6" s="623" t="s">
        <v>408</v>
      </c>
      <c r="C6" s="609"/>
      <c r="D6" s="609"/>
      <c r="E6" s="609"/>
      <c r="F6" s="609"/>
      <c r="G6" s="609"/>
      <c r="H6" s="609"/>
      <c r="I6" s="609"/>
      <c r="J6" s="609"/>
      <c r="K6" s="609"/>
      <c r="L6" s="609"/>
      <c r="M6" s="609"/>
      <c r="N6" s="609"/>
      <c r="O6" s="609"/>
      <c r="P6" s="609"/>
      <c r="Q6" s="609"/>
      <c r="R6" s="609"/>
      <c r="S6" s="609"/>
      <c r="T6" s="609"/>
      <c r="U6" s="610"/>
    </row>
    <row r="7" spans="2:21" ht="16.149999999999999" customHeight="1">
      <c r="B7" s="607" t="s">
        <v>409</v>
      </c>
      <c r="C7" s="608"/>
      <c r="D7" s="608"/>
      <c r="E7" s="278" t="s">
        <v>410</v>
      </c>
      <c r="F7" s="608" t="s">
        <v>409</v>
      </c>
      <c r="G7" s="608"/>
      <c r="H7" s="608"/>
      <c r="I7" s="609" t="s">
        <v>411</v>
      </c>
      <c r="J7" s="609"/>
      <c r="K7" s="609"/>
      <c r="L7" s="609"/>
      <c r="M7" s="609"/>
      <c r="N7" s="609"/>
      <c r="O7" s="609"/>
      <c r="P7" s="609" t="s">
        <v>412</v>
      </c>
      <c r="Q7" s="609"/>
      <c r="R7" s="609"/>
      <c r="S7" s="609"/>
      <c r="T7" s="609"/>
      <c r="U7" s="610"/>
    </row>
    <row r="8" spans="2:21" ht="15.75" customHeight="1">
      <c r="B8" s="611"/>
      <c r="C8" s="612"/>
      <c r="D8" s="612"/>
      <c r="E8" s="276"/>
      <c r="F8" s="612"/>
      <c r="G8" s="612"/>
      <c r="H8" s="613"/>
      <c r="I8" s="614"/>
      <c r="J8" s="614"/>
      <c r="K8" s="614"/>
      <c r="L8" s="614"/>
      <c r="M8" s="614"/>
      <c r="N8" s="614"/>
      <c r="O8" s="614"/>
      <c r="P8" s="614"/>
      <c r="Q8" s="614"/>
      <c r="R8" s="614"/>
      <c r="S8" s="614"/>
      <c r="T8" s="614"/>
      <c r="U8" s="615"/>
    </row>
    <row r="9" spans="2:21" ht="15.75" customHeight="1">
      <c r="B9" s="602"/>
      <c r="C9" s="603"/>
      <c r="D9" s="603"/>
      <c r="E9" s="279"/>
      <c r="F9" s="603"/>
      <c r="G9" s="603"/>
      <c r="H9" s="604"/>
      <c r="I9" s="605"/>
      <c r="J9" s="605"/>
      <c r="K9" s="605"/>
      <c r="L9" s="605"/>
      <c r="M9" s="605"/>
      <c r="N9" s="605"/>
      <c r="O9" s="605"/>
      <c r="P9" s="605"/>
      <c r="Q9" s="605"/>
      <c r="R9" s="605"/>
      <c r="S9" s="605"/>
      <c r="T9" s="605"/>
      <c r="U9" s="606"/>
    </row>
    <row r="10" spans="2:21" ht="15.75" customHeight="1">
      <c r="B10" s="602"/>
      <c r="C10" s="603"/>
      <c r="D10" s="603"/>
      <c r="E10" s="279"/>
      <c r="F10" s="603"/>
      <c r="G10" s="603"/>
      <c r="H10" s="604"/>
      <c r="I10" s="605"/>
      <c r="J10" s="605"/>
      <c r="K10" s="605"/>
      <c r="L10" s="605"/>
      <c r="M10" s="605"/>
      <c r="N10" s="605"/>
      <c r="O10" s="605"/>
      <c r="P10" s="605"/>
      <c r="Q10" s="605"/>
      <c r="R10" s="605"/>
      <c r="S10" s="605"/>
      <c r="T10" s="605"/>
      <c r="U10" s="606"/>
    </row>
    <row r="11" spans="2:21" ht="15.75" customHeight="1">
      <c r="B11" s="602"/>
      <c r="C11" s="603"/>
      <c r="D11" s="603"/>
      <c r="E11" s="279"/>
      <c r="F11" s="603"/>
      <c r="G11" s="603"/>
      <c r="H11" s="604"/>
      <c r="I11" s="605"/>
      <c r="J11" s="605"/>
      <c r="K11" s="605"/>
      <c r="L11" s="605"/>
      <c r="M11" s="605"/>
      <c r="N11" s="605"/>
      <c r="O11" s="605"/>
      <c r="P11" s="605"/>
      <c r="Q11" s="605"/>
      <c r="R11" s="605"/>
      <c r="S11" s="605"/>
      <c r="T11" s="605"/>
      <c r="U11" s="606"/>
    </row>
    <row r="12" spans="2:21" ht="15.75" customHeight="1">
      <c r="B12" s="602"/>
      <c r="C12" s="603"/>
      <c r="D12" s="603"/>
      <c r="E12" s="279"/>
      <c r="F12" s="603"/>
      <c r="G12" s="603"/>
      <c r="H12" s="604"/>
      <c r="I12" s="605"/>
      <c r="J12" s="605"/>
      <c r="K12" s="605"/>
      <c r="L12" s="605"/>
      <c r="M12" s="605"/>
      <c r="N12" s="605"/>
      <c r="O12" s="605"/>
      <c r="P12" s="605"/>
      <c r="Q12" s="605"/>
      <c r="R12" s="605"/>
      <c r="S12" s="605"/>
      <c r="T12" s="605"/>
      <c r="U12" s="606"/>
    </row>
    <row r="13" spans="2:21" ht="15.75" customHeight="1">
      <c r="B13" s="602"/>
      <c r="C13" s="603"/>
      <c r="D13" s="603"/>
      <c r="E13" s="279"/>
      <c r="F13" s="603"/>
      <c r="G13" s="603"/>
      <c r="H13" s="604"/>
      <c r="I13" s="605"/>
      <c r="J13" s="605"/>
      <c r="K13" s="605"/>
      <c r="L13" s="605"/>
      <c r="M13" s="605"/>
      <c r="N13" s="605"/>
      <c r="O13" s="605"/>
      <c r="P13" s="605"/>
      <c r="Q13" s="605"/>
      <c r="R13" s="605"/>
      <c r="S13" s="605"/>
      <c r="T13" s="605"/>
      <c r="U13" s="606"/>
    </row>
    <row r="14" spans="2:21" ht="15.75" customHeight="1">
      <c r="B14" s="602"/>
      <c r="C14" s="603"/>
      <c r="D14" s="603"/>
      <c r="E14" s="279"/>
      <c r="F14" s="603"/>
      <c r="G14" s="603"/>
      <c r="H14" s="604"/>
      <c r="I14" s="605"/>
      <c r="J14" s="605"/>
      <c r="K14" s="605"/>
      <c r="L14" s="605"/>
      <c r="M14" s="605"/>
      <c r="N14" s="605"/>
      <c r="O14" s="605"/>
      <c r="P14" s="605"/>
      <c r="Q14" s="605"/>
      <c r="R14" s="605"/>
      <c r="S14" s="605"/>
      <c r="T14" s="605"/>
      <c r="U14" s="606"/>
    </row>
    <row r="15" spans="2:21" ht="15.75" customHeight="1">
      <c r="B15" s="602"/>
      <c r="C15" s="603"/>
      <c r="D15" s="603"/>
      <c r="E15" s="279"/>
      <c r="F15" s="603"/>
      <c r="G15" s="603"/>
      <c r="H15" s="604"/>
      <c r="I15" s="605"/>
      <c r="J15" s="605"/>
      <c r="K15" s="605"/>
      <c r="L15" s="605"/>
      <c r="M15" s="605"/>
      <c r="N15" s="605"/>
      <c r="O15" s="605"/>
      <c r="P15" s="605"/>
      <c r="Q15" s="605"/>
      <c r="R15" s="605"/>
      <c r="S15" s="605"/>
      <c r="T15" s="605"/>
      <c r="U15" s="606"/>
    </row>
    <row r="16" spans="2:21" ht="15.75" customHeight="1">
      <c r="B16" s="602"/>
      <c r="C16" s="603"/>
      <c r="D16" s="603"/>
      <c r="E16" s="279"/>
      <c r="F16" s="603"/>
      <c r="G16" s="603"/>
      <c r="H16" s="604"/>
      <c r="I16" s="605"/>
      <c r="J16" s="605"/>
      <c r="K16" s="605"/>
      <c r="L16" s="605"/>
      <c r="M16" s="605"/>
      <c r="N16" s="605"/>
      <c r="O16" s="605"/>
      <c r="P16" s="605"/>
      <c r="Q16" s="605"/>
      <c r="R16" s="605"/>
      <c r="S16" s="605"/>
      <c r="T16" s="605"/>
      <c r="U16" s="606"/>
    </row>
    <row r="17" spans="2:21" ht="15.75" customHeight="1">
      <c r="B17" s="602"/>
      <c r="C17" s="603"/>
      <c r="D17" s="603"/>
      <c r="E17" s="279"/>
      <c r="F17" s="603"/>
      <c r="G17" s="603"/>
      <c r="H17" s="604"/>
      <c r="I17" s="605"/>
      <c r="J17" s="605"/>
      <c r="K17" s="605"/>
      <c r="L17" s="605"/>
      <c r="M17" s="605"/>
      <c r="N17" s="605"/>
      <c r="O17" s="605"/>
      <c r="P17" s="605"/>
      <c r="Q17" s="605"/>
      <c r="R17" s="605"/>
      <c r="S17" s="605"/>
      <c r="T17" s="605"/>
      <c r="U17" s="606"/>
    </row>
    <row r="18" spans="2:21" ht="15.75" customHeight="1">
      <c r="B18" s="602"/>
      <c r="C18" s="603"/>
      <c r="D18" s="603"/>
      <c r="E18" s="279"/>
      <c r="F18" s="603"/>
      <c r="G18" s="603"/>
      <c r="H18" s="604"/>
      <c r="I18" s="605"/>
      <c r="J18" s="605"/>
      <c r="K18" s="605"/>
      <c r="L18" s="605"/>
      <c r="M18" s="605"/>
      <c r="N18" s="605"/>
      <c r="O18" s="605"/>
      <c r="P18" s="605"/>
      <c r="Q18" s="605"/>
      <c r="R18" s="605"/>
      <c r="S18" s="605"/>
      <c r="T18" s="605"/>
      <c r="U18" s="606"/>
    </row>
    <row r="19" spans="2:21" ht="15.75" customHeight="1">
      <c r="B19" s="602"/>
      <c r="C19" s="603"/>
      <c r="D19" s="603"/>
      <c r="E19" s="279"/>
      <c r="F19" s="603"/>
      <c r="G19" s="603"/>
      <c r="H19" s="604"/>
      <c r="I19" s="605"/>
      <c r="J19" s="605"/>
      <c r="K19" s="605"/>
      <c r="L19" s="605"/>
      <c r="M19" s="605"/>
      <c r="N19" s="605"/>
      <c r="O19" s="605"/>
      <c r="P19" s="605"/>
      <c r="Q19" s="605"/>
      <c r="R19" s="605"/>
      <c r="S19" s="605"/>
      <c r="T19" s="605"/>
      <c r="U19" s="606"/>
    </row>
    <row r="20" spans="2:21" ht="15.75" customHeight="1">
      <c r="B20" s="602"/>
      <c r="C20" s="603"/>
      <c r="D20" s="603"/>
      <c r="E20" s="279"/>
      <c r="F20" s="603"/>
      <c r="G20" s="603"/>
      <c r="H20" s="604"/>
      <c r="I20" s="605"/>
      <c r="J20" s="605"/>
      <c r="K20" s="605"/>
      <c r="L20" s="605"/>
      <c r="M20" s="605"/>
      <c r="N20" s="605"/>
      <c r="O20" s="605"/>
      <c r="P20" s="605"/>
      <c r="Q20" s="605"/>
      <c r="R20" s="605"/>
      <c r="S20" s="605"/>
      <c r="T20" s="605"/>
      <c r="U20" s="606"/>
    </row>
    <row r="21" spans="2:21" ht="15.75" customHeight="1">
      <c r="B21" s="592"/>
      <c r="C21" s="593"/>
      <c r="D21" s="593"/>
      <c r="E21" s="277"/>
      <c r="F21" s="593"/>
      <c r="G21" s="593"/>
      <c r="H21" s="594"/>
      <c r="I21" s="595"/>
      <c r="J21" s="595"/>
      <c r="K21" s="595"/>
      <c r="L21" s="595"/>
      <c r="M21" s="595"/>
      <c r="N21" s="595"/>
      <c r="O21" s="595"/>
      <c r="P21" s="595"/>
      <c r="Q21" s="595"/>
      <c r="R21" s="595"/>
      <c r="S21" s="595"/>
      <c r="T21" s="595"/>
      <c r="U21" s="596"/>
    </row>
    <row r="22" spans="2:21" ht="36" customHeight="1" thickBot="1">
      <c r="B22" s="597" t="s">
        <v>413</v>
      </c>
      <c r="C22" s="598"/>
      <c r="D22" s="598"/>
      <c r="E22" s="598"/>
      <c r="F22" s="598"/>
      <c r="G22" s="598"/>
      <c r="H22" s="598"/>
      <c r="I22" s="598"/>
      <c r="J22" s="598"/>
      <c r="K22" s="598"/>
      <c r="L22" s="598"/>
      <c r="M22" s="598"/>
      <c r="N22" s="598"/>
      <c r="O22" s="598"/>
      <c r="P22" s="598"/>
      <c r="Q22" s="598"/>
      <c r="R22" s="598"/>
      <c r="S22" s="598"/>
      <c r="T22" s="598"/>
      <c r="U22" s="599"/>
    </row>
    <row r="24" spans="2:21" ht="16.899999999999999" customHeight="1">
      <c r="B24" s="600" t="s">
        <v>18</v>
      </c>
      <c r="C24" s="601" t="s">
        <v>414</v>
      </c>
      <c r="D24" s="601"/>
      <c r="E24" s="601"/>
      <c r="F24" s="601"/>
      <c r="G24" s="601"/>
      <c r="H24" s="601"/>
      <c r="I24" s="601"/>
      <c r="J24" s="601"/>
      <c r="K24" s="601"/>
      <c r="L24" s="601"/>
      <c r="M24" s="601"/>
      <c r="N24" s="601"/>
      <c r="O24" s="601"/>
      <c r="P24" s="601"/>
      <c r="Q24" s="601"/>
      <c r="R24" s="601"/>
      <c r="S24" s="601"/>
      <c r="T24" s="601"/>
      <c r="U24" s="601"/>
    </row>
    <row r="25" spans="2:21" ht="16.899999999999999" customHeight="1">
      <c r="B25" s="600"/>
      <c r="C25" s="601"/>
      <c r="D25" s="601"/>
      <c r="E25" s="601"/>
      <c r="F25" s="601"/>
      <c r="G25" s="601"/>
      <c r="H25" s="601"/>
      <c r="I25" s="601"/>
      <c r="J25" s="601"/>
      <c r="K25" s="601"/>
      <c r="L25" s="601"/>
      <c r="M25" s="601"/>
      <c r="N25" s="601"/>
      <c r="O25" s="601"/>
      <c r="P25" s="601"/>
      <c r="Q25" s="601"/>
      <c r="R25" s="601"/>
      <c r="S25" s="601"/>
      <c r="T25" s="601"/>
      <c r="U25" s="601"/>
    </row>
    <row r="26" spans="2:21" ht="16.899999999999999" customHeight="1">
      <c r="B26" s="600"/>
      <c r="C26" s="601"/>
      <c r="D26" s="601"/>
      <c r="E26" s="601"/>
      <c r="F26" s="601"/>
      <c r="G26" s="601"/>
      <c r="H26" s="601"/>
      <c r="I26" s="601"/>
      <c r="J26" s="601"/>
      <c r="K26" s="601"/>
      <c r="L26" s="601"/>
      <c r="M26" s="601"/>
      <c r="N26" s="601"/>
      <c r="O26" s="601"/>
      <c r="P26" s="601"/>
      <c r="Q26" s="601"/>
      <c r="R26" s="601"/>
      <c r="S26" s="601"/>
      <c r="T26" s="601"/>
      <c r="U26" s="601"/>
    </row>
    <row r="27" spans="2:21">
      <c r="B27" s="600"/>
      <c r="C27" s="601"/>
      <c r="D27" s="601"/>
      <c r="E27" s="601"/>
      <c r="F27" s="601"/>
      <c r="G27" s="601"/>
      <c r="H27" s="601"/>
      <c r="I27" s="601"/>
      <c r="J27" s="601"/>
      <c r="K27" s="601"/>
      <c r="L27" s="601"/>
      <c r="M27" s="601"/>
      <c r="N27" s="601"/>
      <c r="O27" s="601"/>
      <c r="P27" s="601"/>
      <c r="Q27" s="601"/>
      <c r="R27" s="601"/>
      <c r="S27" s="601"/>
      <c r="T27" s="601"/>
      <c r="U27" s="601"/>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7"/>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19</vt:i4>
      </vt:variant>
    </vt:vector>
  </HeadingPairs>
  <TitlesOfParts>
    <vt:vector size="35" baseType="lpstr">
      <vt:lpstr>変更事項別提出書類一覧</vt:lpstr>
      <vt:lpstr>変更届出書</vt:lpstr>
      <vt:lpstr>リスト</vt:lpstr>
      <vt:lpstr>付表</vt:lpstr>
      <vt:lpstr>【記載例】標準様式1</vt:lpstr>
      <vt:lpstr>標準様式１</vt:lpstr>
      <vt:lpstr>記入方法</vt:lpstr>
      <vt:lpstr>プルダウン・リスト</vt:lpstr>
      <vt:lpstr>標準様式２</vt:lpstr>
      <vt:lpstr>標準様式3</vt:lpstr>
      <vt:lpstr>標準様式５</vt:lpstr>
      <vt:lpstr>標準様式６</vt:lpstr>
      <vt:lpstr>別紙②</vt:lpstr>
      <vt:lpstr>別紙④</vt:lpstr>
      <vt:lpstr>標準様式７</vt:lpstr>
      <vt:lpstr>大田区参考様式６</vt:lpstr>
      <vt:lpstr>【記載例】標準様式1!Print_Area</vt:lpstr>
      <vt:lpstr>記入方法!Print_Area</vt:lpstr>
      <vt:lpstr>大田区参考様式６!Print_Area</vt:lpstr>
      <vt:lpstr>標準様式１!Print_Area</vt:lpstr>
      <vt:lpstr>標準様式２!Print_Area</vt:lpstr>
      <vt:lpstr>標準様式５!Print_Area</vt:lpstr>
      <vt:lpstr>標準様式６!Print_Area</vt:lpstr>
      <vt:lpstr>標準様式７!Print_Area</vt:lpstr>
      <vt:lpstr>付表!Print_Area</vt:lpstr>
      <vt:lpstr>別紙②!Print_Area</vt:lpstr>
      <vt:lpstr>別紙④!Print_Area</vt:lpstr>
      <vt:lpstr>変更事項別提出書類一覧!Print_Area</vt:lpstr>
      <vt:lpstr>変更届出書!Print_Area</vt:lpstr>
      <vt:lpstr>【記載例】標準様式1!Print_Titles</vt:lpstr>
      <vt:lpstr>標準様式１!Print_Titles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2024-11-27T07:03:20Z</cp:lastPrinted>
  <dcterms:created xsi:type="dcterms:W3CDTF">2024-03-28T07:31:45Z</dcterms:created>
  <dcterms:modified xsi:type="dcterms:W3CDTF">2024-11-28T06:22:53Z</dcterms:modified>
</cp:coreProperties>
</file>