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7838A9D-28EC-41AA-B0D3-2476FA520901}" xr6:coauthVersionLast="47" xr6:coauthVersionMax="47" xr10:uidLastSave="{00000000-0000-0000-0000-000000000000}"/>
  <bookViews>
    <workbookView xWindow="-108" yWindow="-108" windowWidth="23256" windowHeight="12456" xr2:uid="{3480B81D-7643-47CC-BF61-CE0CFC89D37D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5" i="1"/>
</calcChain>
</file>

<file path=xl/sharedStrings.xml><?xml version="1.0" encoding="utf-8"?>
<sst xmlns="http://schemas.openxmlformats.org/spreadsheetml/2006/main" count="35" uniqueCount="35">
  <si>
    <t>産業大分類別、従業者規模別の事業所数</t>
    <rPh sb="0" eb="2">
      <t>サンギョウ</t>
    </rPh>
    <rPh sb="2" eb="5">
      <t>ダイブンルイ</t>
    </rPh>
    <rPh sb="5" eb="6">
      <t>ベツ</t>
    </rPh>
    <rPh sb="7" eb="10">
      <t>ジュウギョウシャ</t>
    </rPh>
    <rPh sb="10" eb="12">
      <t>キボ</t>
    </rPh>
    <rPh sb="12" eb="13">
      <t>ベツ</t>
    </rPh>
    <rPh sb="14" eb="17">
      <t>ジギョウショ</t>
    </rPh>
    <rPh sb="17" eb="18">
      <t>スウ</t>
    </rPh>
    <phoneticPr fontId="3"/>
  </si>
  <si>
    <t>3年6月１日現在</t>
    <phoneticPr fontId="3"/>
  </si>
  <si>
    <t>産業大分類</t>
    <rPh sb="0" eb="2">
      <t>サンギョウ</t>
    </rPh>
    <rPh sb="2" eb="5">
      <t>ダイブンルイ</t>
    </rPh>
    <phoneticPr fontId="3"/>
  </si>
  <si>
    <t>従業者規模別</t>
    <rPh sb="0" eb="3">
      <t>ジュウギョウシャ</t>
    </rPh>
    <rPh sb="3" eb="6">
      <t>キボベツ</t>
    </rPh>
    <phoneticPr fontId="3"/>
  </si>
  <si>
    <t>総数</t>
    <rPh sb="0" eb="2">
      <t>ソウスウ</t>
    </rPh>
    <phoneticPr fontId="3"/>
  </si>
  <si>
    <t>出向・派遣
従業者のみ
の事業所数</t>
    <rPh sb="0" eb="2">
      <t>シュッコウ</t>
    </rPh>
    <rPh sb="3" eb="5">
      <t>ハケン</t>
    </rPh>
    <rPh sb="6" eb="9">
      <t>ジュウギョウシャ</t>
    </rPh>
    <rPh sb="13" eb="16">
      <t>ジギョウショ</t>
    </rPh>
    <rPh sb="16" eb="17">
      <t>スウ</t>
    </rPh>
    <phoneticPr fontId="3"/>
  </si>
  <si>
    <t>全産業</t>
  </si>
  <si>
    <t>農業，林業</t>
    <phoneticPr fontId="3"/>
  </si>
  <si>
    <t>漁業</t>
    <phoneticPr fontId="3"/>
  </si>
  <si>
    <t>鉱業，採石業，砂利採取業</t>
    <phoneticPr fontId="3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</si>
  <si>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</si>
  <si>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</si>
  <si>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</si>
  <si>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</si>
  <si>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</si>
  <si>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</si>
  <si>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</si>
  <si>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</si>
  <si>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</si>
  <si>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</si>
  <si>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</si>
  <si>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</si>
  <si>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</si>
  <si>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</si>
  <si>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</si>
  <si>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㊟ 産業大分類のうち公務サービスは除く</t>
    <rPh sb="2" eb="5">
      <t>サンギョウダイ</t>
    </rPh>
    <rPh sb="5" eb="7">
      <t>ブンルイ</t>
    </rPh>
    <rPh sb="10" eb="12">
      <t>コウム</t>
    </rPh>
    <rPh sb="17" eb="18">
      <t>ノゾ</t>
    </rPh>
    <phoneticPr fontId="3"/>
  </si>
  <si>
    <t>㊮ 令和３年経済センサス-活動調査</t>
    <rPh sb="2" eb="4">
      <t>レイワ</t>
    </rPh>
    <phoneticPr fontId="3"/>
  </si>
  <si>
    <t>戸籍住民課</t>
    <rPh sb="0" eb="5">
      <t>コセキ</t>
    </rPh>
    <phoneticPr fontId="3"/>
  </si>
  <si>
    <t>２０人
～２９人</t>
    <rPh sb="2" eb="3">
      <t>ニン</t>
    </rPh>
    <rPh sb="7" eb="8">
      <t>ニン</t>
    </rPh>
    <phoneticPr fontId="3"/>
  </si>
  <si>
    <t xml:space="preserve">100人
以上 </t>
    <rPh sb="3" eb="4">
      <t>ニン</t>
    </rPh>
    <rPh sb="5" eb="7">
      <t>イジョウ</t>
    </rPh>
    <phoneticPr fontId="3"/>
  </si>
  <si>
    <t>１人
～４人</t>
    <rPh sb="1" eb="2">
      <t>ニン</t>
    </rPh>
    <rPh sb="5" eb="6">
      <t>ニン</t>
    </rPh>
    <phoneticPr fontId="3"/>
  </si>
  <si>
    <t>５人
～９人</t>
    <rPh sb="1" eb="2">
      <t>ニン</t>
    </rPh>
    <rPh sb="5" eb="6">
      <t>ニン</t>
    </rPh>
    <phoneticPr fontId="3"/>
  </si>
  <si>
    <t>１０人
～１９人</t>
    <rPh sb="2" eb="3">
      <t>ニン</t>
    </rPh>
    <rPh sb="7" eb="8">
      <t>ニン</t>
    </rPh>
    <phoneticPr fontId="3"/>
  </si>
  <si>
    <t>３０人
～４９人</t>
    <rPh sb="2" eb="3">
      <t>ニン</t>
    </rPh>
    <rPh sb="7" eb="8">
      <t>ニン</t>
    </rPh>
    <phoneticPr fontId="3"/>
  </si>
  <si>
    <t>５０人
～９９人</t>
    <rPh sb="2" eb="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</si>
</sst>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,##0_);[Red]\(#,##0\)"/>
  </numFmts>
  <fonts count="13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>
      <alignment vertical="center"/>
    </xf>
  </cellStyleXfs>
  <cellXfs count="28">
    <xf numFmtId="0" fontId="0" fillId="0" borderId="0" xfId="0">
      <alignment vertical="center"/>
    </xf>
    <xf numFmtId="49" fontId="1" fillId="2" borderId="0" xfId="1" applyNumberFormat="1" applyFill="1" applyAlignment="1">
      <alignment vertical="center"/>
    </xf>
    <xf numFmtId="49" fontId="4" fillId="2" borderId="0" xfId="1" applyNumberFormat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0" fillId="0" borderId="0" xfId="1" applyFont="1"/>
    <xf numFmtId="49" fontId="4" fillId="0" borderId="0" xfId="1" applyNumberFormat="1" applyFont="1" applyAlignment="1">
      <alignment vertical="center"/>
    </xf>
    <xf numFmtId="0" fontId="8" fillId="0" borderId="2" xfId="3" applyFont="1" applyBorder="1">
      <alignment vertical="center"/>
    </xf>
    <xf numFmtId="3" fontId="0" fillId="0" borderId="0" xfId="1" applyNumberFormat="1" applyFont="1"/>
    <xf numFmtId="49" fontId="9" fillId="3" borderId="0" xfId="1" applyNumberFormat="1" applyFont="1" applyFill="1" applyAlignment="1">
      <alignment horizontal="left" vertical="center"/>
    </xf>
    <xf numFmtId="49" fontId="9" fillId="3" borderId="0" xfId="1" applyNumberFormat="1" applyFont="1" applyFill="1" applyAlignment="1">
      <alignment horizontal="distributed" vertical="center"/>
    </xf>
    <xf numFmtId="176" fontId="4" fillId="3" borderId="0" xfId="1" applyNumberFormat="1" applyFont="1" applyFill="1" applyAlignment="1">
      <alignment horizontal="right" vertical="top"/>
    </xf>
    <xf numFmtId="176" fontId="10" fillId="3" borderId="0" xfId="1" applyNumberFormat="1" applyFont="1" applyFill="1" applyAlignment="1">
      <alignment horizontal="right" vertical="top"/>
    </xf>
    <xf numFmtId="49" fontId="1" fillId="0" borderId="0" xfId="1" applyNumberFormat="1" applyAlignment="1">
      <alignment horizontal="left" vertical="center"/>
    </xf>
    <xf numFmtId="3" fontId="9" fillId="0" borderId="0" xfId="3" applyNumberFormat="1" applyFont="1" applyAlignment="1">
      <alignment horizontal="right" vertical="center"/>
    </xf>
    <xf numFmtId="176" fontId="10" fillId="0" borderId="0" xfId="1" applyNumberFormat="1" applyFont="1" applyAlignment="1">
      <alignment horizontal="right" vertical="top"/>
    </xf>
    <xf numFmtId="0" fontId="1" fillId="0" borderId="0" xfId="1"/>
    <xf numFmtId="0" fontId="11" fillId="0" borderId="0" xfId="1" applyFont="1"/>
    <xf numFmtId="0" fontId="6" fillId="0" borderId="2" xfId="3" applyFont="1" applyBorder="1">
      <alignment vertical="center"/>
    </xf>
    <xf numFmtId="0" fontId="6" fillId="3" borderId="2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177" fontId="12" fillId="0" borderId="2" xfId="3" applyNumberFormat="1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177" fontId="12" fillId="0" borderId="2" xfId="3" applyNumberFormat="1" applyFont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0" fillId="3" borderId="4" xfId="1" applyNumberFormat="1" applyFont="1" applyFill="1" applyBorder="1" applyAlignment="1">
      <alignment horizontal="right" vertical="top"/>
    </xf>
    <xf numFmtId="49" fontId="1" fillId="3" borderId="1" xfId="2" applyNumberFormat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/>
    </xf>
  </cellXfs>
  <cellStyles count="4">
    <cellStyle name="標準" xfId="0" builtinId="0"/>
    <cellStyle name="標準 2 2" xfId="3" xr:uid="{8EF9460D-D93E-4323-A893-4DF5A2ADEB9F}"/>
    <cellStyle name="標準_3大田区政ファイル21（統計調査）" xfId="1" xr:uid="{28ACCCA7-B8DD-48A6-920A-1D1B1E4B28B4}"/>
    <cellStyle name="標準_Sheet1" xfId="2" xr:uid="{DF0AEF54-A2BA-4AEB-A79D-C55E07144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9B06-C1B5-40E9-8FAD-8968C5A91B88}">
  <dimension ref="A1:M26"/>
  <sheetViews>
    <sheetView tabSelected="1" view="pageBreakPreview" zoomScaleNormal="100" zoomScaleSheetLayoutView="100" workbookViewId="0"/>
  </sheetViews>
  <sheetFormatPr defaultColWidth="9" defaultRowHeight="13.2"/>
  <cols>
    <col min="1" max="1" width="26.33203125" style="4" customWidth="1"/>
    <col min="2" max="2" width="7.88671875" style="4" customWidth="1"/>
    <col min="3" max="5" width="8" style="4" customWidth="1"/>
    <col min="6" max="9" width="7.109375" style="4" customWidth="1"/>
    <col min="10" max="10" width="9.6640625" style="4" customWidth="1"/>
    <col min="11" max="11" width="7.109375" style="4" customWidth="1"/>
    <col min="12" max="12" width="3.77734375" style="4" customWidth="1"/>
    <col min="13" max="16384" width="9" style="4"/>
  </cols>
  <sheetData>
    <row r="1" spans="1:13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3" ht="1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customHeight="1">
      <c r="A3" s="26" t="s">
        <v>2</v>
      </c>
      <c r="B3" s="24" t="s">
        <v>3</v>
      </c>
      <c r="C3" s="24"/>
      <c r="D3" s="24"/>
      <c r="E3" s="24"/>
      <c r="F3" s="24"/>
      <c r="G3" s="24"/>
      <c r="H3" s="24"/>
      <c r="I3" s="24"/>
      <c r="J3" s="24"/>
    </row>
    <row r="4" spans="1:13" ht="47.25" customHeight="1">
      <c r="A4" s="27"/>
      <c r="B4" s="19" t="s">
        <v>4</v>
      </c>
      <c r="C4" s="20" t="s">
        <v>30</v>
      </c>
      <c r="D4" s="20" t="s">
        <v>31</v>
      </c>
      <c r="E4" s="20" t="s">
        <v>32</v>
      </c>
      <c r="F4" s="20" t="s">
        <v>28</v>
      </c>
      <c r="G4" s="20" t="s">
        <v>33</v>
      </c>
      <c r="H4" s="20" t="s">
        <v>34</v>
      </c>
      <c r="I4" s="20" t="s">
        <v>29</v>
      </c>
      <c r="J4" s="18" t="s">
        <v>5</v>
      </c>
    </row>
    <row r="5" spans="1:13" ht="15" customHeight="1">
      <c r="A5" s="6" t="s">
        <v>6</v>
      </c>
      <c r="B5" s="23">
        <v>28532</v>
      </c>
      <c r="C5" s="23">
        <v>16370</v>
      </c>
      <c r="D5" s="21">
        <v>5347</v>
      </c>
      <c r="E5" s="23">
        <v>3463</v>
      </c>
      <c r="F5" s="23">
        <v>1370</v>
      </c>
      <c r="G5" s="23">
        <v>887</v>
      </c>
      <c r="H5" s="23">
        <v>538</v>
      </c>
      <c r="I5" s="23">
        <f>230+75+51+46</f>
        <v>402</v>
      </c>
      <c r="J5" s="23">
        <v>155</v>
      </c>
      <c r="M5" s="7"/>
    </row>
    <row r="6" spans="1:13" ht="15" customHeight="1">
      <c r="A6" s="17" t="s">
        <v>7</v>
      </c>
      <c r="B6" s="21">
        <v>21</v>
      </c>
      <c r="C6" s="21">
        <v>14</v>
      </c>
      <c r="D6" s="21">
        <v>3</v>
      </c>
      <c r="E6" s="21">
        <v>2</v>
      </c>
      <c r="F6" s="21">
        <v>1</v>
      </c>
      <c r="G6" s="21">
        <v>0</v>
      </c>
      <c r="H6" s="21">
        <v>0</v>
      </c>
      <c r="I6" s="21">
        <v>1</v>
      </c>
      <c r="J6" s="21">
        <v>0</v>
      </c>
      <c r="M6" s="7"/>
    </row>
    <row r="7" spans="1:13" ht="15" customHeight="1">
      <c r="A7" s="17" t="s">
        <v>8</v>
      </c>
      <c r="B7" s="21">
        <v>1</v>
      </c>
      <c r="C7" s="21">
        <v>1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M7" s="7"/>
    </row>
    <row r="8" spans="1:13" ht="15" customHeight="1">
      <c r="A8" s="17" t="s">
        <v>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M8" s="7"/>
    </row>
    <row r="9" spans="1:13" ht="15" customHeight="1">
      <c r="A9" s="17" t="s">
        <v>10</v>
      </c>
      <c r="B9" s="21">
        <v>2160</v>
      </c>
      <c r="C9" s="21">
        <v>1244</v>
      </c>
      <c r="D9" s="21">
        <v>489</v>
      </c>
      <c r="E9" s="21">
        <v>238</v>
      </c>
      <c r="F9" s="21">
        <v>73</v>
      </c>
      <c r="G9" s="21">
        <v>57</v>
      </c>
      <c r="H9" s="21">
        <v>47</v>
      </c>
      <c r="I9" s="21">
        <f>4+5+1</f>
        <v>10</v>
      </c>
      <c r="J9" s="21">
        <v>2</v>
      </c>
      <c r="M9" s="7"/>
    </row>
    <row r="10" spans="1:13" ht="15" customHeight="1">
      <c r="A10" s="17" t="s">
        <v>11</v>
      </c>
      <c r="B10" s="21">
        <v>3584</v>
      </c>
      <c r="C10" s="21">
        <v>2088</v>
      </c>
      <c r="D10" s="21">
        <v>712</v>
      </c>
      <c r="E10" s="21">
        <v>423</v>
      </c>
      <c r="F10" s="21">
        <v>150</v>
      </c>
      <c r="G10" s="21">
        <v>106</v>
      </c>
      <c r="H10" s="21">
        <v>61</v>
      </c>
      <c r="I10" s="21">
        <f>25+8+2+1</f>
        <v>36</v>
      </c>
      <c r="J10" s="21">
        <v>8</v>
      </c>
      <c r="M10" s="7"/>
    </row>
    <row r="11" spans="1:13" ht="15" customHeight="1">
      <c r="A11" s="17" t="s">
        <v>12</v>
      </c>
      <c r="B11" s="21">
        <v>21</v>
      </c>
      <c r="C11" s="21">
        <v>10</v>
      </c>
      <c r="D11" s="21">
        <v>3</v>
      </c>
      <c r="E11" s="21">
        <v>3</v>
      </c>
      <c r="F11" s="21">
        <v>1</v>
      </c>
      <c r="G11" s="21">
        <v>0</v>
      </c>
      <c r="H11" s="21">
        <v>1</v>
      </c>
      <c r="I11" s="21">
        <v>1</v>
      </c>
      <c r="J11" s="21">
        <v>2</v>
      </c>
      <c r="M11" s="7"/>
    </row>
    <row r="12" spans="1:13" ht="15" customHeight="1">
      <c r="A12" s="17" t="s">
        <v>13</v>
      </c>
      <c r="B12" s="21">
        <v>548</v>
      </c>
      <c r="C12" s="21">
        <v>327</v>
      </c>
      <c r="D12" s="21">
        <v>64</v>
      </c>
      <c r="E12" s="21">
        <v>68</v>
      </c>
      <c r="F12" s="21">
        <v>26</v>
      </c>
      <c r="G12" s="21">
        <v>25</v>
      </c>
      <c r="H12" s="21">
        <v>15</v>
      </c>
      <c r="I12" s="21">
        <f>10+1+3+5</f>
        <v>19</v>
      </c>
      <c r="J12" s="21">
        <v>4</v>
      </c>
      <c r="M12" s="7"/>
    </row>
    <row r="13" spans="1:13" ht="15" customHeight="1">
      <c r="A13" s="17" t="s">
        <v>14</v>
      </c>
      <c r="B13" s="22">
        <v>1296</v>
      </c>
      <c r="C13" s="21">
        <v>385</v>
      </c>
      <c r="D13" s="21">
        <v>215</v>
      </c>
      <c r="E13" s="21">
        <v>247</v>
      </c>
      <c r="F13" s="21">
        <v>120</v>
      </c>
      <c r="G13" s="21">
        <v>117</v>
      </c>
      <c r="H13" s="21">
        <v>95</v>
      </c>
      <c r="I13" s="21">
        <f>55+23+11+13</f>
        <v>102</v>
      </c>
      <c r="J13" s="21">
        <v>15</v>
      </c>
      <c r="M13" s="7"/>
    </row>
    <row r="14" spans="1:13" ht="15" customHeight="1">
      <c r="A14" s="17" t="s">
        <v>15</v>
      </c>
      <c r="B14" s="21">
        <v>6222</v>
      </c>
      <c r="C14" s="21">
        <v>3222</v>
      </c>
      <c r="D14" s="21">
        <v>1270</v>
      </c>
      <c r="E14" s="21">
        <v>921</v>
      </c>
      <c r="F14" s="21">
        <v>379</v>
      </c>
      <c r="G14" s="21">
        <v>182</v>
      </c>
      <c r="H14" s="21">
        <v>123</v>
      </c>
      <c r="I14" s="21">
        <f>55+12+7+11</f>
        <v>85</v>
      </c>
      <c r="J14" s="21">
        <v>40</v>
      </c>
      <c r="M14" s="7"/>
    </row>
    <row r="15" spans="1:13" ht="15" customHeight="1">
      <c r="A15" s="17" t="s">
        <v>16</v>
      </c>
      <c r="B15" s="21">
        <v>339</v>
      </c>
      <c r="C15" s="21">
        <v>140</v>
      </c>
      <c r="D15" s="21">
        <v>56</v>
      </c>
      <c r="E15" s="21">
        <v>58</v>
      </c>
      <c r="F15" s="21">
        <v>40</v>
      </c>
      <c r="G15" s="21">
        <v>25</v>
      </c>
      <c r="H15" s="21">
        <v>13</v>
      </c>
      <c r="I15" s="21">
        <f>3+1+0+1</f>
        <v>5</v>
      </c>
      <c r="J15" s="21">
        <v>2</v>
      </c>
      <c r="M15" s="7"/>
    </row>
    <row r="16" spans="1:13" ht="15" customHeight="1">
      <c r="A16" s="17" t="s">
        <v>17</v>
      </c>
      <c r="B16" s="21">
        <v>3100</v>
      </c>
      <c r="C16" s="21">
        <v>2633</v>
      </c>
      <c r="D16" s="21">
        <v>314</v>
      </c>
      <c r="E16" s="21">
        <v>88</v>
      </c>
      <c r="F16" s="21">
        <v>23</v>
      </c>
      <c r="G16" s="21">
        <v>18</v>
      </c>
      <c r="H16" s="21">
        <v>7</v>
      </c>
      <c r="I16" s="21">
        <f>4+0+0+1</f>
        <v>5</v>
      </c>
      <c r="J16" s="21">
        <v>12</v>
      </c>
      <c r="M16" s="7"/>
    </row>
    <row r="17" spans="1:13" ht="15" customHeight="1">
      <c r="A17" s="17" t="s">
        <v>18</v>
      </c>
      <c r="B17" s="21">
        <v>1287</v>
      </c>
      <c r="C17" s="21">
        <v>931</v>
      </c>
      <c r="D17" s="21">
        <v>182</v>
      </c>
      <c r="E17" s="21">
        <v>96</v>
      </c>
      <c r="F17" s="21">
        <v>30</v>
      </c>
      <c r="G17" s="21">
        <v>20</v>
      </c>
      <c r="H17" s="21">
        <v>15</v>
      </c>
      <c r="I17" s="21">
        <f>4+2+3+0</f>
        <v>9</v>
      </c>
      <c r="J17" s="21">
        <v>4</v>
      </c>
      <c r="M17" s="7"/>
    </row>
    <row r="18" spans="1:13" ht="15" customHeight="1">
      <c r="A18" s="17" t="s">
        <v>19</v>
      </c>
      <c r="B18" s="21">
        <v>3223</v>
      </c>
      <c r="C18" s="21">
        <v>1909</v>
      </c>
      <c r="D18" s="21">
        <v>627</v>
      </c>
      <c r="E18" s="21">
        <v>395</v>
      </c>
      <c r="F18" s="21">
        <v>168</v>
      </c>
      <c r="G18" s="21">
        <v>76</v>
      </c>
      <c r="H18" s="21">
        <v>29</v>
      </c>
      <c r="I18" s="21">
        <f>6+3+0+0</f>
        <v>9</v>
      </c>
      <c r="J18" s="21">
        <v>10</v>
      </c>
      <c r="M18" s="7"/>
    </row>
    <row r="19" spans="1:13" ht="15" customHeight="1">
      <c r="A19" s="17" t="s">
        <v>20</v>
      </c>
      <c r="B19" s="21">
        <v>1859</v>
      </c>
      <c r="C19" s="21">
        <v>1408</v>
      </c>
      <c r="D19" s="21">
        <v>237</v>
      </c>
      <c r="E19" s="21">
        <v>111</v>
      </c>
      <c r="F19" s="21">
        <v>32</v>
      </c>
      <c r="G19" s="21">
        <v>33</v>
      </c>
      <c r="H19" s="21">
        <v>15</v>
      </c>
      <c r="I19" s="21">
        <f>2+2+3+0</f>
        <v>7</v>
      </c>
      <c r="J19" s="21">
        <v>16</v>
      </c>
      <c r="M19" s="7"/>
    </row>
    <row r="20" spans="1:13" ht="15" customHeight="1">
      <c r="A20" s="17" t="s">
        <v>21</v>
      </c>
      <c r="B20" s="21">
        <v>701</v>
      </c>
      <c r="C20" s="21">
        <v>374</v>
      </c>
      <c r="D20" s="21">
        <v>132</v>
      </c>
      <c r="E20" s="21">
        <v>100</v>
      </c>
      <c r="F20" s="21">
        <v>41</v>
      </c>
      <c r="G20" s="21">
        <v>25</v>
      </c>
      <c r="H20" s="21">
        <v>15</v>
      </c>
      <c r="I20" s="21">
        <f>7+1+0+0</f>
        <v>8</v>
      </c>
      <c r="J20" s="21">
        <v>6</v>
      </c>
      <c r="M20" s="7"/>
    </row>
    <row r="21" spans="1:13" ht="15" customHeight="1">
      <c r="A21" s="17" t="s">
        <v>22</v>
      </c>
      <c r="B21" s="21">
        <v>2491</v>
      </c>
      <c r="C21" s="21">
        <v>857</v>
      </c>
      <c r="D21" s="21">
        <v>732</v>
      </c>
      <c r="E21" s="21">
        <v>501</v>
      </c>
      <c r="F21" s="21">
        <v>183</v>
      </c>
      <c r="G21" s="21">
        <v>127</v>
      </c>
      <c r="H21" s="21">
        <v>53</v>
      </c>
      <c r="I21" s="21">
        <f>16+5+5+7</f>
        <v>33</v>
      </c>
      <c r="J21" s="21">
        <v>5</v>
      </c>
      <c r="M21" s="7"/>
    </row>
    <row r="22" spans="1:13" ht="20.100000000000001" customHeight="1">
      <c r="A22" s="17" t="s">
        <v>23</v>
      </c>
      <c r="B22" s="21">
        <v>81</v>
      </c>
      <c r="C22" s="21">
        <v>12</v>
      </c>
      <c r="D22" s="21">
        <v>58</v>
      </c>
      <c r="E22" s="21">
        <v>7</v>
      </c>
      <c r="F22" s="21">
        <v>2</v>
      </c>
      <c r="G22" s="21">
        <v>0</v>
      </c>
      <c r="H22" s="21">
        <v>0</v>
      </c>
      <c r="I22" s="21">
        <f>0+1+1+0</f>
        <v>2</v>
      </c>
      <c r="J22" s="21">
        <v>0</v>
      </c>
      <c r="M22" s="7"/>
    </row>
    <row r="23" spans="1:13" ht="20.100000000000001" customHeight="1">
      <c r="A23" s="17" t="s">
        <v>24</v>
      </c>
      <c r="B23" s="21">
        <v>1598</v>
      </c>
      <c r="C23" s="21">
        <v>815</v>
      </c>
      <c r="D23" s="21">
        <v>253</v>
      </c>
      <c r="E23" s="21">
        <v>205</v>
      </c>
      <c r="F23" s="21">
        <v>101</v>
      </c>
      <c r="G23" s="21">
        <v>76</v>
      </c>
      <c r="H23" s="21">
        <v>49</v>
      </c>
      <c r="I23" s="21">
        <f>38+11+15+6</f>
        <v>70</v>
      </c>
      <c r="J23" s="21">
        <v>29</v>
      </c>
      <c r="M23" s="7"/>
    </row>
    <row r="24" spans="1:13">
      <c r="A24" s="8"/>
      <c r="B24" s="9"/>
      <c r="C24" s="10"/>
      <c r="D24" s="11"/>
      <c r="E24" s="11"/>
      <c r="F24" s="11"/>
      <c r="G24" s="11"/>
      <c r="H24" s="11"/>
      <c r="I24" s="25" t="s">
        <v>27</v>
      </c>
      <c r="J24" s="25"/>
    </row>
    <row r="25" spans="1:13">
      <c r="A25" s="12" t="s">
        <v>25</v>
      </c>
      <c r="B25" s="13"/>
      <c r="C25" s="14"/>
      <c r="D25" s="14"/>
      <c r="E25" s="14"/>
      <c r="F25" s="14"/>
      <c r="G25" s="14"/>
      <c r="H25" s="14"/>
      <c r="I25" s="14"/>
      <c r="J25" s="14"/>
    </row>
    <row r="26" spans="1:13">
      <c r="A26" s="15" t="s">
        <v>26</v>
      </c>
      <c r="B26" s="15"/>
      <c r="C26" s="15"/>
      <c r="D26" s="15"/>
      <c r="E26" s="16"/>
      <c r="F26" s="15"/>
      <c r="G26" s="15"/>
      <c r="H26" s="15"/>
      <c r="I26" s="15"/>
      <c r="J26" s="15"/>
    </row>
  </sheetData>
  <mergeCells count="3">
    <mergeCell ref="B3:J3"/>
    <mergeCell ref="I24:J24"/>
    <mergeCell ref="A3:A4"/>
  </mergeCells>
  <phoneticPr fontId="2"/>
  <pageMargins left="0.98425196850393704" right="0.19685039370078741" top="0.98425196850393704" bottom="0.39370078740157483" header="0.51181102362204722" footer="0.51181102362204722"/>
  <pageSetup paperSize="9" scale="90" orientation="portrait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2025-02-13T23:58:26Z</dcterms:created>
  <dcterms:modified xsi:type="dcterms:W3CDTF">2025-11-10T11:32:51Z</dcterms:modified>
</cp:coreProperties>
</file>