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3C59AEC7-4808-40B4-95A2-F40AB1776957}" xr6:coauthVersionLast="47" xr6:coauthVersionMax="47" xr10:uidLastSave="{71BE3299-2593-4B04-8FC2-89008BCBECF7}"/>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0" i="12" l="1"/>
  <c r="AA29" i="12"/>
  <c r="AA28"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C34" i="10"/>
  <c r="U36" i="10" l="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<sst xmlns="http://schemas.openxmlformats.org/spreadsheetml/2006/main" count="1150" uniqueCount="570">
  <si>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</si>
  <si>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</si>
  <si>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</si>
  <si>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</si>
  <si>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</si>
  <si>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</si>
  <si>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</si>
  <si>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</si>
  <si>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</si>
  <si>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</si>
  <si>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</si>
  <si>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</si>
  <si>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</si>
  <si>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</si>
  <si>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</si>
  <si>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</si>
  <si>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</si>
  <si>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</si>
  <si>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</si>
  <si>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</si>
  <si>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</si>
  <si>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</si>
  <si>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</si>
  <si>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</si>
  <si>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</si>
  <si>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</si>
  <si>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</si>
  <si>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</si>
  <si>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</si>
  <si>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</si>
  <si>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</si>
  <si>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</si>
  <si>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</si>
  <si>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</si>
  <si>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</si>
  <si>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</si>
  <si>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</si>
  <si>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</si>
  <si>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</si>
  <si>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</si>
  <si>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</si>
  <si>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</si>
  <si>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</si>
  <si>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</si>
  <si>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</si>
  <si>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</si>
  <si>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</si>
  <si>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</si>
  <si>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</si>
  <si>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</si>
  <si>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</si>
  <si>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</si>
  <si>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</si>
  <si>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</si>
  <si>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</si>
  <si>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</si>
  <si>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</si>
  <si>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</si>
  <si>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</si>
  <si>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</si>
  <si>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</si>
  <si>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</si>
  <si>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</si>
  <si>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</si>
  <si>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</si>
  <si>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</si>
  <si>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</si>
  <si>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</si>
  <si>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</si>
  <si>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</si>
  <si>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</si>
  <si>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</si>
  <si>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</si>
  <si>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</si>
  <si>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</si>
  <si>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</si>
  <si>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</si>
  <si>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</si>
  <si>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</si>
  <si>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</si>
  <si>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</si>
  <si>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</si>
  <si>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</si>
  <si>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</si>
  <si>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</si>
  <si>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</si>
  <si>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</si>
  <si>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</si>
  <si>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</si>
  <si>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</si>
  <si>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</si>
  <si>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</si>
  <si>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</si>
  <si>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</si>
  <si>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</si>
  <si>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</si>
  <si>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</si>
  <si>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</si>
  <si>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</si>
  <si>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</si>
  <si>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</si>
  <si>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</si>
  <si>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</si>
  <si>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</si>
  <si>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</si>
  <si>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</si>
  <si>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</si>
  <si>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</si>
  <si>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</si>
  <si>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</si>
  <si>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</si>
  <si>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</si>
  <si>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</si>
  <si>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</si>
  <si>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</si>
  <si>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</si>
  <si>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</si>
  <si>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</si>
  <si>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</si>
  <si>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</si>
  <si>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</si>
  <si>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</si>
  <si>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</si>
  <si>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</si>
  <si>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</si>
  <si>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</si>
  <si>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</si>
  <si>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</si>
  <si>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</si>
  <si>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</si>
  <si>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</si>
  <si>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</si>
  <si>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</si>
  <si>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</si>
  <si>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</si>
  <si>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</si>
  <si>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</si>
  <si>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</si>
  <si>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</si>
  <si>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</si>
  <si>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</si>
  <si>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</si>
  <si>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</si>
  <si>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</si>
  <si>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</si>
  <si>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</si>
  <si>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</si>
  <si>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</si>
  <si>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</si>
  <si>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</si>
  <si>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</si>
  <si>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</si>
  <si>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</si>
  <si>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</si>
  <si>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</si>
  <si>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</si>
  <si>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</si>
  <si>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</si>
  <si>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</si>
  <si>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</si>
  <si>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</si>
  <si>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</si>
  <si>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</si>
  <si>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</si>
  <si>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</si>
  <si>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</si>
  <si>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</si>
  <si>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</si>
  <si>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</si>
  <si>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</si>
  <si>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</si>
  <si>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</si>
  <si>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</si>
  <si>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</si>
  <si>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</si>
  <si>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</si>
  <si>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</si>
  <si>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</si>
  <si>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</si>
  <si>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</si>
  <si>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</si>
  <si>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</si>
  <si>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</si>
  <si>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</si>
  <si>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</si>
  <si>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</si>
  <si>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</si>
  <si>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</si>
  <si>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</si>
  <si>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</si>
  <si>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</si>
  <si>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</si>
  <si>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</si>
  <si>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</si>
  <si>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</si>
  <si>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</si>
  <si>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</si>
  <si>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</si>
  <si>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</si>
  <si>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</si>
  <si>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</si>
  <si>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</si>
  <si>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</si>
  <si>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東京都大田区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</si>
  <si>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</si>
  <si>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</si>
  <si>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</si>
  <si>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</si>
  <si>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</si>
  <si>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</si>
  <si>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</si>
  <si>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</si>
  <si>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</si>
  <si>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</si>
  <si>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</si>
  <si>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</si>
  <si>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</si>
  <si>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</si>
  <si>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</si>
  <si>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</si>
  <si>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</si>
  <si>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</si>
  <si>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</si>
  <si>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</si>
  <si>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</si>
  <si>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</si>
  <si>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</si>
  <si>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</si>
  <si>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</si>
  <si>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</si>
  <si>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</si>
  <si>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</si>
  <si>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</si>
  <si>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</si>
  <si>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</si>
  <si>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</si>
  <si>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</si>
  <si>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</si>
  <si>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</si>
  <si>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</si>
  <si>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</si>
  <si>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</si>
  <si>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</si>
  <si>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</si>
  <si>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</si>
  <si>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</si>
  <si>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</si>
  <si>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</si>
  <si>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</si>
  <si>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</si>
  <si>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</si>
  <si>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</si>
  <si>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</si>
  <si>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</si>
  <si>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</si>
  <si>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</si>
  <si>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</si>
  <si>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</si>
  <si>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</si>
  <si>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</si>
  <si>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</si>
  <si>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</si>
  <si>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</si>
  <si>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</si>
  <si>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</si>
  <si>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</si>
  <si>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</si>
  <si>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</si>
  <si>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</si>
  <si>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</si>
  <si>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</si>
  <si>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</si>
  <si>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</si>
  <si>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</si>
  <si>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</si>
  <si>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</si>
  <si>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</si>
  <si>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</si>
  <si>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</si>
  <si>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</si>
  <si>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</si>
  <si>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</si>
  <si>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</si>
  <si>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</si>
  <si>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</si>
  <si>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</si>
  <si>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</si>
  <si>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</si>
  <si>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</si>
  <si>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</si>
  <si>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</si>
  <si>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</si>
  <si>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</si>
  <si>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</si>
  <si>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</si>
  <si>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</si>
  <si>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</si>
  <si>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</si>
  <si>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</si>
  <si>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</si>
  <si>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</si>
  <si>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</si>
  <si>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</si>
  <si>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</si>
  <si>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</si>
  <si>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</si>
  <si>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</si>
  <si>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</si>
  <si>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</si>
  <si>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</si>
  <si>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</si>
  <si>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</si>
  <si>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</si>
  <si>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</si>
  <si>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</si>
  <si>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</si>
  <si>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</si>
  <si>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</si>
  <si>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</si>
  <si>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</si>
  <si>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</si>
  <si>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</si>
  <si>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</si>
  <si>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</si>
  <si>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</si>
  <si>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</si>
  <si>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</si>
  <si>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</si>
  <si>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</si>
  <si>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</si>
  <si>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</si>
  <si>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</si>
  <si>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</si>
  <si>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</si>
  <si>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</si>
  <si>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</si>
  <si>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</si>
  <si>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</si>
  <si>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</si>
  <si>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</si>
  <si>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</si>
  <si>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</si>
  <si>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</si>
  <si>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</si>
  <si>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</si>
  <si>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</si>
  <si>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</si>
  <si>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</si>
  <si>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</si>
  <si>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</si>
  <si>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</si>
  <si>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</si>
  <si>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</si>
  <si>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</si>
  <si>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東京都大田区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</si>
  <si>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</si>
  <si>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</si>
  <si>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</si>
  <si>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</si>
  <si>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</si>
  <si>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</si>
  <si>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</si>
  <si>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</si>
  <si>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</si>
  <si>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</si>
  <si>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</si>
  <si>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</si>
  <si>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</si>
  <si>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</si>
  <si>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</si>
  <si>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</si>
  <si>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</si>
  <si>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</si>
  <si>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</si>
  <si>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</si>
  <si>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</si>
  <si>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</si>
  <si>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</si>
  <si>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</si>
  <si>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</si>
  <si>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</si>
  <si>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</si>
  <si>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</si>
  <si>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</si>
  <si>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</si>
  <si>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</si>
  <si>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</si>
  <si>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</si>
  <si>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</si>
  <si>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</si>
  <si>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</si>
  <si>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</si>
  <si>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</si>
  <si>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</si>
  <si>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</si>
  <si>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</si>
  <si>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</si>
  <si>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</si>
  <si>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</si>
  <si>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</si>
  <si>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</si>
  <si>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</si>
  <si>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</si>
  <si>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</si>
  <si>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</si>
  <si>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</si>
  <si>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</si>
  <si>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</si>
  <si>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</si>
  <si>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</si>
  <si>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</si>
  <si>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</si>
  <si>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</si>
  <si>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</si>
  <si>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</si>
  <si>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</si>
  <si>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</si>
  <si>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</si>
  <si>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</si>
  <si>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</si>
  <si>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</si>
  <si>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</si>
  <si>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</si>
  <si>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</si>
  <si>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</si>
  <si>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</si>
  <si>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</si>
  <si>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</si>
  <si>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</si>
  <si>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</si>
  <si>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</si>
  <si>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</si>
  <si>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</si>
  <si>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</si>
  <si>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</si>
  <si>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</si>
  <si>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</si>
  <si>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</si>
  <si>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</si>
  <si>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</si>
  <si>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</si>
  <si>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</si>
  <si>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</si>
  <si>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</si>
  <si>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</si>
  <si>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</si>
  <si>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</si>
  <si>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</si>
  <si>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</si>
  <si>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</si>
  <si>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</si>
  <si>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</si>
  <si>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</si>
  <si>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</si>
  <si>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</si>
  <si>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</si>
  <si>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</si>
  <si>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</si>
  <si>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</si>
  <si>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</si>
  <si>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</si>
  <si>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</si>
  <si>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</si>
  <si>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</si>
  <si>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</si>
  <si>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</si>
  <si>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</si>
  <si>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</si>
  <si>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</si>
  <si>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</si>
  <si>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</si>
  <si>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</si>
  <si>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</si>
  <si>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</si>
  <si>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</si>
  <si>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</si>
  <si>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</si>
  <si>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</si>
  <si>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</si>
  <si>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</si>
  <si>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</si>
  <si>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</si>
  <si>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</si>
  <si>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</si>
  <si>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</si>
  <si>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</si>
  <si>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</si>
  <si>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</si>
  <si>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</si>
  <si>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</si>
  <si>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</si>
  <si>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</si>
  <si>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</si>
  <si>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</si>
  <si>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</si>
  <si>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</si>
  <si>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</si>
  <si>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</si>
  <si>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</si>
  <si>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</si>
  <si>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</si>
  <si>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</si>
  <si>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</si>
  <si>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</si>
  <si>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</si>
  <si>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</si>
  <si>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</si>
  <si>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</si>
  <si>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</si>
  <si>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</si>
  <si>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</si>
  <si>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</si>
  <si>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</si>
  <si>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</si>
  <si>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</si>
  <si>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</si>
  <si>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</si>
  <si>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</si>
  <si>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</si>
  <si>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</si>
  <si>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</si>
  <si>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</si>
  <si>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</si>
  <si>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</si>
  <si>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</si>
  <si>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</si>
  <si>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7.28</t>
  </si>
  <si>
    <t>▲ 2.87</t>
  </si>
  <si>
    <t>▲ 6.28</t>
  </si>
  <si>
    <t>▲ 3.78</t>
  </si>
  <si>
    <t>一般会計</t>
  </si>
  <si>
    <t>介護保険特別会計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</si>
  <si>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</si>
  <si>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</si>
  <si>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</si>
  <si>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</si>
  <si>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</si>
  <si>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</si>
  <si>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</si>
  <si>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</si>
  <si>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</si>
  <si>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公共施設整備資金積立基金</t>
  </si>
  <si>
    <t>羽田空港対策積立基金</t>
  </si>
  <si>
    <t>新空港線整備資金積立基金</t>
    <phoneticPr fontId="2"/>
  </si>
  <si>
    <t>防災対策基金</t>
    <phoneticPr fontId="2"/>
  </si>
  <si>
    <t>福祉事業積立基金</t>
    <phoneticPr fontId="2"/>
  </si>
  <si>
    <t>大田区文化振興協会</t>
    <rPh sb="0" eb="3">
      <t>オオタク</t>
    </rPh>
    <rPh sb="3" eb="5">
      <t>ブンカ</t>
    </rPh>
    <rPh sb="5" eb="7">
      <t>シンコウ</t>
    </rPh>
    <rPh sb="7" eb="9">
      <t>キョウカイ</t>
    </rPh>
    <phoneticPr fontId="10"/>
  </si>
  <si>
    <t>大田区産業振興協会</t>
    <rPh sb="0" eb="3">
      <t>オオタク</t>
    </rPh>
    <rPh sb="3" eb="5">
      <t>サンギョウ</t>
    </rPh>
    <rPh sb="5" eb="7">
      <t>シンコウ</t>
    </rPh>
    <rPh sb="7" eb="9">
      <t>キョウカイ</t>
    </rPh>
    <phoneticPr fontId="10"/>
  </si>
  <si>
    <t>大田区スポーツ協会</t>
    <rPh sb="0" eb="3">
      <t>オオタク</t>
    </rPh>
    <rPh sb="7" eb="9">
      <t>キョウカイ</t>
    </rPh>
    <phoneticPr fontId="10"/>
  </si>
  <si>
    <t>○</t>
  </si>
  <si>
    <t>大田区土地開発公社</t>
    <rPh sb="0" eb="3">
      <t>オオタク</t>
    </rPh>
    <rPh sb="3" eb="5">
      <t>トチ</t>
    </rPh>
    <rPh sb="5" eb="7">
      <t>カイハツ</t>
    </rPh>
    <rPh sb="7" eb="9">
      <t>コウシャ</t>
    </rPh>
    <phoneticPr fontId="10"/>
  </si>
  <si>
    <t>大田まちづくり公社</t>
    <rPh sb="0" eb="2">
      <t>オオタ</t>
    </rPh>
    <rPh sb="7" eb="9">
      <t>コウシャ</t>
    </rPh>
    <phoneticPr fontId="10"/>
  </si>
  <si>
    <t>大田区環境公社</t>
    <rPh sb="0" eb="3">
      <t>オオタク</t>
    </rPh>
    <rPh sb="3" eb="5">
      <t>カンキョウ</t>
    </rPh>
    <rPh sb="5" eb="7">
      <t>コウシャ</t>
    </rPh>
    <phoneticPr fontId="10"/>
  </si>
  <si>
    <t>国際都市おおた協会</t>
    <rPh sb="0" eb="2">
      <t>コクサイ</t>
    </rPh>
    <rPh sb="2" eb="4">
      <t>トシ</t>
    </rPh>
    <rPh sb="7" eb="9">
      <t>キョウカイ</t>
    </rPh>
    <phoneticPr fontId="10"/>
  </si>
  <si>
    <t>羽田エアポートライン株式会社</t>
    <rPh sb="0" eb="2">
      <t>ハネダ</t>
    </rPh>
    <rPh sb="10" eb="14">
      <t>カブシキガイシャ</t>
    </rPh>
    <phoneticPr fontId="10"/>
  </si>
  <si>
    <t>-</t>
    <phoneticPr fontId="2"/>
  </si>
  <si>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</si>
  <si>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</si>
  <si>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</si>
  <si>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</si>
  <si>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</si>
  <si>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</si>
  <si>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</si>
  <si>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
  </si>
  <si>
    <t>-</t>
    <phoneticPr fontId="2"/>
  </si>
  <si>
    <t>-</t>
    <phoneticPr fontId="2"/>
  </si>
  <si>
    <t>-</t>
    <phoneticPr fontId="2"/>
  </si>
  <si>
    <t>-</t>
    <phoneticPr fontId="2"/>
  </si>
  <si>
    <t>法適用</t>
    <rPh sb="0" eb="1">
      <t>ホウ</t>
    </rPh>
    <rPh sb="1" eb="3">
      <t>テキヨウ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</si>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</sst>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A73D-4B95-A6AA-B7CD712BB5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34721</c:v>
                </c:pt>
                <c:pt idx="1">
                  <c:v>38176</c:v>
                </c:pt>
                <c:pt idx="2">
                  <c:v>37372</c:v>
                </c:pt>
                <c:pt idx="3">
                  <c:v>35355</c:v>
                </c:pt>
                <c:pt idx="4">
                  <c:v>50240</c:v>
                </c:pt>
              </c:numCache>
            </c:numRef>
          </c:val>
          <c:smooth val="0"/>
          <c:extLst>
            <c:ext xmlns:c16="http://schemas.microsoft.com/office/drawing/2014/chart" uri="{C3380CC4-5D6E-409C-BE32-E72D297353CC}">
              <c16:uniqueId val="{00000001-A73D-4B95-A6AA-B7CD712BB5F2}"/>
            </c:ext>
          </c:extLst>
        </c:ser>
        <c:dLbls>
          <c:showLegendKey val="0"/>
          <c:showVal val="0"/>
          <c:showCatName val="0"/>
          <c:showSerName val="0"/>
          <c:showPercent val="0"/>
          <c:showBubbleSize val="0"/>
        </c:dLbls>
        <c:marker val="1"/>
        <c:smooth val="0"/>
        <c:axId val="883408776"/>
        <c:axId val="883406424"/>
      </c:lineChart>
      <c:catAx>
        <c:axId val="883408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406424"/>
        <c:crosses val="autoZero"/>
        <c:auto val="1"/>
        <c:lblAlgn val="ctr"/>
        <c:lblOffset val="100"/>
        <c:tickLblSkip val="1"/>
        <c:tickMarkSkip val="1"/>
        <c:noMultiLvlLbl val="0"/>
      </c:catAx>
      <c:valAx>
        <c:axId val="8834064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408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2.16</c:v>
                </c:pt>
                <c:pt idx="1">
                  <c:v>4.3600000000000003</c:v>
                </c:pt>
                <c:pt idx="2">
                  <c:v>5.7</c:v>
                </c:pt>
                <c:pt idx="3">
                  <c:v>1.55</c:v>
                </c:pt>
                <c:pt idx="4">
                  <c:v>1.47</c:v>
                </c:pt>
              </c:numCache>
            </c:numRef>
          </c:val>
          <c:extLst>
            <c:ext xmlns:c16="http://schemas.microsoft.com/office/drawing/2014/chart" uri="{C3380CC4-5D6E-409C-BE32-E72D297353CC}">
              <c16:uniqueId val="{00000000-8000-4BCA-9519-515C24AF01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33.6</c:v>
                </c:pt>
                <c:pt idx="1">
                  <c:v>30.5</c:v>
                </c:pt>
                <c:pt idx="2">
                  <c:v>31.82</c:v>
                </c:pt>
                <c:pt idx="3">
                  <c:v>31.48</c:v>
                </c:pt>
                <c:pt idx="4">
                  <c:v>26.84</c:v>
                </c:pt>
              </c:numCache>
            </c:numRef>
          </c:val>
          <c:extLst>
            <c:ext xmlns:c16="http://schemas.microsoft.com/office/drawing/2014/chart" uri="{C3380CC4-5D6E-409C-BE32-E72D297353CC}">
              <c16:uniqueId val="{00000001-8000-4BCA-9519-515C24AF0183}"/>
            </c:ext>
          </c:extLst>
        </c:ser>
        <c:dLbls>
          <c:showLegendKey val="0"/>
          <c:showVal val="0"/>
          <c:showCatName val="0"/>
          <c:showSerName val="0"/>
          <c:showPercent val="0"/>
          <c:showBubbleSize val="0"/>
        </c:dLbls>
        <c:gapWidth val="250"/>
        <c:overlap val="100"/>
        <c:axId val="883404856"/>
        <c:axId val="883409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-7.28</c:v>
                </c:pt>
                <c:pt idx="1">
                  <c:v>-2.87</c:v>
                </c:pt>
                <c:pt idx="2">
                  <c:v>1.46</c:v>
                </c:pt>
                <c:pt idx="3">
                  <c:v>-6.28</c:v>
                </c:pt>
                <c:pt idx="4">
                  <c:v>-3.78</c:v>
                </c:pt>
              </c:numCache>
            </c:numRef>
          </c:val>
          <c:smooth val="0"/>
          <c:extLst>
            <c:ext xmlns:c16="http://schemas.microsoft.com/office/drawing/2014/chart" uri="{C3380CC4-5D6E-409C-BE32-E72D297353CC}">
              <c16:uniqueId val="{00000002-8000-4BCA-9519-515C24AF0183}"/>
            </c:ext>
          </c:extLst>
        </c:ser>
        <c:dLbls>
          <c:showLegendKey val="0"/>
          <c:showVal val="0"/>
          <c:showCatName val="0"/>
          <c:showSerName val="0"/>
          <c:showPercent val="0"/>
          <c:showBubbleSize val="0"/>
        </c:dLbls>
        <c:marker val="1"/>
        <c:smooth val="0"/>
        <c:axId val="883404856"/>
        <c:axId val="883409560"/>
      </c:lineChart>
      <c:catAx>
        <c:axId val="88340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3409560"/>
        <c:crosses val="autoZero"/>
        <c:auto val="1"/>
        <c:lblAlgn val="ctr"/>
        <c:lblOffset val="100"/>
        <c:tickLblSkip val="1"/>
        <c:tickMarkSkip val="1"/>
        <c:noMultiLvlLbl val="0"/>
      </c:catAx>
      <c:valAx>
        <c:axId val="883409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404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A2-4797-A6F1-A7AEDDFAA6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A2-4797-A6F1-A7AEDDFAA6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A2-4797-A6F1-A7AEDDFAA6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A2-4797-A6F1-A7AEDDFAA62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EA2-4797-A6F1-A7AEDDFAA62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EA2-4797-A6F1-A7AEDDFAA62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0.11</c:v>
                </c:pt>
                <c:pt idx="4">
                  <c:v>#N/A</c:v>
                </c:pt>
                <c:pt idx="5">
                  <c:v>0.14000000000000001</c:v>
                </c:pt>
                <c:pt idx="6">
                  <c:v>#N/A</c:v>
                </c:pt>
                <c:pt idx="7">
                  <c:v>0.09</c:v>
                </c:pt>
                <c:pt idx="8">
                  <c:v>#N/A</c:v>
                </c:pt>
                <c:pt idx="9">
                  <c:v>0.08</c:v>
                </c:pt>
              </c:numCache>
            </c:numRef>
          </c:val>
          <c:extLst>
            <c:ext xmlns:c16="http://schemas.microsoft.com/office/drawing/2014/chart" uri="{C3380CC4-5D6E-409C-BE32-E72D297353CC}">
              <c16:uniqueId val="{00000006-0EA2-4797-A6F1-A7AEDDFAA62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0.63</c:v>
                </c:pt>
                <c:pt idx="4">
                  <c:v>#N/A</c:v>
                </c:pt>
                <c:pt idx="5">
                  <c:v>0.65</c:v>
                </c:pt>
                <c:pt idx="6">
                  <c:v>#N/A</c:v>
                </c:pt>
                <c:pt idx="7">
                  <c:v>0.51</c:v>
                </c:pt>
                <c:pt idx="8">
                  <c:v>#N/A</c:v>
                </c:pt>
                <c:pt idx="9">
                  <c:v>0.2</c:v>
                </c:pt>
              </c:numCache>
            </c:numRef>
          </c:val>
          <c:extLst>
            <c:ext xmlns:c16="http://schemas.microsoft.com/office/drawing/2014/chart" uri="{C3380CC4-5D6E-409C-BE32-E72D297353CC}">
              <c16:uniqueId val="{00000007-0EA2-4797-A6F1-A7AEDDFAA62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1.26</c:v>
                </c:pt>
                <c:pt idx="2">
                  <c:v>#N/A</c:v>
                </c:pt>
                <c:pt idx="3">
                  <c:v>1.0900000000000001</c:v>
                </c:pt>
                <c:pt idx="4">
                  <c:v>#N/A</c:v>
                </c:pt>
                <c:pt idx="5">
                  <c:v>0.78</c:v>
                </c:pt>
                <c:pt idx="6">
                  <c:v>#N/A</c:v>
                </c:pt>
                <c:pt idx="7">
                  <c:v>0.49</c:v>
                </c:pt>
                <c:pt idx="8">
                  <c:v>#N/A</c:v>
                </c:pt>
                <c:pt idx="9">
                  <c:v>0.23</c:v>
                </c:pt>
              </c:numCache>
            </c:numRef>
          </c:val>
          <c:extLst>
            <c:ext xmlns:c16="http://schemas.microsoft.com/office/drawing/2014/chart" uri="{C3380CC4-5D6E-409C-BE32-E72D297353CC}">
              <c16:uniqueId val="{00000008-0EA2-4797-A6F1-A7AEDDFAA6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2.15</c:v>
                </c:pt>
                <c:pt idx="2">
                  <c:v>#N/A</c:v>
                </c:pt>
                <c:pt idx="3">
                  <c:v>4.3600000000000003</c:v>
                </c:pt>
                <c:pt idx="4">
                  <c:v>#N/A</c:v>
                </c:pt>
                <c:pt idx="5">
                  <c:v>5.7</c:v>
                </c:pt>
                <c:pt idx="6">
                  <c:v>#N/A</c:v>
                </c:pt>
                <c:pt idx="7">
                  <c:v>1.54</c:v>
                </c:pt>
                <c:pt idx="8">
                  <c:v>#N/A</c:v>
                </c:pt>
                <c:pt idx="9">
                  <c:v>1.47</c:v>
                </c:pt>
              </c:numCache>
            </c:numRef>
          </c:val>
          <c:extLst>
            <c:ext xmlns:c16="http://schemas.microsoft.com/office/drawing/2014/chart" uri="{C3380CC4-5D6E-409C-BE32-E72D297353CC}">
              <c16:uniqueId val="{00000009-0EA2-4797-A6F1-A7AEDDFAA625}"/>
            </c:ext>
          </c:extLst>
        </c:ser>
        <c:dLbls>
          <c:showLegendKey val="0"/>
          <c:showVal val="0"/>
          <c:showCatName val="0"/>
          <c:showSerName val="0"/>
          <c:showPercent val="0"/>
          <c:showBubbleSize val="0"/>
        </c:dLbls>
        <c:gapWidth val="150"/>
        <c:overlap val="100"/>
        <c:axId val="883409168"/>
        <c:axId val="883405640"/>
      </c:barChart>
      <c:catAx>
        <c:axId val="88340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3405640"/>
        <c:crosses val="autoZero"/>
        <c:auto val="1"/>
        <c:lblAlgn val="ctr"/>
        <c:lblOffset val="100"/>
        <c:tickLblSkip val="1"/>
        <c:tickMarkSkip val="1"/>
        <c:noMultiLvlLbl val="0"/>
      </c:catAx>
      <c:valAx>
        <c:axId val="883405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40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11694</c:v>
                </c:pt>
                <c:pt idx="5">
                  <c:v>11469</c:v>
                </c:pt>
                <c:pt idx="8">
                  <c:v>11050</c:v>
                </c:pt>
                <c:pt idx="11">
                  <c:v>10541</c:v>
                </c:pt>
                <c:pt idx="14">
                  <c:v>9186</c:v>
                </c:pt>
              </c:numCache>
            </c:numRef>
          </c:val>
          <c:extLst>
            <c:ext xmlns:c16="http://schemas.microsoft.com/office/drawing/2014/chart" uri="{C3380CC4-5D6E-409C-BE32-E72D297353CC}">
              <c16:uniqueId val="{00000000-35AD-4B98-B502-D4C061EB3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AD-4B98-B502-D4C061EB3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2732</c:v>
                </c:pt>
                <c:pt idx="3">
                  <c:v>3521</c:v>
                </c:pt>
                <c:pt idx="6">
                  <c:v>6665</c:v>
                </c:pt>
                <c:pt idx="9">
                  <c:v>2368</c:v>
                </c:pt>
                <c:pt idx="12">
                  <c:v>4308</c:v>
                </c:pt>
              </c:numCache>
            </c:numRef>
          </c:val>
          <c:extLst>
            <c:ext xmlns:c16="http://schemas.microsoft.com/office/drawing/2014/chart" uri="{C3380CC4-5D6E-409C-BE32-E72D297353CC}">
              <c16:uniqueId val="{00000002-35AD-4B98-B502-D4C061EB3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189</c:v>
                </c:pt>
                <c:pt idx="3">
                  <c:v>211</c:v>
                </c:pt>
                <c:pt idx="6">
                  <c:v>208</c:v>
                </c:pt>
                <c:pt idx="9">
                  <c:v>203</c:v>
                </c:pt>
                <c:pt idx="12">
                  <c:v>247</c:v>
                </c:pt>
              </c:numCache>
            </c:numRef>
          </c:val>
          <c:extLst>
            <c:ext xmlns:c16="http://schemas.microsoft.com/office/drawing/2014/chart" uri="{C3380CC4-5D6E-409C-BE32-E72D297353CC}">
              <c16:uniqueId val="{00000003-35AD-4B98-B502-D4C061EB3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AD-4B98-B502-D4C061EB3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138</c:v>
                </c:pt>
                <c:pt idx="3">
                  <c:v>138</c:v>
                </c:pt>
                <c:pt idx="6">
                  <c:v>75</c:v>
                </c:pt>
                <c:pt idx="9">
                  <c:v>75</c:v>
                </c:pt>
                <c:pt idx="12">
                  <c:v>0</c:v>
                </c:pt>
              </c:numCache>
            </c:numRef>
          </c:val>
          <c:extLst>
            <c:ext xmlns:c16="http://schemas.microsoft.com/office/drawing/2014/chart" uri="{C3380CC4-5D6E-409C-BE32-E72D297353CC}">
              <c16:uniqueId val="{00000005-35AD-4B98-B502-D4C061EB3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AD-4B98-B502-D4C061EB3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2950</c:v>
                </c:pt>
                <c:pt idx="3">
                  <c:v>2493</c:v>
                </c:pt>
                <c:pt idx="6">
                  <c:v>2333</c:v>
                </c:pt>
                <c:pt idx="9">
                  <c:v>1885</c:v>
                </c:pt>
                <c:pt idx="12">
                  <c:v>1725</c:v>
                </c:pt>
              </c:numCache>
            </c:numRef>
          </c:val>
          <c:extLst>
            <c:ext xmlns:c16="http://schemas.microsoft.com/office/drawing/2014/chart" uri="{C3380CC4-5D6E-409C-BE32-E72D297353CC}">
              <c16:uniqueId val="{00000007-35AD-4B98-B502-D4C061EB3201}"/>
            </c:ext>
          </c:extLst>
        </c:ser>
        <c:dLbls>
          <c:showLegendKey val="0"/>
          <c:showVal val="0"/>
          <c:showCatName val="0"/>
          <c:showSerName val="0"/>
          <c:showPercent val="0"/>
          <c:showBubbleSize val="0"/>
        </c:dLbls>
        <c:gapWidth val="100"/>
        <c:overlap val="100"/>
        <c:axId val="515385528"/>
        <c:axId val="51538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-5685</c:v>
                </c:pt>
                <c:pt idx="2">
                  <c:v>#N/A</c:v>
                </c:pt>
                <c:pt idx="3">
                  <c:v>#N/A</c:v>
                </c:pt>
                <c:pt idx="4">
                  <c:v>-5106</c:v>
                </c:pt>
                <c:pt idx="5">
                  <c:v>#N/A</c:v>
                </c:pt>
                <c:pt idx="6">
                  <c:v>#N/A</c:v>
                </c:pt>
                <c:pt idx="7">
                  <c:v>-1769</c:v>
                </c:pt>
                <c:pt idx="8">
                  <c:v>#N/A</c:v>
                </c:pt>
                <c:pt idx="9">
                  <c:v>#N/A</c:v>
                </c:pt>
                <c:pt idx="10">
                  <c:v>-6010</c:v>
                </c:pt>
                <c:pt idx="11">
                  <c:v>#N/A</c:v>
                </c:pt>
                <c:pt idx="12">
                  <c:v>#N/A</c:v>
                </c:pt>
                <c:pt idx="13">
                  <c:v>-2906</c:v>
                </c:pt>
                <c:pt idx="14">
                  <c:v>#N/A</c:v>
                </c:pt>
              </c:numCache>
            </c:numRef>
          </c:val>
          <c:smooth val="0"/>
          <c:extLst>
            <c:ext xmlns:c16="http://schemas.microsoft.com/office/drawing/2014/chart" uri="{C3380CC4-5D6E-409C-BE32-E72D297353CC}">
              <c16:uniqueId val="{00000008-35AD-4B98-B502-D4C061EB3201}"/>
            </c:ext>
          </c:extLst>
        </c:ser>
        <c:dLbls>
          <c:showLegendKey val="0"/>
          <c:showVal val="0"/>
          <c:showCatName val="0"/>
          <c:showSerName val="0"/>
          <c:showPercent val="0"/>
          <c:showBubbleSize val="0"/>
        </c:dLbls>
        <c:marker val="1"/>
        <c:smooth val="0"/>
        <c:axId val="515385528"/>
        <c:axId val="515385920"/>
      </c:lineChart>
      <c:catAx>
        <c:axId val="51538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385920"/>
        <c:crosses val="autoZero"/>
        <c:auto val="1"/>
        <c:lblAlgn val="ctr"/>
        <c:lblOffset val="100"/>
        <c:tickLblSkip val="1"/>
        <c:tickMarkSkip val="1"/>
        <c:noMultiLvlLbl val="0"/>
      </c:catAx>
      <c:valAx>
        <c:axId val="51538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85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95602</c:v>
                </c:pt>
                <c:pt idx="5">
                  <c:v>86068</c:v>
                </c:pt>
                <c:pt idx="8">
                  <c:v>80890</c:v>
                </c:pt>
                <c:pt idx="11">
                  <c:v>71602</c:v>
                </c:pt>
                <c:pt idx="14">
                  <c:v>63319</c:v>
                </c:pt>
              </c:numCache>
            </c:numRef>
          </c:val>
          <c:extLst>
            <c:ext xmlns:c16="http://schemas.microsoft.com/office/drawing/2014/chart" uri="{C3380CC4-5D6E-409C-BE32-E72D297353CC}">
              <c16:uniqueId val="{00000000-8735-40EE-AB8D-67B98BC59D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735-40EE-AB8D-67B98BC59D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122391</c:v>
                </c:pt>
                <c:pt idx="5">
                  <c:v>118073</c:v>
                </c:pt>
                <c:pt idx="8">
                  <c:v>126055</c:v>
                </c:pt>
                <c:pt idx="11">
                  <c:v>129875</c:v>
                </c:pt>
                <c:pt idx="14">
                  <c:v>127686</c:v>
                </c:pt>
              </c:numCache>
            </c:numRef>
          </c:val>
          <c:extLst>
            <c:ext xmlns:c16="http://schemas.microsoft.com/office/drawing/2014/chart" uri="{C3380CC4-5D6E-409C-BE32-E72D297353CC}">
              <c16:uniqueId val="{00000002-8735-40EE-AB8D-67B98BC59D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35-40EE-AB8D-67B98BC59D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35-40EE-AB8D-67B98BC59D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5-8735-40EE-AB8D-67B98BC59D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31082</c:v>
                </c:pt>
                <c:pt idx="3">
                  <c:v>29627</c:v>
                </c:pt>
                <c:pt idx="6">
                  <c:v>27478</c:v>
                </c:pt>
                <c:pt idx="9">
                  <c:v>27032</c:v>
                </c:pt>
                <c:pt idx="12">
                  <c:v>27006</c:v>
                </c:pt>
              </c:numCache>
            </c:numRef>
          </c:val>
          <c:extLst>
            <c:ext xmlns:c16="http://schemas.microsoft.com/office/drawing/2014/chart" uri="{C3380CC4-5D6E-409C-BE32-E72D297353CC}">
              <c16:uniqueId val="{00000006-8735-40EE-AB8D-67B98BC59D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2354</c:v>
                </c:pt>
                <c:pt idx="3">
                  <c:v>2794</c:v>
                </c:pt>
                <c:pt idx="6">
                  <c:v>3170</c:v>
                </c:pt>
                <c:pt idx="9">
                  <c:v>3878</c:v>
                </c:pt>
                <c:pt idx="12">
                  <c:v>3991</c:v>
                </c:pt>
              </c:numCache>
            </c:numRef>
          </c:val>
          <c:extLst>
            <c:ext xmlns:c16="http://schemas.microsoft.com/office/drawing/2014/chart" uri="{C3380CC4-5D6E-409C-BE32-E72D297353CC}">
              <c16:uniqueId val="{00000007-8735-40EE-AB8D-67B98BC59D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735-40EE-AB8D-67B98BC59D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10863</c:v>
                </c:pt>
                <c:pt idx="3">
                  <c:v>10695</c:v>
                </c:pt>
                <c:pt idx="6">
                  <c:v>8565</c:v>
                </c:pt>
                <c:pt idx="9">
                  <c:v>8546</c:v>
                </c:pt>
                <c:pt idx="12">
                  <c:v>7007</c:v>
                </c:pt>
              </c:numCache>
            </c:numRef>
          </c:val>
          <c:extLst>
            <c:ext xmlns:c16="http://schemas.microsoft.com/office/drawing/2014/chart" uri="{C3380CC4-5D6E-409C-BE32-E72D297353CC}">
              <c16:uniqueId val="{00000009-8735-40EE-AB8D-67B98BC59D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21681</c:v>
                </c:pt>
                <c:pt idx="3">
                  <c:v>18277</c:v>
                </c:pt>
                <c:pt idx="6">
                  <c:v>17150</c:v>
                </c:pt>
                <c:pt idx="9">
                  <c:v>14865</c:v>
                </c:pt>
                <c:pt idx="12">
                  <c:v>15248</c:v>
                </c:pt>
              </c:numCache>
            </c:numRef>
          </c:val>
          <c:extLst>
            <c:ext xmlns:c16="http://schemas.microsoft.com/office/drawing/2014/chart" uri="{C3380CC4-5D6E-409C-BE32-E72D297353CC}">
              <c16:uniqueId val="{0000000A-8735-40EE-AB8D-67B98BC59D50}"/>
            </c:ext>
          </c:extLst>
        </c:ser>
        <c:dLbls>
          <c:showLegendKey val="0"/>
          <c:showVal val="0"/>
          <c:showCatName val="0"/>
          <c:showSerName val="0"/>
          <c:showPercent val="0"/>
          <c:showBubbleSize val="0"/>
        </c:dLbls>
        <c:gapWidth val="100"/>
        <c:overlap val="100"/>
        <c:axId val="515384352"/>
        <c:axId val="515379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35-40EE-AB8D-67B98BC59D50}"/>
            </c:ext>
          </c:extLst>
        </c:ser>
        <c:dLbls>
          <c:showLegendKey val="0"/>
          <c:showVal val="0"/>
          <c:showCatName val="0"/>
          <c:showSerName val="0"/>
          <c:showPercent val="0"/>
          <c:showBubbleSize val="0"/>
        </c:dLbls>
        <c:marker val="1"/>
        <c:smooth val="0"/>
        <c:axId val="515384352"/>
        <c:axId val="515379648"/>
      </c:lineChart>
      <c:catAx>
        <c:axId val="51538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379648"/>
        <c:crosses val="autoZero"/>
        <c:auto val="1"/>
        <c:lblAlgn val="ctr"/>
        <c:lblOffset val="100"/>
        <c:tickLblSkip val="1"/>
        <c:tickMarkSkip val="1"/>
        <c:noMultiLvlLbl val="0"/>
      </c:catAx>
      <c:valAx>
        <c:axId val="51537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8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54093</c:v>
                </c:pt>
                <c:pt idx="1">
                  <c:v>54965</c:v>
                </c:pt>
                <c:pt idx="2">
                  <c:v>49357</c:v>
                </c:pt>
              </c:numCache>
            </c:numRef>
          </c:val>
          <c:extLst>
            <c:ext xmlns:c16="http://schemas.microsoft.com/office/drawing/2014/chart" uri="{C3380CC4-5D6E-409C-BE32-E72D297353CC}">
              <c16:uniqueId val="{00000000-5EBB-4B31-BEAF-8CD8249431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0</c:v>
                </c:pt>
                <c:pt idx="2">
                  <c:v>0</c:v>
                </c:pt>
              </c:numCache>
            </c:numRef>
          </c:val>
          <c:extLst>
            <c:ext xmlns:c16="http://schemas.microsoft.com/office/drawing/2014/chart" uri="{C3380CC4-5D6E-409C-BE32-E72D297353CC}">
              <c16:uniqueId val="{00000001-5EBB-4B31-BEAF-8CD8249431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64264</c:v>
                </c:pt>
                <c:pt idx="1">
                  <c:v>69051</c:v>
                </c:pt>
                <c:pt idx="2">
                  <c:v>72863</c:v>
                </c:pt>
              </c:numCache>
            </c:numRef>
          </c:val>
          <c:extLst>
            <c:ext xmlns:c16="http://schemas.microsoft.com/office/drawing/2014/chart" uri="{C3380CC4-5D6E-409C-BE32-E72D297353CC}">
              <c16:uniqueId val="{00000002-5EBB-4B31-BEAF-8CD824943149}"/>
            </c:ext>
          </c:extLst>
        </c:ser>
        <c:dLbls>
          <c:showLegendKey val="0"/>
          <c:showVal val="0"/>
          <c:showCatName val="0"/>
          <c:showSerName val="0"/>
          <c:showPercent val="0"/>
          <c:showBubbleSize val="0"/>
        </c:dLbls>
        <c:gapWidth val="120"/>
        <c:overlap val="100"/>
        <c:axId val="511999904"/>
        <c:axId val="511998336"/>
      </c:barChart>
      <c:catAx>
        <c:axId val="51199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998336"/>
        <c:crosses val="autoZero"/>
        <c:auto val="1"/>
        <c:lblAlgn val="ctr"/>
        <c:lblOffset val="100"/>
        <c:tickLblSkip val="1"/>
        <c:tickMarkSkip val="1"/>
        <c:noMultiLvlLbl val="0"/>
      </c:catAx>
      <c:valAx>
        <c:axId val="511998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99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733,634
705,237
61.86
315,633,357
312,328,717
2,711,247
183,913,231
15,247,854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令和５年度は、分子の経常的経費充当一般財源等は物件費、扶助費などが増となった一方で、分母の歳入経常一般財源等は財調交付金などの増が分子の増を上回ったため、結果として前年度に対し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％となり、類似団体内での順位は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687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3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147828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5695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147828</xdr:rowOff>
    </xdr:from>
    <xdr:to>
      <xdr:col>11</xdr:col>
      <xdr:colOff>31750</xdr:colOff>
      <xdr:row>66</xdr:row>
      <xdr:rowOff>5334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920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125984</xdr:rowOff>
    </xdr:from>
    <xdr:to>
      <xdr:col>7</xdr:col>
      <xdr:colOff>31750</xdr:colOff>
      <xdr:row>66</xdr:row>
      <xdr:rowOff>56134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40911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類似団体内の順位は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a:t>
          </a:r>
          <a:r>
            <a:rPr kumimoji="1" lang="ja-JP" altLang="en-US" sz="1300">
              <a:solidFill>
                <a:schemeClr val="tx1"/>
              </a:solidFill>
              <a:latin typeface="ＭＳ Ｐゴシック" panose="020B0600070205080204" pitchFamily="50" charset="-128"/>
              <a:ea typeface="ＭＳ Ｐゴシック" panose="020B0600070205080204" pitchFamily="50" charset="-128"/>
            </a:rPr>
            <a:t>位であり、ここ数年平均を下回って推移している。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人件費が減となったことにより、前年度より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233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84720</xdr:rowOff>
    </xdr:from>
    <xdr:to>
      <xdr:col>23</xdr:col>
      <xdr:colOff>133350</xdr:colOff>
      <xdr:row>81</xdr:row>
      <xdr:rowOff>85658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72170"/>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69498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5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82939</xdr:rowOff>
    </xdr:from>
    <xdr:to>
      <xdr:col>19</xdr:col>
      <xdr:colOff>133350</xdr:colOff>
      <xdr:row>81</xdr:row>
      <xdr:rowOff>85658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70389"/>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21282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0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28116</xdr:rowOff>
    </xdr:from>
    <xdr:to>
      <xdr:col>15</xdr:col>
      <xdr:colOff>82550</xdr:colOff>
      <xdr:row>81</xdr:row>
      <xdr:rowOff>82939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15566"/>
          <a:ext cx="889000" cy="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168674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22450</xdr:rowOff>
    </xdr:from>
    <xdr:to>
      <xdr:col>11</xdr:col>
      <xdr:colOff>31750</xdr:colOff>
      <xdr:row>81</xdr:row>
      <xdr:rowOff>28116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09900"/>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107472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85084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33920</xdr:rowOff>
    </xdr:from>
    <xdr:to>
      <xdr:col>23</xdr:col>
      <xdr:colOff>184150</xdr:colOff>
      <xdr:row>81</xdr:row>
      <xdr:rowOff>135520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126647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34858</xdr:rowOff>
    </xdr:from>
    <xdr:to>
      <xdr:col>19</xdr:col>
      <xdr:colOff>184150</xdr:colOff>
      <xdr:row>81</xdr:row>
      <xdr:rowOff>136458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146635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1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32139</xdr:rowOff>
    </xdr:from>
    <xdr:to>
      <xdr:col>15</xdr:col>
      <xdr:colOff>133350</xdr:colOff>
      <xdr:row>81</xdr:row>
      <xdr:rowOff>133739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143916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148766</xdr:rowOff>
    </xdr:from>
    <xdr:to>
      <xdr:col>11</xdr:col>
      <xdr:colOff>82550</xdr:colOff>
      <xdr:row>81</xdr:row>
      <xdr:rowOff>78916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89093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3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143100</xdr:rowOff>
    </xdr:from>
    <xdr:to>
      <xdr:col>7</xdr:col>
      <xdr:colOff>31750</xdr:colOff>
      <xdr:row>81</xdr:row>
      <xdr:rowOff>73250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83427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であり、前年度より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90488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62565</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5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90488</xdr:rowOff>
    </xdr:from>
    <xdr:to>
      <xdr:col>81</xdr:col>
      <xdr:colOff>133350</xdr:colOff>
      <xdr:row>88</xdr:row>
      <xdr:rowOff>90488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7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141288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272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272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39688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8760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11113</xdr:rowOff>
    </xdr:from>
    <xdr:to>
      <xdr:col>68</xdr:col>
      <xdr:colOff>203200</xdr:colOff>
      <xdr:row>85</xdr:row>
      <xdr:rowOff>112713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122890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157815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0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160338</xdr:rowOff>
    </xdr:from>
    <xdr:to>
      <xdr:col>64</xdr:col>
      <xdr:colOff>152400</xdr:colOff>
      <xdr:row>89</xdr:row>
      <xdr:rowOff>90488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75265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人減少となり、適正な職員定数の配置により、類似団体と比較しても少ない数値を保ち推移している。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117566</xdr:rowOff>
    </xdr:from>
    <xdr:to>
      <xdr:col>81</xdr:col>
      <xdr:colOff>44450</xdr:colOff>
      <xdr:row>59</xdr:row>
      <xdr:rowOff>119864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23311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239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119864</xdr:rowOff>
    </xdr:from>
    <xdr:to>
      <xdr:col>77</xdr:col>
      <xdr:colOff>44450</xdr:colOff>
      <xdr:row>59</xdr:row>
      <xdr:rowOff>126758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3541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66722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122162</xdr:rowOff>
    </xdr:from>
    <xdr:to>
      <xdr:col>72</xdr:col>
      <xdr:colOff>203200</xdr:colOff>
      <xdr:row>59</xdr:row>
      <xdr:rowOff>126758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377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118714</xdr:rowOff>
    </xdr:from>
    <xdr:to>
      <xdr:col>68</xdr:col>
      <xdr:colOff>152400</xdr:colOff>
      <xdr:row>59</xdr:row>
      <xdr:rowOff>122162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3426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57530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60977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66766</xdr:rowOff>
    </xdr:from>
    <xdr:to>
      <xdr:col>81</xdr:col>
      <xdr:colOff>95250</xdr:colOff>
      <xdr:row>59</xdr:row>
      <xdr:rowOff>168366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159493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0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69064</xdr:rowOff>
    </xdr:from>
    <xdr:to>
      <xdr:col>77</xdr:col>
      <xdr:colOff>95250</xdr:colOff>
      <xdr:row>59</xdr:row>
      <xdr:rowOff>170664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9391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5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75958</xdr:rowOff>
    </xdr:from>
    <xdr:to>
      <xdr:col>73</xdr:col>
      <xdr:colOff>44450</xdr:colOff>
      <xdr:row>60</xdr:row>
      <xdr:rowOff>6108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71362</xdr:rowOff>
    </xdr:from>
    <xdr:to>
      <xdr:col>68</xdr:col>
      <xdr:colOff>203200</xdr:colOff>
      <xdr:row>60</xdr:row>
      <xdr:rowOff>1512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11689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67914</xdr:rowOff>
    </xdr:from>
    <xdr:to>
      <xdr:col>64</xdr:col>
      <xdr:colOff>152400</xdr:colOff>
      <xdr:row>59</xdr:row>
      <xdr:rowOff>169514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8241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令和５年度は元利償還金が減となったものの、３か年平均による算出のため令和３年度決算額の影響を受け、△</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％となった。類似団体内での順位は前年度から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つ順位が下がり、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106892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6435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6350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128058</xdr:rowOff>
    </xdr:from>
    <xdr:to>
      <xdr:col>72</xdr:col>
      <xdr:colOff>203200</xdr:colOff>
      <xdr:row>40</xdr:row>
      <xdr:rowOff>6350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4315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128058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828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52510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32402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56092</xdr:rowOff>
    </xdr:from>
    <xdr:to>
      <xdr:col>81</xdr:col>
      <xdr:colOff>95250</xdr:colOff>
      <xdr:row>40</xdr:row>
      <xdr:rowOff>157692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28169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77258</xdr:rowOff>
    </xdr:from>
    <xdr:to>
      <xdr:col>68</xdr:col>
      <xdr:colOff>203200</xdr:colOff>
      <xdr:row>39</xdr:row>
      <xdr:rowOff>7408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17585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733,634
705,237
61.86
315,633,357
312,328,717
2,711,247
183,913,231
15,247,854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「大田区職員定数基本計画」に基づき、職員定数を管理している。令和５年度人件費は、常勤職員人件費に係る経費の減などにより、前年度と比較して減少し、人件費に係る経常収支比率は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114300</xdr:rowOff>
    </xdr:from>
    <xdr:to>
      <xdr:col>24</xdr:col>
      <xdr:colOff>25400</xdr:colOff>
      <xdr:row>41</xdr:row>
      <xdr:rowOff>57150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07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29227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57150</xdr:rowOff>
    </xdr:from>
    <xdr:to>
      <xdr:col>24</xdr:col>
      <xdr:colOff>114300</xdr:colOff>
      <xdr:row>41</xdr:row>
      <xdr:rowOff>57150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114300</xdr:rowOff>
    </xdr:from>
    <xdr:to>
      <xdr:col>24</xdr:col>
      <xdr:colOff>114300</xdr:colOff>
      <xdr:row>32</xdr:row>
      <xdr:rowOff>114300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8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114300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6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120650</xdr:rowOff>
    </xdr:from>
    <xdr:to>
      <xdr:col>15</xdr:col>
      <xdr:colOff>149225</xdr:colOff>
      <xdr:row>38</xdr:row>
      <xdr:rowOff>50800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38100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63500</xdr:rowOff>
    </xdr:from>
    <xdr:to>
      <xdr:col>20</xdr:col>
      <xdr:colOff>38100</xdr:colOff>
      <xdr:row>36</xdr:row>
      <xdr:rowOff>165100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158750</xdr:rowOff>
    </xdr:from>
    <xdr:to>
      <xdr:col>6</xdr:col>
      <xdr:colOff>171450</xdr:colOff>
      <xdr:row>38</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令和５年度はごみ収集作業や学校給食調理業務委託などが増となったものの、前年度に対して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つ上がった。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14</xdr:row>
      <xdr:rowOff>148771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381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157134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14</xdr:row>
      <xdr:rowOff>148771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8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34670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3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7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令和５年度扶助費は、保育園入所者運営費などが増となったものの、前年度に対して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ポイントの減となり、類似団体内順位は前年度と同となった。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99785</xdr:rowOff>
    </xdr:from>
    <xdr:to>
      <xdr:col>24</xdr:col>
      <xdr:colOff>25400</xdr:colOff>
      <xdr:row>60</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86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26307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97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7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132443</xdr:rowOff>
    </xdr:from>
    <xdr:to>
      <xdr:col>15</xdr:col>
      <xdr:colOff>98425</xdr:colOff>
      <xdr:row>61</xdr:row>
      <xdr:rowOff>26307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1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81842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132443</xdr:rowOff>
    </xdr:from>
    <xdr:to>
      <xdr:col>11</xdr:col>
      <xdr:colOff>9525</xdr:colOff>
      <xdr:row>61</xdr:row>
      <xdr:rowOff>26307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41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35378</xdr:rowOff>
    </xdr:from>
    <xdr:to>
      <xdr:col>11</xdr:col>
      <xdr:colOff>60325</xdr:colOff>
      <xdr:row>59</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103612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48985</xdr:rowOff>
    </xdr:from>
    <xdr:to>
      <xdr:col>24</xdr:col>
      <xdr:colOff>76200</xdr:colOff>
      <xdr:row>60</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21062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146957</xdr:rowOff>
    </xdr:from>
    <xdr:to>
      <xdr:col>15</xdr:col>
      <xdr:colOff>149225</xdr:colOff>
      <xdr:row>61</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61884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146957</xdr:rowOff>
    </xdr:from>
    <xdr:to>
      <xdr:col>6</xdr:col>
      <xdr:colOff>171450</xdr:colOff>
      <xdr:row>61</xdr:row>
      <xdr:rowOff>77107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61884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令和５年度は維持補修費などの経常収支比率が増加した結果、前年度に対して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60</xdr:row>
      <xdr:rowOff>45357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3028"/>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17434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45357</xdr:rowOff>
    </xdr:from>
    <xdr:to>
      <xdr:col>82</xdr:col>
      <xdr:colOff>196850</xdr:colOff>
      <xdr:row>60</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29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117220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18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299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100693</xdr:rowOff>
    </xdr:from>
    <xdr:to>
      <xdr:col>78</xdr:col>
      <xdr:colOff>120650</xdr:colOff>
      <xdr:row>58</xdr:row>
      <xdr:rowOff>30843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41020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29028</xdr:rowOff>
    </xdr:from>
    <xdr:to>
      <xdr:col>73</xdr:col>
      <xdr:colOff>180975</xdr:colOff>
      <xdr:row>61</xdr:row>
      <xdr:rowOff>4535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102507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59872</xdr:rowOff>
    </xdr:from>
    <xdr:to>
      <xdr:col>69</xdr:col>
      <xdr:colOff>142875</xdr:colOff>
      <xdr:row>58</xdr:row>
      <xdr:rowOff>161472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149678</xdr:rowOff>
    </xdr:from>
    <xdr:to>
      <xdr:col>74</xdr:col>
      <xdr:colOff>31750</xdr:colOff>
      <xdr:row>60</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令和５年度は清掃一部事務組合分担金などの増により、前年度に対して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ポイントの増となり、類似団体内順位は前年度より変動がなかった。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41275</xdr:rowOff>
    </xdr:from>
    <xdr:to>
      <xdr:col>82</xdr:col>
      <xdr:colOff>107950</xdr:colOff>
      <xdr:row>34</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70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41275</xdr:rowOff>
    </xdr:from>
    <xdr:to>
      <xdr:col>78</xdr:col>
      <xdr:colOff>69850</xdr:colOff>
      <xdr:row>34</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70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104775</xdr:rowOff>
    </xdr:from>
    <xdr:to>
      <xdr:col>78</xdr:col>
      <xdr:colOff>120650</xdr:colOff>
      <xdr:row>35</xdr:row>
      <xdr:rowOff>34925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19702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2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5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47625</xdr:rowOff>
    </xdr:from>
    <xdr:to>
      <xdr:col>74</xdr:col>
      <xdr:colOff>31750</xdr:colOff>
      <xdr:row>34</xdr:row>
      <xdr:rowOff>149225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5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133350</xdr:rowOff>
    </xdr:from>
    <xdr:to>
      <xdr:col>69</xdr:col>
      <xdr:colOff>142875</xdr:colOff>
      <xdr:row>35</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19702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19050</xdr:rowOff>
    </xdr:from>
    <xdr:to>
      <xdr:col>82</xdr:col>
      <xdr:colOff>158750</xdr:colOff>
      <xdr:row>34</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35577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161925</xdr:rowOff>
    </xdr:from>
    <xdr:to>
      <xdr:col>78</xdr:col>
      <xdr:colOff>120650</xdr:colOff>
      <xdr:row>34</xdr:row>
      <xdr:rowOff>92075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102252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8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162577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133350</xdr:rowOff>
    </xdr:from>
    <xdr:to>
      <xdr:col>69</xdr:col>
      <xdr:colOff>142875</xdr:colOff>
      <xdr:row>35</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近年の起債抑制によって残高が順調に減少している。令和５年度は、償還額が減少したことなどにより、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5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76</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89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77</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1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最も減少幅の大きいのは人件費であり、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xdr:rowOff>
    </xdr:from>
    <xdr:to>
      <xdr:col>82</xdr:col>
      <xdr:colOff>107950</xdr:colOff>
      <xdr:row>79</xdr:row>
      <xdr:rowOff>37846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3083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9923</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37846</xdr:rowOff>
    </xdr:from>
    <xdr:to>
      <xdr:col>82</xdr:col>
      <xdr:colOff>196850</xdr:colOff>
      <xdr:row>79</xdr:row>
      <xdr:rowOff>37846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58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101363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7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xdr:rowOff>
    </xdr:from>
    <xdr:to>
      <xdr:col>82</xdr:col>
      <xdr:colOff>196850</xdr:colOff>
      <xdr:row>73</xdr:row>
      <xdr:rowOff>14986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3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949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5842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543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124713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503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124713</xdr:rowOff>
    </xdr:from>
    <xdr:to>
      <xdr:col>69</xdr:col>
      <xdr:colOff>92075</xdr:colOff>
      <xdr:row>79</xdr:row>
      <xdr:rowOff>138430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6692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71628</xdr:rowOff>
    </xdr:from>
    <xdr:to>
      <xdr:col>69</xdr:col>
      <xdr:colOff>142875</xdr:colOff>
      <xdr:row>79</xdr:row>
      <xdr:rowOff>1778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4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36594</xdr:rowOff>
    </xdr:from>
    <xdr:to>
      <xdr:col>29</xdr:col>
      <xdr:colOff>127000</xdr:colOff>
      <xdr:row>19</xdr:row>
      <xdr:rowOff>37171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41769"/>
          <a:ext cx="647700" cy="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55248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7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28702</xdr:rowOff>
    </xdr:from>
    <xdr:to>
      <xdr:col>26</xdr:col>
      <xdr:colOff>50800</xdr:colOff>
      <xdr:row>19</xdr:row>
      <xdr:rowOff>36594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33877"/>
          <a:ext cx="698500" cy="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156528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24424</xdr:rowOff>
    </xdr:from>
    <xdr:to>
      <xdr:col>22</xdr:col>
      <xdr:colOff>114300</xdr:colOff>
      <xdr:row>19</xdr:row>
      <xdr:rowOff>28702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29599"/>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159075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24424</xdr:rowOff>
    </xdr:from>
    <xdr:to>
      <xdr:col>18</xdr:col>
      <xdr:colOff>177800</xdr:colOff>
      <xdr:row>19</xdr:row>
      <xdr:rowOff>34417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9599"/>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160012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4836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157821</xdr:rowOff>
    </xdr:from>
    <xdr:to>
      <xdr:col>29</xdr:col>
      <xdr:colOff>177800</xdr:colOff>
      <xdr:row>19</xdr:row>
      <xdr:rowOff>87971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66398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157244</xdr:rowOff>
    </xdr:from>
    <xdr:to>
      <xdr:col>26</xdr:col>
      <xdr:colOff>101600</xdr:colOff>
      <xdr:row>19</xdr:row>
      <xdr:rowOff>87394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72171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149352</xdr:rowOff>
    </xdr:from>
    <xdr:to>
      <xdr:col>22</xdr:col>
      <xdr:colOff>165100</xdr:colOff>
      <xdr:row>19</xdr:row>
      <xdr:rowOff>79502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64279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145074</xdr:rowOff>
    </xdr:from>
    <xdr:to>
      <xdr:col>19</xdr:col>
      <xdr:colOff>38100</xdr:colOff>
      <xdr:row>19</xdr:row>
      <xdr:rowOff>75224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60001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155067</xdr:rowOff>
    </xdr:from>
    <xdr:to>
      <xdr:col>15</xdr:col>
      <xdr:colOff>101600</xdr:colOff>
      <xdr:row>19</xdr:row>
      <xdr:rowOff>85217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69994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79497</xdr:rowOff>
    </xdr:from>
    <xdr:to>
      <xdr:col>29</xdr:col>
      <xdr:colOff>127000</xdr:colOff>
      <xdr:row>37</xdr:row>
      <xdr:rowOff>275544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04197"/>
          <a:ext cx="647700" cy="19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64274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188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9362</xdr:rowOff>
    </xdr:from>
    <xdr:to>
      <xdr:col>26</xdr:col>
      <xdr:colOff>50800</xdr:colOff>
      <xdr:row>37</xdr:row>
      <xdr:rowOff>275544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34062"/>
          <a:ext cx="698500" cy="266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114688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9362</xdr:rowOff>
    </xdr:from>
    <xdr:to>
      <xdr:col>22</xdr:col>
      <xdr:colOff>114300</xdr:colOff>
      <xdr:row>37</xdr:row>
      <xdr:rowOff>216612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34062"/>
          <a:ext cx="698500" cy="20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275779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40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216612</xdr:rowOff>
    </xdr:from>
    <xdr:to>
      <xdr:col>18</xdr:col>
      <xdr:colOff>177800</xdr:colOff>
      <xdr:row>37</xdr:row>
      <xdr:rowOff>252319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41312"/>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283735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40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311945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43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28697</xdr:rowOff>
    </xdr:from>
    <xdr:to>
      <xdr:col>29</xdr:col>
      <xdr:colOff>177800</xdr:colOff>
      <xdr:row>37</xdr:row>
      <xdr:rowOff>130297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5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45224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224744</xdr:rowOff>
    </xdr:from>
    <xdr:to>
      <xdr:col>26</xdr:col>
      <xdr:colOff>101600</xdr:colOff>
      <xdr:row>37</xdr:row>
      <xdr:rowOff>326344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4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311121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3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130012</xdr:rowOff>
    </xdr:from>
    <xdr:to>
      <xdr:col>22</xdr:col>
      <xdr:colOff>165100</xdr:colOff>
      <xdr:row>37</xdr:row>
      <xdr:rowOff>60162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3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165812</xdr:rowOff>
    </xdr:from>
    <xdr:to>
      <xdr:col>19</xdr:col>
      <xdr:colOff>38100</xdr:colOff>
      <xdr:row>37</xdr:row>
      <xdr:rowOff>267412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9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106139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201519</xdr:rowOff>
    </xdr:from>
    <xdr:to>
      <xdr:col>15</xdr:col>
      <xdr:colOff>101600</xdr:colOff>
      <xdr:row>37</xdr:row>
      <xdr:rowOff>303119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2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141846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733,634
705,237
61.86
315,633,357
312,328,717
2,711,247
183,913,231
15,247,854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170626</xdr:rowOff>
    </xdr:from>
    <xdr:to>
      <xdr:col>24</xdr:col>
      <xdr:colOff>63500</xdr:colOff>
      <xdr:row>38</xdr:row>
      <xdr:rowOff>29047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14276"/>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57381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2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154548</xdr:rowOff>
    </xdr:from>
    <xdr:to>
      <xdr:col>19</xdr:col>
      <xdr:colOff>177800</xdr:colOff>
      <xdr:row>37</xdr:row>
      <xdr:rowOff>170626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9819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153383</xdr:rowOff>
    </xdr:from>
    <xdr:to>
      <xdr:col>15</xdr:col>
      <xdr:colOff>50800</xdr:colOff>
      <xdr:row>37</xdr:row>
      <xdr:rowOff>154548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97033"/>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131589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153383</xdr:rowOff>
    </xdr:from>
    <xdr:to>
      <xdr:col>10</xdr:col>
      <xdr:colOff>114300</xdr:colOff>
      <xdr:row>37</xdr:row>
      <xdr:rowOff>155266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703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128737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153916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149697</xdr:rowOff>
    </xdr:from>
    <xdr:to>
      <xdr:col>24</xdr:col>
      <xdr:colOff>114300</xdr:colOff>
      <xdr:row>38</xdr:row>
      <xdr:rowOff>79846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33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64624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119826</xdr:rowOff>
    </xdr:from>
    <xdr:to>
      <xdr:col>20</xdr:col>
      <xdr:colOff>38100</xdr:colOff>
      <xdr:row>38</xdr:row>
      <xdr:rowOff>49977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3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41103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103748</xdr:rowOff>
    </xdr:from>
    <xdr:to>
      <xdr:col>15</xdr:col>
      <xdr:colOff>101600</xdr:colOff>
      <xdr:row>38</xdr:row>
      <xdr:rowOff>33898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25025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102583</xdr:rowOff>
    </xdr:from>
    <xdr:to>
      <xdr:col>10</xdr:col>
      <xdr:colOff>165100</xdr:colOff>
      <xdr:row>38</xdr:row>
      <xdr:rowOff>32733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23861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104466</xdr:rowOff>
    </xdr:from>
    <xdr:to>
      <xdr:col>6</xdr:col>
      <xdr:colOff>38100</xdr:colOff>
      <xdr:row>38</xdr:row>
      <xdr:rowOff>34616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25743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97825</xdr:rowOff>
    </xdr:from>
    <xdr:to>
      <xdr:col>24</xdr:col>
      <xdr:colOff>63500</xdr:colOff>
      <xdr:row>56</xdr:row>
      <xdr:rowOff>102201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99025"/>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46530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97825</xdr:rowOff>
    </xdr:from>
    <xdr:to>
      <xdr:col>19</xdr:col>
      <xdr:colOff>177800</xdr:colOff>
      <xdr:row>56</xdr:row>
      <xdr:rowOff>105529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99025"/>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115395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105529</xdr:rowOff>
    </xdr:from>
    <xdr:to>
      <xdr:col>15</xdr:col>
      <xdr:colOff>50800</xdr:colOff>
      <xdr:row>57</xdr:row>
      <xdr:rowOff>286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6729"/>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140957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286</xdr:rowOff>
    </xdr:from>
    <xdr:to>
      <xdr:col>10</xdr:col>
      <xdr:colOff>114300</xdr:colOff>
      <xdr:row>57</xdr:row>
      <xdr:rowOff>16777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2936"/>
          <a:ext cx="889000" cy="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39774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55392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51401</xdr:rowOff>
    </xdr:from>
    <xdr:to>
      <xdr:col>24</xdr:col>
      <xdr:colOff>114300</xdr:colOff>
      <xdr:row>56</xdr:row>
      <xdr:rowOff>153001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2081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47025</xdr:rowOff>
    </xdr:from>
    <xdr:to>
      <xdr:col>20</xdr:col>
      <xdr:colOff>38100</xdr:colOff>
      <xdr:row>56</xdr:row>
      <xdr:rowOff>148625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139752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54729</xdr:rowOff>
    </xdr:from>
    <xdr:to>
      <xdr:col>15</xdr:col>
      <xdr:colOff>101600</xdr:colOff>
      <xdr:row>56</xdr:row>
      <xdr:rowOff>156329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147456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120936</xdr:rowOff>
    </xdr:from>
    <xdr:to>
      <xdr:col>10</xdr:col>
      <xdr:colOff>165100</xdr:colOff>
      <xdr:row>57</xdr:row>
      <xdr:rowOff>51086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42213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137427</xdr:rowOff>
    </xdr:from>
    <xdr:to>
      <xdr:col>6</xdr:col>
      <xdr:colOff>38100</xdr:colOff>
      <xdr:row>57</xdr:row>
      <xdr:rowOff>67577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58704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169038</xdr:rowOff>
    </xdr:from>
    <xdr:to>
      <xdr:col>24</xdr:col>
      <xdr:colOff>63500</xdr:colOff>
      <xdr:row>76</xdr:row>
      <xdr:rowOff>53212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27788"/>
          <a:ext cx="838200" cy="5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6138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38736</xdr:rowOff>
    </xdr:from>
    <xdr:to>
      <xdr:col>19</xdr:col>
      <xdr:colOff>177800</xdr:colOff>
      <xdr:row>76</xdr:row>
      <xdr:rowOff>53212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68936"/>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140327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10464</xdr:rowOff>
    </xdr:from>
    <xdr:to>
      <xdr:col>15</xdr:col>
      <xdr:colOff>50800</xdr:colOff>
      <xdr:row>76</xdr:row>
      <xdr:rowOff>38736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40664"/>
          <a:ext cx="8890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152976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110134</xdr:rowOff>
    </xdr:from>
    <xdr:to>
      <xdr:col>10</xdr:col>
      <xdr:colOff>114300</xdr:colOff>
      <xdr:row>76</xdr:row>
      <xdr:rowOff>10464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797434"/>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131260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112437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118237</xdr:rowOff>
    </xdr:from>
    <xdr:to>
      <xdr:col>24</xdr:col>
      <xdr:colOff>114300</xdr:colOff>
      <xdr:row>76</xdr:row>
      <xdr:rowOff>48388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141114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2412</xdr:rowOff>
    </xdr:from>
    <xdr:to>
      <xdr:col>20</xdr:col>
      <xdr:colOff>38100</xdr:colOff>
      <xdr:row>76</xdr:row>
      <xdr:rowOff>104012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120540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80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159386</xdr:rowOff>
    </xdr:from>
    <xdr:to>
      <xdr:col>15</xdr:col>
      <xdr:colOff>101600</xdr:colOff>
      <xdr:row>76</xdr:row>
      <xdr:rowOff>89536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106062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7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131114</xdr:rowOff>
    </xdr:from>
    <xdr:to>
      <xdr:col>10</xdr:col>
      <xdr:colOff>165100</xdr:colOff>
      <xdr:row>76</xdr:row>
      <xdr:rowOff>61264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77791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7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59334</xdr:rowOff>
    </xdr:from>
    <xdr:to>
      <xdr:col>6</xdr:col>
      <xdr:colOff>38100</xdr:colOff>
      <xdr:row>74</xdr:row>
      <xdr:rowOff>160934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7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6011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5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42134</xdr:rowOff>
    </xdr:from>
    <xdr:to>
      <xdr:col>24</xdr:col>
      <xdr:colOff>62865</xdr:colOff>
      <xdr:row>99</xdr:row>
      <xdr:rowOff>26566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2634"/>
          <a:ext cx="1270" cy="152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30393</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26566</xdr:rowOff>
    </xdr:from>
    <xdr:to>
      <xdr:col>24</xdr:col>
      <xdr:colOff>152400</xdr:colOff>
      <xdr:row>99</xdr:row>
      <xdr:rowOff>26566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160261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42134</xdr:rowOff>
    </xdr:from>
    <xdr:to>
      <xdr:col>24</xdr:col>
      <xdr:colOff>152400</xdr:colOff>
      <xdr:row>90</xdr:row>
      <xdr:rowOff>42134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170813</xdr:rowOff>
    </xdr:from>
    <xdr:to>
      <xdr:col>24</xdr:col>
      <xdr:colOff>63500</xdr:colOff>
      <xdr:row>94</xdr:row>
      <xdr:rowOff>34682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15663"/>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145897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90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167470</xdr:rowOff>
    </xdr:from>
    <xdr:to>
      <xdr:col>24</xdr:col>
      <xdr:colOff>114300</xdr:colOff>
      <xdr:row>94</xdr:row>
      <xdr:rowOff>97620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57655</xdr:rowOff>
    </xdr:from>
    <xdr:to>
      <xdr:col>19</xdr:col>
      <xdr:colOff>177800</xdr:colOff>
      <xdr:row>94</xdr:row>
      <xdr:rowOff>34682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002505"/>
          <a:ext cx="889000" cy="1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119715</xdr:rowOff>
    </xdr:from>
    <xdr:to>
      <xdr:col>20</xdr:col>
      <xdr:colOff>38100</xdr:colOff>
      <xdr:row>95</xdr:row>
      <xdr:rowOff>49865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40992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3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57655</xdr:rowOff>
    </xdr:from>
    <xdr:to>
      <xdr:col>15</xdr:col>
      <xdr:colOff>50800</xdr:colOff>
      <xdr:row>96</xdr:row>
      <xdr:rowOff>58547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02505"/>
          <a:ext cx="889000" cy="51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103232</xdr:rowOff>
    </xdr:from>
    <xdr:to>
      <xdr:col>15</xdr:col>
      <xdr:colOff>101600</xdr:colOff>
      <xdr:row>94</xdr:row>
      <xdr:rowOff>33382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24509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58547</xdr:rowOff>
    </xdr:from>
    <xdr:to>
      <xdr:col>10</xdr:col>
      <xdr:colOff>114300</xdr:colOff>
      <xdr:row>97</xdr:row>
      <xdr:rowOff>31961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17747"/>
          <a:ext cx="889000" cy="1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82659</xdr:rowOff>
    </xdr:from>
    <xdr:to>
      <xdr:col>10</xdr:col>
      <xdr:colOff>165100</xdr:colOff>
      <xdr:row>97</xdr:row>
      <xdr:rowOff>12809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3936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75961</xdr:rowOff>
    </xdr:from>
    <xdr:to>
      <xdr:col>6</xdr:col>
      <xdr:colOff>38100</xdr:colOff>
      <xdr:row>98</xdr:row>
      <xdr:rowOff>6111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168688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120013</xdr:rowOff>
    </xdr:from>
    <xdr:to>
      <xdr:col>24</xdr:col>
      <xdr:colOff>114300</xdr:colOff>
      <xdr:row>94</xdr:row>
      <xdr:rowOff>50163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142890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1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155332</xdr:rowOff>
    </xdr:from>
    <xdr:to>
      <xdr:col>20</xdr:col>
      <xdr:colOff>38100</xdr:colOff>
      <xdr:row>94</xdr:row>
      <xdr:rowOff>85482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102009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6855</xdr:rowOff>
    </xdr:from>
    <xdr:to>
      <xdr:col>15</xdr:col>
      <xdr:colOff>101600</xdr:colOff>
      <xdr:row>93</xdr:row>
      <xdr:rowOff>108455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124982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72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7747</xdr:rowOff>
    </xdr:from>
    <xdr:to>
      <xdr:col>10</xdr:col>
      <xdr:colOff>165100</xdr:colOff>
      <xdr:row>96</xdr:row>
      <xdr:rowOff>109347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125874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24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152611</xdr:rowOff>
    </xdr:from>
    <xdr:to>
      <xdr:col>6</xdr:col>
      <xdr:colOff>38100</xdr:colOff>
      <xdr:row>97</xdr:row>
      <xdr:rowOff>82761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99288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38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82867</xdr:rowOff>
    </xdr:from>
    <xdr:to>
      <xdr:col>54</xdr:col>
      <xdr:colOff>189865</xdr:colOff>
      <xdr:row>37</xdr:row>
      <xdr:rowOff>50902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69267"/>
          <a:ext cx="1270" cy="8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54729</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50902</xdr:rowOff>
    </xdr:from>
    <xdr:to>
      <xdr:col>55</xdr:col>
      <xdr:colOff>88900</xdr:colOff>
      <xdr:row>37</xdr:row>
      <xdr:rowOff>50902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29544</xdr:rowOff>
    </xdr:from>
    <xdr:ext cx="534377"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3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82867</xdr:rowOff>
    </xdr:from>
    <xdr:to>
      <xdr:col>55</xdr:col>
      <xdr:colOff>88900</xdr:colOff>
      <xdr:row>32</xdr:row>
      <xdr:rowOff>82867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7264</xdr:rowOff>
    </xdr:from>
    <xdr:to>
      <xdr:col>55</xdr:col>
      <xdr:colOff>0</xdr:colOff>
      <xdr:row>37</xdr:row>
      <xdr:rowOff>21501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50914"/>
          <a:ext cx="8382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76522</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53645</xdr:rowOff>
    </xdr:from>
    <xdr:to>
      <xdr:col>55</xdr:col>
      <xdr:colOff>50800</xdr:colOff>
      <xdr:row>36</xdr:row>
      <xdr:rowOff>155245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7264</xdr:rowOff>
    </xdr:from>
    <xdr:to>
      <xdr:col>50</xdr:col>
      <xdr:colOff>114300</xdr:colOff>
      <xdr:row>37</xdr:row>
      <xdr:rowOff>84138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50914"/>
          <a:ext cx="8890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61011</xdr:rowOff>
    </xdr:from>
    <xdr:to>
      <xdr:col>50</xdr:col>
      <xdr:colOff>165100</xdr:colOff>
      <xdr:row>36</xdr:row>
      <xdr:rowOff>162611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7688</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0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37033</xdr:rowOff>
    </xdr:from>
    <xdr:to>
      <xdr:col>45</xdr:col>
      <xdr:colOff>177800</xdr:colOff>
      <xdr:row>37</xdr:row>
      <xdr:rowOff>84138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180533"/>
          <a:ext cx="889000" cy="12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144729</xdr:rowOff>
    </xdr:from>
    <xdr:to>
      <xdr:col>46</xdr:col>
      <xdr:colOff>38100</xdr:colOff>
      <xdr:row>37</xdr:row>
      <xdr:rowOff>74879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91406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37033</xdr:rowOff>
    </xdr:from>
    <xdr:to>
      <xdr:col>41</xdr:col>
      <xdr:colOff>50800</xdr:colOff>
      <xdr:row>37</xdr:row>
      <xdr:rowOff>134557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180533"/>
          <a:ext cx="889000" cy="129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100736</xdr:rowOff>
    </xdr:from>
    <xdr:to>
      <xdr:col>41</xdr:col>
      <xdr:colOff>101600</xdr:colOff>
      <xdr:row>30</xdr:row>
      <xdr:rowOff>30886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47413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47396</xdr:rowOff>
    </xdr:from>
    <xdr:to>
      <xdr:col>36</xdr:col>
      <xdr:colOff>165100</xdr:colOff>
      <xdr:row>37</xdr:row>
      <xdr:rowOff>148996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165523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142151</xdr:rowOff>
    </xdr:from>
    <xdr:to>
      <xdr:col>55</xdr:col>
      <xdr:colOff>50800</xdr:colOff>
      <xdr:row>37</xdr:row>
      <xdr:rowOff>72301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57078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127914</xdr:rowOff>
    </xdr:from>
    <xdr:to>
      <xdr:col>50</xdr:col>
      <xdr:colOff>165100</xdr:colOff>
      <xdr:row>37</xdr:row>
      <xdr:rowOff>58064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49191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33338</xdr:rowOff>
    </xdr:from>
    <xdr:to>
      <xdr:col>46</xdr:col>
      <xdr:colOff>38100</xdr:colOff>
      <xdr:row>37</xdr:row>
      <xdr:rowOff>134938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126065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157683</xdr:rowOff>
    </xdr:from>
    <xdr:to>
      <xdr:col>41</xdr:col>
      <xdr:colOff>101600</xdr:colOff>
      <xdr:row>30</xdr:row>
      <xdr:rowOff>87833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1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78960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22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83757</xdr:rowOff>
    </xdr:from>
    <xdr:to>
      <xdr:col>36</xdr:col>
      <xdr:colOff>165100</xdr:colOff>
      <xdr:row>38</xdr:row>
      <xdr:rowOff>13906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5033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81452</xdr:rowOff>
    </xdr:from>
    <xdr:to>
      <xdr:col>55</xdr:col>
      <xdr:colOff>0</xdr:colOff>
      <xdr:row>57</xdr:row>
      <xdr:rowOff>149507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54102"/>
          <a:ext cx="838200" cy="6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164634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94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140285</xdr:rowOff>
    </xdr:from>
    <xdr:to>
      <xdr:col>50</xdr:col>
      <xdr:colOff>114300</xdr:colOff>
      <xdr:row>57</xdr:row>
      <xdr:rowOff>149507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12935"/>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151409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5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136609</xdr:rowOff>
    </xdr:from>
    <xdr:to>
      <xdr:col>45</xdr:col>
      <xdr:colOff>177800</xdr:colOff>
      <xdr:row>57</xdr:row>
      <xdr:rowOff>140285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09259"/>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142201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136609</xdr:rowOff>
    </xdr:from>
    <xdr:to>
      <xdr:col>41</xdr:col>
      <xdr:colOff>50800</xdr:colOff>
      <xdr:row>57</xdr:row>
      <xdr:rowOff>152405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09259"/>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147751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142191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30652</xdr:rowOff>
    </xdr:from>
    <xdr:to>
      <xdr:col>55</xdr:col>
      <xdr:colOff>50800</xdr:colOff>
      <xdr:row>57</xdr:row>
      <xdr:rowOff>132252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120183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98707</xdr:rowOff>
    </xdr:from>
    <xdr:to>
      <xdr:col>50</xdr:col>
      <xdr:colOff>165100</xdr:colOff>
      <xdr:row>58</xdr:row>
      <xdr:rowOff>28857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19984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6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89485</xdr:rowOff>
    </xdr:from>
    <xdr:to>
      <xdr:col>46</xdr:col>
      <xdr:colOff>38100</xdr:colOff>
      <xdr:row>58</xdr:row>
      <xdr:rowOff>19635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10762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85809</xdr:rowOff>
    </xdr:from>
    <xdr:to>
      <xdr:col>41</xdr:col>
      <xdr:colOff>101600</xdr:colOff>
      <xdr:row>58</xdr:row>
      <xdr:rowOff>15959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7086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101605</xdr:rowOff>
    </xdr:from>
    <xdr:to>
      <xdr:col>36</xdr:col>
      <xdr:colOff>165100</xdr:colOff>
      <xdr:row>58</xdr:row>
      <xdr:rowOff>31755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22882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91897</xdr:rowOff>
    </xdr:from>
    <xdr:to>
      <xdr:col>55</xdr:col>
      <xdr:colOff>0</xdr:colOff>
      <xdr:row>78</xdr:row>
      <xdr:rowOff>132778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64997"/>
          <a:ext cx="8382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93751</xdr:rowOff>
    </xdr:from>
    <xdr:to>
      <xdr:col>50</xdr:col>
      <xdr:colOff>114300</xdr:colOff>
      <xdr:row>78</xdr:row>
      <xdr:rowOff>132778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6851"/>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17784</xdr:rowOff>
    </xdr:from>
    <xdr:ext cx="469744"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04428" y="13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93751</xdr:rowOff>
    </xdr:from>
    <xdr:to>
      <xdr:col>45</xdr:col>
      <xdr:colOff>177800</xdr:colOff>
      <xdr:row>78</xdr:row>
      <xdr:rowOff>100634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6851"/>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157281</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15428" y="13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100634</xdr:rowOff>
    </xdr:from>
    <xdr:to>
      <xdr:col>41</xdr:col>
      <xdr:colOff>50800</xdr:colOff>
      <xdr:row>78</xdr:row>
      <xdr:rowOff>169227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73734"/>
          <a:ext cx="889000" cy="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159910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26428"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19066</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37428"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41097</xdr:rowOff>
    </xdr:from>
    <xdr:to>
      <xdr:col>55</xdr:col>
      <xdr:colOff>50800</xdr:colOff>
      <xdr:row>78</xdr:row>
      <xdr:rowOff>142697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9847</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81978</xdr:rowOff>
    </xdr:from>
    <xdr:to>
      <xdr:col>50</xdr:col>
      <xdr:colOff>165100</xdr:colOff>
      <xdr:row>79</xdr:row>
      <xdr:rowOff>12128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3255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42951</xdr:rowOff>
    </xdr:from>
    <xdr:to>
      <xdr:col>46</xdr:col>
      <xdr:colOff>38100</xdr:colOff>
      <xdr:row>78</xdr:row>
      <xdr:rowOff>144551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135678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49834</xdr:rowOff>
    </xdr:from>
    <xdr:to>
      <xdr:col>41</xdr:col>
      <xdr:colOff>101600</xdr:colOff>
      <xdr:row>78</xdr:row>
      <xdr:rowOff>151434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167961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1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118427</xdr:rowOff>
    </xdr:from>
    <xdr:to>
      <xdr:col>36</xdr:col>
      <xdr:colOff>165100</xdr:colOff>
      <xdr:row>79</xdr:row>
      <xdr:rowOff>48577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39704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8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168160</xdr:rowOff>
    </xdr:from>
    <xdr:to>
      <xdr:col>55</xdr:col>
      <xdr:colOff>0</xdr:colOff>
      <xdr:row>98</xdr:row>
      <xdr:rowOff>41326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98810"/>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111343</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70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41326</xdr:rowOff>
    </xdr:from>
    <xdr:to>
      <xdr:col>50</xdr:col>
      <xdr:colOff>114300</xdr:colOff>
      <xdr:row>98</xdr:row>
      <xdr:rowOff>100016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43426"/>
          <a:ext cx="889000" cy="5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75559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93356</xdr:rowOff>
    </xdr:from>
    <xdr:to>
      <xdr:col>45</xdr:col>
      <xdr:colOff>177800</xdr:colOff>
      <xdr:row>98</xdr:row>
      <xdr:rowOff>100016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95456"/>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93725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52543</xdr:rowOff>
    </xdr:from>
    <xdr:to>
      <xdr:col>41</xdr:col>
      <xdr:colOff>50800</xdr:colOff>
      <xdr:row>98</xdr:row>
      <xdr:rowOff>93356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54643"/>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88620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69806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117360</xdr:rowOff>
    </xdr:from>
    <xdr:to>
      <xdr:col>55</xdr:col>
      <xdr:colOff>50800</xdr:colOff>
      <xdr:row>98</xdr:row>
      <xdr:rowOff>47510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66892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161976</xdr:rowOff>
    </xdr:from>
    <xdr:to>
      <xdr:col>50</xdr:col>
      <xdr:colOff>165100</xdr:colOff>
      <xdr:row>98</xdr:row>
      <xdr:rowOff>92126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49216</xdr:rowOff>
    </xdr:from>
    <xdr:to>
      <xdr:col>46</xdr:col>
      <xdr:colOff>38100</xdr:colOff>
      <xdr:row>98</xdr:row>
      <xdr:rowOff>150816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42556</xdr:rowOff>
    </xdr:from>
    <xdr:to>
      <xdr:col>41</xdr:col>
      <xdr:colOff>101600</xdr:colOff>
      <xdr:row>98</xdr:row>
      <xdr:rowOff>144156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135283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1743</xdr:rowOff>
    </xdr:from>
    <xdr:to>
      <xdr:col>36</xdr:col>
      <xdr:colOff>165100</xdr:colOff>
      <xdr:row>98</xdr:row>
      <xdr:rowOff>103343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94470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88900</xdr:rowOff>
    </xdr:from>
    <xdr:to>
      <xdr:col>81</xdr:col>
      <xdr:colOff>101600</xdr:colOff>
      <xdr:row>39</xdr:row>
      <xdr:rowOff>19050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35577</xdr:rowOff>
    </xdr:from>
    <xdr:ext cx="313932"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35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29</xdr:row>
      <xdr:rowOff>146050</xdr:rowOff>
    </xdr:from>
    <xdr:to>
      <xdr:col>72</xdr:col>
      <xdr:colOff>38100</xdr:colOff>
      <xdr:row>30</xdr:row>
      <xdr:rowOff>76200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28</xdr:row>
      <xdr:rowOff>92727</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46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157480</xdr:rowOff>
    </xdr:from>
    <xdr:to>
      <xdr:col>67</xdr:col>
      <xdr:colOff>101600</xdr:colOff>
      <xdr:row>31</xdr:row>
      <xdr:rowOff>87630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104157</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57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35577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21377</xdr:rowOff>
    </xdr:from>
    <xdr:to>
      <xdr:col>85</xdr:col>
      <xdr:colOff>127000</xdr:colOff>
      <xdr:row>78</xdr:row>
      <xdr:rowOff>32212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94477"/>
          <a:ext cx="8382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1729</xdr:rowOff>
    </xdr:from>
    <xdr:ext cx="469744"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3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150947</xdr:rowOff>
    </xdr:from>
    <xdr:to>
      <xdr:col>81</xdr:col>
      <xdr:colOff>50800</xdr:colOff>
      <xdr:row>78</xdr:row>
      <xdr:rowOff>21377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52597"/>
          <a:ext cx="8890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125372</xdr:rowOff>
    </xdr:from>
    <xdr:ext cx="469744"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46428" y="129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142032</xdr:rowOff>
    </xdr:from>
    <xdr:to>
      <xdr:col>76</xdr:col>
      <xdr:colOff>114300</xdr:colOff>
      <xdr:row>77</xdr:row>
      <xdr:rowOff>150947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4368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81434</xdr:rowOff>
    </xdr:from>
    <xdr:ext cx="469744"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57428" y="12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107970</xdr:rowOff>
    </xdr:from>
    <xdr:to>
      <xdr:col>71</xdr:col>
      <xdr:colOff>177800</xdr:colOff>
      <xdr:row>77</xdr:row>
      <xdr:rowOff>142032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0962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99905</xdr:rowOff>
    </xdr:from>
    <xdr:ext cx="469744"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68428" y="129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48882</xdr:rowOff>
    </xdr:from>
    <xdr:ext cx="469744"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79428" y="129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152862</xdr:rowOff>
    </xdr:from>
    <xdr:to>
      <xdr:col>85</xdr:col>
      <xdr:colOff>177800</xdr:colOff>
      <xdr:row>78</xdr:row>
      <xdr:rowOff>83012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67789</xdr:rowOff>
    </xdr:from>
    <xdr:ext cx="469744"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6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142027</xdr:rowOff>
    </xdr:from>
    <xdr:to>
      <xdr:col>81</xdr:col>
      <xdr:colOff>101600</xdr:colOff>
      <xdr:row>78</xdr:row>
      <xdr:rowOff>72177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63304</xdr:rowOff>
    </xdr:from>
    <xdr:ext cx="469744"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46428" y="134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100147</xdr:rowOff>
    </xdr:from>
    <xdr:to>
      <xdr:col>76</xdr:col>
      <xdr:colOff>165100</xdr:colOff>
      <xdr:row>78</xdr:row>
      <xdr:rowOff>30297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21424</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57428" y="133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91232</xdr:rowOff>
    </xdr:from>
    <xdr:to>
      <xdr:col>72</xdr:col>
      <xdr:colOff>38100</xdr:colOff>
      <xdr:row>78</xdr:row>
      <xdr:rowOff>21382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12509</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68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57170</xdr:rowOff>
    </xdr:from>
    <xdr:to>
      <xdr:col>67</xdr:col>
      <xdr:colOff>101600</xdr:colOff>
      <xdr:row>77</xdr:row>
      <xdr:rowOff>158770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149897</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79428" y="1335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15004</xdr:rowOff>
    </xdr:from>
    <xdr:to>
      <xdr:col>85</xdr:col>
      <xdr:colOff>127000</xdr:colOff>
      <xdr:row>99</xdr:row>
      <xdr:rowOff>15680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88554"/>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92955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5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15680</xdr:rowOff>
    </xdr:from>
    <xdr:to>
      <xdr:col>81</xdr:col>
      <xdr:colOff>50800</xdr:colOff>
      <xdr:row>99</xdr:row>
      <xdr:rowOff>29690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89230"/>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144870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14089</xdr:rowOff>
    </xdr:from>
    <xdr:to>
      <xdr:col>76</xdr:col>
      <xdr:colOff>114300</xdr:colOff>
      <xdr:row>99</xdr:row>
      <xdr:rowOff>29690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87639"/>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10648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117286</xdr:rowOff>
    </xdr:from>
    <xdr:to>
      <xdr:col>71</xdr:col>
      <xdr:colOff>177800</xdr:colOff>
      <xdr:row>99</xdr:row>
      <xdr:rowOff>14089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9386"/>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145511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3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135654</xdr:rowOff>
    </xdr:from>
    <xdr:to>
      <xdr:col>85</xdr:col>
      <xdr:colOff>177800</xdr:colOff>
      <xdr:row>99</xdr:row>
      <xdr:rowOff>65804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50581</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5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136330</xdr:rowOff>
    </xdr:from>
    <xdr:to>
      <xdr:col>81</xdr:col>
      <xdr:colOff>101600</xdr:colOff>
      <xdr:row>99</xdr:row>
      <xdr:rowOff>66480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57607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150340</xdr:rowOff>
    </xdr:from>
    <xdr:to>
      <xdr:col>76</xdr:col>
      <xdr:colOff>165100</xdr:colOff>
      <xdr:row>99</xdr:row>
      <xdr:rowOff>80490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71617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134739</xdr:rowOff>
    </xdr:from>
    <xdr:to>
      <xdr:col>72</xdr:col>
      <xdr:colOff>38100</xdr:colOff>
      <xdr:row>99</xdr:row>
      <xdr:rowOff>64889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56016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66486</xdr:rowOff>
    </xdr:from>
    <xdr:to>
      <xdr:col>67</xdr:col>
      <xdr:colOff>101600</xdr:colOff>
      <xdr:row>98</xdr:row>
      <xdr:rowOff>168086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85293</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428943"/>
          <a:ext cx="8382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91660</xdr:rowOff>
    </xdr:from>
    <xdr:ext cx="313932"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35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85293</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428943"/>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147794</xdr:rowOff>
    </xdr:from>
    <xdr:ext cx="313932"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66333" y="66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25519</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99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47210</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62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34493</xdr:rowOff>
    </xdr:from>
    <xdr:to>
      <xdr:col>112</xdr:col>
      <xdr:colOff>38100</xdr:colOff>
      <xdr:row>37</xdr:row>
      <xdr:rowOff>136093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152620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1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55771</xdr:rowOff>
    </xdr:from>
    <xdr:to>
      <xdr:col>116</xdr:col>
      <xdr:colOff>62864</xdr:colOff>
      <xdr:row>59</xdr:row>
      <xdr:rowOff>98116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28271"/>
          <a:ext cx="1269" cy="158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101943</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7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98116</xdr:rowOff>
    </xdr:from>
    <xdr:to>
      <xdr:col>116</xdr:col>
      <xdr:colOff>152400</xdr:colOff>
      <xdr:row>59</xdr:row>
      <xdr:rowOff>98116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2448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55771</xdr:rowOff>
    </xdr:from>
    <xdr:to>
      <xdr:col>116</xdr:col>
      <xdr:colOff>152400</xdr:colOff>
      <xdr:row>50</xdr:row>
      <xdr:rowOff>55771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2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23223</xdr:rowOff>
    </xdr:from>
    <xdr:to>
      <xdr:col>116</xdr:col>
      <xdr:colOff>63500</xdr:colOff>
      <xdr:row>58</xdr:row>
      <xdr:rowOff>72209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795873"/>
          <a:ext cx="8382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6730</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9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155303</xdr:rowOff>
    </xdr:from>
    <xdr:to>
      <xdr:col>116</xdr:col>
      <xdr:colOff>114300</xdr:colOff>
      <xdr:row>58</xdr:row>
      <xdr:rowOff>85453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23223</xdr:rowOff>
    </xdr:from>
    <xdr:to>
      <xdr:col>111</xdr:col>
      <xdr:colOff>177800</xdr:colOff>
      <xdr:row>58</xdr:row>
      <xdr:rowOff>89408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95873"/>
          <a:ext cx="889000" cy="2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114481</xdr:rowOff>
    </xdr:from>
    <xdr:to>
      <xdr:col>112</xdr:col>
      <xdr:colOff>38100</xdr:colOff>
      <xdr:row>58</xdr:row>
      <xdr:rowOff>44631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35758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89408</xdr:rowOff>
    </xdr:from>
    <xdr:to>
      <xdr:col>107</xdr:col>
      <xdr:colOff>50800</xdr:colOff>
      <xdr:row>58</xdr:row>
      <xdr:rowOff>103560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3350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155629</xdr:rowOff>
    </xdr:from>
    <xdr:to>
      <xdr:col>107</xdr:col>
      <xdr:colOff>101600</xdr:colOff>
      <xdr:row>58</xdr:row>
      <xdr:rowOff>85779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102306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8854</xdr:rowOff>
    </xdr:from>
    <xdr:to>
      <xdr:col>102</xdr:col>
      <xdr:colOff>114300</xdr:colOff>
      <xdr:row>58</xdr:row>
      <xdr:rowOff>103560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438604"/>
          <a:ext cx="889000" cy="60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138321</xdr:rowOff>
    </xdr:from>
    <xdr:to>
      <xdr:col>102</xdr:col>
      <xdr:colOff>165100</xdr:colOff>
      <xdr:row>58</xdr:row>
      <xdr:rowOff>68471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84998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99785</xdr:rowOff>
    </xdr:from>
    <xdr:to>
      <xdr:col>98</xdr:col>
      <xdr:colOff>38100</xdr:colOff>
      <xdr:row>58</xdr:row>
      <xdr:rowOff>29935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21062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21409</xdr:rowOff>
    </xdr:from>
    <xdr:to>
      <xdr:col>116</xdr:col>
      <xdr:colOff>114300</xdr:colOff>
      <xdr:row>58</xdr:row>
      <xdr:rowOff>123009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171286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143873</xdr:rowOff>
    </xdr:from>
    <xdr:to>
      <xdr:col>112</xdr:col>
      <xdr:colOff>38100</xdr:colOff>
      <xdr:row>57</xdr:row>
      <xdr:rowOff>74023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90550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38608</xdr:rowOff>
    </xdr:from>
    <xdr:to>
      <xdr:col>107</xdr:col>
      <xdr:colOff>101600</xdr:colOff>
      <xdr:row>58</xdr:row>
      <xdr:rowOff>140208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131335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52760</xdr:rowOff>
    </xdr:from>
    <xdr:to>
      <xdr:col>102</xdr:col>
      <xdr:colOff>165100</xdr:colOff>
      <xdr:row>58</xdr:row>
      <xdr:rowOff>154360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145487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8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129504</xdr:rowOff>
    </xdr:from>
    <xdr:to>
      <xdr:col>98</xdr:col>
      <xdr:colOff>38100</xdr:colOff>
      <xdr:row>55</xdr:row>
      <xdr:rowOff>59654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3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76181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1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23023</xdr:rowOff>
    </xdr:from>
    <xdr:to>
      <xdr:col>116</xdr:col>
      <xdr:colOff>62864</xdr:colOff>
      <xdr:row>78</xdr:row>
      <xdr:rowOff>150490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24523"/>
          <a:ext cx="1269" cy="14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154317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150490</xdr:rowOff>
    </xdr:from>
    <xdr:to>
      <xdr:col>116</xdr:col>
      <xdr:colOff>152400</xdr:colOff>
      <xdr:row>78</xdr:row>
      <xdr:rowOff>150490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2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141150</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23023</xdr:rowOff>
    </xdr:from>
    <xdr:to>
      <xdr:col>116</xdr:col>
      <xdr:colOff>152400</xdr:colOff>
      <xdr:row>70</xdr:row>
      <xdr:rowOff>23023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111445</xdr:rowOff>
    </xdr:from>
    <xdr:to>
      <xdr:col>116</xdr:col>
      <xdr:colOff>63500</xdr:colOff>
      <xdr:row>76</xdr:row>
      <xdr:rowOff>140066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70195"/>
          <a:ext cx="838200" cy="20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46123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561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23246</xdr:rowOff>
    </xdr:from>
    <xdr:to>
      <xdr:col>116</xdr:col>
      <xdr:colOff>114300</xdr:colOff>
      <xdr:row>74</xdr:row>
      <xdr:rowOff>124846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7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140066</xdr:rowOff>
    </xdr:from>
    <xdr:to>
      <xdr:col>111</xdr:col>
      <xdr:colOff>177800</xdr:colOff>
      <xdr:row>78</xdr:row>
      <xdr:rowOff>13055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70266"/>
          <a:ext cx="889000" cy="2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32299</xdr:rowOff>
    </xdr:from>
    <xdr:to>
      <xdr:col>112</xdr:col>
      <xdr:colOff>38100</xdr:colOff>
      <xdr:row>76</xdr:row>
      <xdr:rowOff>133899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6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150426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13055</xdr:rowOff>
    </xdr:from>
    <xdr:to>
      <xdr:col>107</xdr:col>
      <xdr:colOff>50800</xdr:colOff>
      <xdr:row>78</xdr:row>
      <xdr:rowOff>28600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8615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50586</xdr:rowOff>
    </xdr:from>
    <xdr:to>
      <xdr:col>107</xdr:col>
      <xdr:colOff>101600</xdr:colOff>
      <xdr:row>77</xdr:row>
      <xdr:rowOff>152186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168713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166767</xdr:rowOff>
    </xdr:from>
    <xdr:to>
      <xdr:col>102</xdr:col>
      <xdr:colOff>114300</xdr:colOff>
      <xdr:row>78</xdr:row>
      <xdr:rowOff>28600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68417"/>
          <a:ext cx="889000" cy="3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170647</xdr:rowOff>
    </xdr:from>
    <xdr:to>
      <xdr:col>102</xdr:col>
      <xdr:colOff>165100</xdr:colOff>
      <xdr:row>77</xdr:row>
      <xdr:rowOff>100797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117324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157663</xdr:rowOff>
    </xdr:from>
    <xdr:to>
      <xdr:col>98</xdr:col>
      <xdr:colOff>38100</xdr:colOff>
      <xdr:row>77</xdr:row>
      <xdr:rowOff>87813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104340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60645</xdr:rowOff>
    </xdr:from>
    <xdr:to>
      <xdr:col>116</xdr:col>
      <xdr:colOff>114300</xdr:colOff>
      <xdr:row>75</xdr:row>
      <xdr:rowOff>162244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19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39072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89266</xdr:rowOff>
    </xdr:from>
    <xdr:to>
      <xdr:col>112</xdr:col>
      <xdr:colOff>38100</xdr:colOff>
      <xdr:row>77</xdr:row>
      <xdr:rowOff>19416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10543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1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133705</xdr:rowOff>
    </xdr:from>
    <xdr:to>
      <xdr:col>107</xdr:col>
      <xdr:colOff>101600</xdr:colOff>
      <xdr:row>78</xdr:row>
      <xdr:rowOff>63855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54982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149250</xdr:rowOff>
    </xdr:from>
    <xdr:to>
      <xdr:col>102</xdr:col>
      <xdr:colOff>165100</xdr:colOff>
      <xdr:row>78</xdr:row>
      <xdr:rowOff>79400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70527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115967</xdr:rowOff>
    </xdr:from>
    <xdr:to>
      <xdr:col>98</xdr:col>
      <xdr:colOff>38100</xdr:colOff>
      <xdr:row>78</xdr:row>
      <xdr:rowOff>46117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37244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主な構成項目の一つである扶助費については、近年増加傾向にあり、令和５年度住民一人当たりのコストは前年度に対して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1,545</a:t>
          </a:r>
          <a:r>
            <a:rPr kumimoji="1" lang="ja-JP" altLang="en-US" sz="1300">
              <a:latin typeface="ＭＳ Ｐゴシック" panose="020B0600070205080204" pitchFamily="50" charset="-128"/>
              <a:ea typeface="ＭＳ Ｐゴシック" panose="020B0600070205080204" pitchFamily="50" charset="-128"/>
            </a:rPr>
            <a:t>円の増となっている。今後も少子化・超高齢社会への対応などにより、伸びが想定される。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普通建設事業費については、小学校の改築の増などにより、令和５年度住民一人当たりのコストは前年度に対して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14,885</a:t>
          </a:r>
          <a:r>
            <a:rPr kumimoji="1" lang="ja-JP" altLang="en-US" sz="1300">
              <a:latin typeface="ＭＳ Ｐゴシック" panose="020B0600070205080204" pitchFamily="50" charset="-128"/>
              <a:ea typeface="ＭＳ Ｐゴシック" panose="020B0600070205080204" pitchFamily="50" charset="-128"/>
            </a:rPr>
            <a:t>円の増となっている。今後も公共施設の維持・更新に係る整備費用により、伸びが想定される。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積立金は、公共施設整備資金積立基金積立金への積立の増などにより、令和５年度住民一人当たりのコストは前年度に対して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733,634
705,237
61.86
315,633,357
312,328,717
2,711,247
183,913,231
15,247,854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2730</xdr:rowOff>
    </xdr:from>
    <xdr:to>
      <xdr:col>24</xdr:col>
      <xdr:colOff>62865</xdr:colOff>
      <xdr:row>38</xdr:row>
      <xdr:rowOff>24067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17680"/>
          <a:ext cx="1270" cy="12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27894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24067</xdr:rowOff>
    </xdr:from>
    <xdr:to>
      <xdr:col>24</xdr:col>
      <xdr:colOff>152400</xdr:colOff>
      <xdr:row>38</xdr:row>
      <xdr:rowOff>24067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120857</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2730</xdr:rowOff>
    </xdr:from>
    <xdr:to>
      <xdr:col>24</xdr:col>
      <xdr:colOff>152400</xdr:colOff>
      <xdr:row>31</xdr:row>
      <xdr:rowOff>2730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1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112649</xdr:rowOff>
    </xdr:from>
    <xdr:to>
      <xdr:col>24</xdr:col>
      <xdr:colOff>63500</xdr:colOff>
      <xdr:row>37</xdr:row>
      <xdr:rowOff>132652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6299"/>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6811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79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155384</xdr:rowOff>
    </xdr:from>
    <xdr:to>
      <xdr:col>24</xdr:col>
      <xdr:colOff>114300</xdr:colOff>
      <xdr:row>37</xdr:row>
      <xdr:rowOff>85534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113792</xdr:rowOff>
    </xdr:from>
    <xdr:to>
      <xdr:col>19</xdr:col>
      <xdr:colOff>177800</xdr:colOff>
      <xdr:row>37</xdr:row>
      <xdr:rowOff>132652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5744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161290</xdr:rowOff>
    </xdr:from>
    <xdr:to>
      <xdr:col>20</xdr:col>
      <xdr:colOff>38100</xdr:colOff>
      <xdr:row>37</xdr:row>
      <xdr:rowOff>91440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107967</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111887</xdr:rowOff>
    </xdr:from>
    <xdr:to>
      <xdr:col>15</xdr:col>
      <xdr:colOff>50800</xdr:colOff>
      <xdr:row>37</xdr:row>
      <xdr:rowOff>113792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555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168529</xdr:rowOff>
    </xdr:from>
    <xdr:to>
      <xdr:col>15</xdr:col>
      <xdr:colOff>101600</xdr:colOff>
      <xdr:row>37</xdr:row>
      <xdr:rowOff>98679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115206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108839</xdr:rowOff>
    </xdr:from>
    <xdr:to>
      <xdr:col>10</xdr:col>
      <xdr:colOff>114300</xdr:colOff>
      <xdr:row>37</xdr:row>
      <xdr:rowOff>111887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24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161861</xdr:rowOff>
    </xdr:from>
    <xdr:to>
      <xdr:col>10</xdr:col>
      <xdr:colOff>165100</xdr:colOff>
      <xdr:row>37</xdr:row>
      <xdr:rowOff>92011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108538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97680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61849</xdr:rowOff>
    </xdr:from>
    <xdr:to>
      <xdr:col>24</xdr:col>
      <xdr:colOff>114300</xdr:colOff>
      <xdr:row>37</xdr:row>
      <xdr:rowOff>163449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148226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81852</xdr:rowOff>
    </xdr:from>
    <xdr:to>
      <xdr:col>20</xdr:col>
      <xdr:colOff>38100</xdr:colOff>
      <xdr:row>38</xdr:row>
      <xdr:rowOff>12002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3129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1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62992</xdr:rowOff>
    </xdr:from>
    <xdr:to>
      <xdr:col>15</xdr:col>
      <xdr:colOff>101600</xdr:colOff>
      <xdr:row>37</xdr:row>
      <xdr:rowOff>164592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155719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61087</xdr:rowOff>
    </xdr:from>
    <xdr:to>
      <xdr:col>10</xdr:col>
      <xdr:colOff>165100</xdr:colOff>
      <xdr:row>37</xdr:row>
      <xdr:rowOff>162687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153814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58039</xdr:rowOff>
    </xdr:from>
    <xdr:to>
      <xdr:col>6</xdr:col>
      <xdr:colOff>38100</xdr:colOff>
      <xdr:row>37</xdr:row>
      <xdr:rowOff>159639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150766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4336</xdr:rowOff>
    </xdr:from>
    <xdr:to>
      <xdr:col>24</xdr:col>
      <xdr:colOff>62865</xdr:colOff>
      <xdr:row>59</xdr:row>
      <xdr:rowOff>134693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48286"/>
          <a:ext cx="1270" cy="1501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138520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134693</xdr:rowOff>
    </xdr:from>
    <xdr:to>
      <xdr:col>24</xdr:col>
      <xdr:colOff>152400</xdr:colOff>
      <xdr:row>59</xdr:row>
      <xdr:rowOff>134693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122463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4336</xdr:rowOff>
    </xdr:from>
    <xdr:to>
      <xdr:col>24</xdr:col>
      <xdr:colOff>152400</xdr:colOff>
      <xdr:row>51</xdr:row>
      <xdr:rowOff>4336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4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7319</xdr:rowOff>
    </xdr:from>
    <xdr:to>
      <xdr:col>24</xdr:col>
      <xdr:colOff>63500</xdr:colOff>
      <xdr:row>59</xdr:row>
      <xdr:rowOff>18009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22869"/>
          <a:ext cx="8382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44504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4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21627</xdr:rowOff>
    </xdr:from>
    <xdr:to>
      <xdr:col>24</xdr:col>
      <xdr:colOff>114300</xdr:colOff>
      <xdr:row>57</xdr:row>
      <xdr:rowOff>123227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7123</xdr:rowOff>
    </xdr:from>
    <xdr:to>
      <xdr:col>19</xdr:col>
      <xdr:colOff>177800</xdr:colOff>
      <xdr:row>59</xdr:row>
      <xdr:rowOff>7319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22673"/>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69360</xdr:rowOff>
    </xdr:from>
    <xdr:to>
      <xdr:col>20</xdr:col>
      <xdr:colOff>38100</xdr:colOff>
      <xdr:row>57</xdr:row>
      <xdr:rowOff>170960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112061</xdr:rowOff>
    </xdr:from>
    <xdr:to>
      <xdr:col>15</xdr:col>
      <xdr:colOff>50800</xdr:colOff>
      <xdr:row>59</xdr:row>
      <xdr:rowOff>7123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027461"/>
          <a:ext cx="889000" cy="10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80474</xdr:rowOff>
    </xdr:from>
    <xdr:to>
      <xdr:col>15</xdr:col>
      <xdr:colOff>101600</xdr:colOff>
      <xdr:row>58</xdr:row>
      <xdr:rowOff>10624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27151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112061</xdr:rowOff>
    </xdr:from>
    <xdr:to>
      <xdr:col>10</xdr:col>
      <xdr:colOff>114300</xdr:colOff>
      <xdr:row>59</xdr:row>
      <xdr:rowOff>16702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027461"/>
          <a:ext cx="889000" cy="110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115254</xdr:rowOff>
    </xdr:from>
    <xdr:to>
      <xdr:col>10</xdr:col>
      <xdr:colOff>165100</xdr:colOff>
      <xdr:row>52</xdr:row>
      <xdr:rowOff>45404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61931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63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10544</xdr:rowOff>
    </xdr:from>
    <xdr:to>
      <xdr:col>6</xdr:col>
      <xdr:colOff>38100</xdr:colOff>
      <xdr:row>58</xdr:row>
      <xdr:rowOff>112144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138659</xdr:rowOff>
    </xdr:from>
    <xdr:to>
      <xdr:col>24</xdr:col>
      <xdr:colOff>114300</xdr:colOff>
      <xdr:row>59</xdr:row>
      <xdr:rowOff>68809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53586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127969</xdr:rowOff>
    </xdr:from>
    <xdr:to>
      <xdr:col>20</xdr:col>
      <xdr:colOff>38100</xdr:colOff>
      <xdr:row>59</xdr:row>
      <xdr:rowOff>58119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49246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127773</xdr:rowOff>
    </xdr:from>
    <xdr:to>
      <xdr:col>15</xdr:col>
      <xdr:colOff>101600</xdr:colOff>
      <xdr:row>59</xdr:row>
      <xdr:rowOff>57923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61261</xdr:rowOff>
    </xdr:from>
    <xdr:to>
      <xdr:col>10</xdr:col>
      <xdr:colOff>165100</xdr:colOff>
      <xdr:row>52</xdr:row>
      <xdr:rowOff>162861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9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153988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0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137352</xdr:rowOff>
    </xdr:from>
    <xdr:to>
      <xdr:col>6</xdr:col>
      <xdr:colOff>38100</xdr:colOff>
      <xdr:row>59</xdr:row>
      <xdr:rowOff>67502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58629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99276</xdr:rowOff>
    </xdr:from>
    <xdr:to>
      <xdr:col>24</xdr:col>
      <xdr:colOff>63500</xdr:colOff>
      <xdr:row>77</xdr:row>
      <xdr:rowOff>146117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0926"/>
          <a:ext cx="838200" cy="4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4968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136775</xdr:rowOff>
    </xdr:from>
    <xdr:to>
      <xdr:col>19</xdr:col>
      <xdr:colOff>177800</xdr:colOff>
      <xdr:row>77</xdr:row>
      <xdr:rowOff>146117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38425"/>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162031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2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136775</xdr:rowOff>
    </xdr:from>
    <xdr:to>
      <xdr:col>15</xdr:col>
      <xdr:colOff>50800</xdr:colOff>
      <xdr:row>78</xdr:row>
      <xdr:rowOff>148478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8425"/>
          <a:ext cx="889000" cy="1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160690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148478</xdr:rowOff>
    </xdr:from>
    <xdr:to>
      <xdr:col>10</xdr:col>
      <xdr:colOff>114300</xdr:colOff>
      <xdr:row>79</xdr:row>
      <xdr:rowOff>3820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21578"/>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156171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48476</xdr:rowOff>
    </xdr:from>
    <xdr:to>
      <xdr:col>24</xdr:col>
      <xdr:colOff>114300</xdr:colOff>
      <xdr:row>77</xdr:row>
      <xdr:rowOff>150076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26903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95317</xdr:rowOff>
    </xdr:from>
    <xdr:to>
      <xdr:col>20</xdr:col>
      <xdr:colOff>38100</xdr:colOff>
      <xdr:row>78</xdr:row>
      <xdr:rowOff>25467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16594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85975</xdr:rowOff>
    </xdr:from>
    <xdr:to>
      <xdr:col>15</xdr:col>
      <xdr:colOff>101600</xdr:colOff>
      <xdr:row>78</xdr:row>
      <xdr:rowOff>16125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97678</xdr:rowOff>
    </xdr:from>
    <xdr:to>
      <xdr:col>10</xdr:col>
      <xdr:colOff>165100</xdr:colOff>
      <xdr:row>79</xdr:row>
      <xdr:rowOff>27828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18955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124470</xdr:rowOff>
    </xdr:from>
    <xdr:to>
      <xdr:col>6</xdr:col>
      <xdr:colOff>38100</xdr:colOff>
      <xdr:row>79</xdr:row>
      <xdr:rowOff>54620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9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45747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91832</xdr:rowOff>
    </xdr:from>
    <xdr:to>
      <xdr:col>24</xdr:col>
      <xdr:colOff>62865</xdr:colOff>
      <xdr:row>97</xdr:row>
      <xdr:rowOff>78480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332"/>
          <a:ext cx="1270" cy="118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82307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78480</xdr:rowOff>
    </xdr:from>
    <xdr:to>
      <xdr:col>24</xdr:col>
      <xdr:colOff>152400</xdr:colOff>
      <xdr:row>97</xdr:row>
      <xdr:rowOff>78480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0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38509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91832</xdr:rowOff>
    </xdr:from>
    <xdr:to>
      <xdr:col>24</xdr:col>
      <xdr:colOff>152400</xdr:colOff>
      <xdr:row>90</xdr:row>
      <xdr:rowOff>91832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145369</xdr:rowOff>
    </xdr:from>
    <xdr:to>
      <xdr:col>24</xdr:col>
      <xdr:colOff>63500</xdr:colOff>
      <xdr:row>97</xdr:row>
      <xdr:rowOff>2539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33119"/>
          <a:ext cx="838200" cy="2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0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161731</xdr:rowOff>
    </xdr:from>
    <xdr:to>
      <xdr:col>24</xdr:col>
      <xdr:colOff>114300</xdr:colOff>
      <xdr:row>96</xdr:row>
      <xdr:rowOff>91881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145369</xdr:rowOff>
    </xdr:from>
    <xdr:to>
      <xdr:col>19</xdr:col>
      <xdr:colOff>177800</xdr:colOff>
      <xdr:row>96</xdr:row>
      <xdr:rowOff>17901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33119"/>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131214</xdr:rowOff>
    </xdr:from>
    <xdr:to>
      <xdr:col>20</xdr:col>
      <xdr:colOff>38100</xdr:colOff>
      <xdr:row>95</xdr:row>
      <xdr:rowOff>61364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4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77891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17901</xdr:rowOff>
    </xdr:from>
    <xdr:to>
      <xdr:col>15</xdr:col>
      <xdr:colOff>50800</xdr:colOff>
      <xdr:row>97</xdr:row>
      <xdr:rowOff>106576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77101"/>
          <a:ext cx="889000" cy="26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151834</xdr:rowOff>
    </xdr:from>
    <xdr:to>
      <xdr:col>15</xdr:col>
      <xdr:colOff>101600</xdr:colOff>
      <xdr:row>95</xdr:row>
      <xdr:rowOff>81984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6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98511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04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106576</xdr:rowOff>
    </xdr:from>
    <xdr:to>
      <xdr:col>10</xdr:col>
      <xdr:colOff>114300</xdr:colOff>
      <xdr:row>98</xdr:row>
      <xdr:rowOff>18199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37226"/>
          <a:ext cx="889000" cy="8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164703</xdr:rowOff>
    </xdr:from>
    <xdr:to>
      <xdr:col>10</xdr:col>
      <xdr:colOff>165100</xdr:colOff>
      <xdr:row>97</xdr:row>
      <xdr:rowOff>94853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2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111380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67801</xdr:rowOff>
    </xdr:from>
    <xdr:to>
      <xdr:col>6</xdr:col>
      <xdr:colOff>38100</xdr:colOff>
      <xdr:row>97</xdr:row>
      <xdr:rowOff>169401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123189</xdr:rowOff>
    </xdr:from>
    <xdr:to>
      <xdr:col>24</xdr:col>
      <xdr:colOff>114300</xdr:colOff>
      <xdr:row>97</xdr:row>
      <xdr:rowOff>53339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38116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94569</xdr:rowOff>
    </xdr:from>
    <xdr:to>
      <xdr:col>20</xdr:col>
      <xdr:colOff>38100</xdr:colOff>
      <xdr:row>96</xdr:row>
      <xdr:rowOff>24719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7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138551</xdr:rowOff>
    </xdr:from>
    <xdr:to>
      <xdr:col>15</xdr:col>
      <xdr:colOff>101600</xdr:colOff>
      <xdr:row>96</xdr:row>
      <xdr:rowOff>68701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59828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55776</xdr:rowOff>
    </xdr:from>
    <xdr:to>
      <xdr:col>10</xdr:col>
      <xdr:colOff>165100</xdr:colOff>
      <xdr:row>97</xdr:row>
      <xdr:rowOff>157376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148503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138849</xdr:rowOff>
    </xdr:from>
    <xdr:to>
      <xdr:col>6</xdr:col>
      <xdr:colOff>38100</xdr:colOff>
      <xdr:row>98</xdr:row>
      <xdr:rowOff>68999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60126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49631</xdr:rowOff>
    </xdr:from>
    <xdr:to>
      <xdr:col>54</xdr:col>
      <xdr:colOff>189865</xdr:colOff>
      <xdr:row>38</xdr:row>
      <xdr:rowOff>80264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93131"/>
          <a:ext cx="127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80264</xdr:rowOff>
    </xdr:from>
    <xdr:to>
      <xdr:col>55</xdr:col>
      <xdr:colOff>88900</xdr:colOff>
      <xdr:row>38</xdr:row>
      <xdr:rowOff>80264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167758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49631</xdr:rowOff>
    </xdr:from>
    <xdr:to>
      <xdr:col>55</xdr:col>
      <xdr:colOff>88900</xdr:colOff>
      <xdr:row>30</xdr:row>
      <xdr:rowOff>49631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9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78892</xdr:rowOff>
    </xdr:from>
    <xdr:to>
      <xdr:col>55</xdr:col>
      <xdr:colOff>0</xdr:colOff>
      <xdr:row>38</xdr:row>
      <xdr:rowOff>80264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9399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78892</xdr:rowOff>
    </xdr:from>
    <xdr:to>
      <xdr:col>50</xdr:col>
      <xdr:colOff>114300</xdr:colOff>
      <xdr:row>38</xdr:row>
      <xdr:rowOff>83921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9399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115418</xdr:rowOff>
    </xdr:from>
    <xdr:to>
      <xdr:col>50</xdr:col>
      <xdr:colOff>165100</xdr:colOff>
      <xdr:row>37</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62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83921</xdr:rowOff>
    </xdr:from>
    <xdr:to>
      <xdr:col>45</xdr:col>
      <xdr:colOff>177800</xdr:colOff>
      <xdr:row>38</xdr:row>
      <xdr:rowOff>83921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99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144678</xdr:rowOff>
    </xdr:from>
    <xdr:to>
      <xdr:col>46</xdr:col>
      <xdr:colOff>38100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91355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83921</xdr:rowOff>
    </xdr:from>
    <xdr:to>
      <xdr:col>41</xdr:col>
      <xdr:colOff>50800</xdr:colOff>
      <xdr:row>38</xdr:row>
      <xdr:rowOff>87579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990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122275</xdr:rowOff>
    </xdr:from>
    <xdr:to>
      <xdr:col>41</xdr:col>
      <xdr:colOff>101600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68952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55237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29464</xdr:rowOff>
    </xdr:from>
    <xdr:to>
      <xdr:col>55</xdr:col>
      <xdr:colOff>50800</xdr:colOff>
      <xdr:row>38</xdr:row>
      <xdr:rowOff>131064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115841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28092</xdr:rowOff>
    </xdr:from>
    <xdr:to>
      <xdr:col>50</xdr:col>
      <xdr:colOff>165100</xdr:colOff>
      <xdr:row>38</xdr:row>
      <xdr:rowOff>129692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120819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33121</xdr:rowOff>
    </xdr:from>
    <xdr:to>
      <xdr:col>46</xdr:col>
      <xdr:colOff>38100</xdr:colOff>
      <xdr:row>38</xdr:row>
      <xdr:rowOff>134721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125848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33121</xdr:rowOff>
    </xdr:from>
    <xdr:to>
      <xdr:col>41</xdr:col>
      <xdr:colOff>101600</xdr:colOff>
      <xdr:row>38</xdr:row>
      <xdr:rowOff>134721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125848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36779</xdr:rowOff>
    </xdr:from>
    <xdr:to>
      <xdr:col>36</xdr:col>
      <xdr:colOff>165100</xdr:colOff>
      <xdr:row>38</xdr:row>
      <xdr:rowOff>138379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129506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123241</xdr:rowOff>
    </xdr:from>
    <xdr:to>
      <xdr:col>55</xdr:col>
      <xdr:colOff>0</xdr:colOff>
      <xdr:row>58</xdr:row>
      <xdr:rowOff>129184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67341"/>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123241</xdr:rowOff>
    </xdr:from>
    <xdr:to>
      <xdr:col>50</xdr:col>
      <xdr:colOff>114300</xdr:colOff>
      <xdr:row>58</xdr:row>
      <xdr:rowOff>128727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6734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126441</xdr:rowOff>
    </xdr:from>
    <xdr:to>
      <xdr:col>45</xdr:col>
      <xdr:colOff>177800</xdr:colOff>
      <xdr:row>58</xdr:row>
      <xdr:rowOff>128727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705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126441</xdr:rowOff>
    </xdr:from>
    <xdr:to>
      <xdr:col>41</xdr:col>
      <xdr:colOff>50800</xdr:colOff>
      <xdr:row>58</xdr:row>
      <xdr:rowOff>128727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705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109643</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3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78384</xdr:rowOff>
    </xdr:from>
    <xdr:to>
      <xdr:col>55</xdr:col>
      <xdr:colOff>50800</xdr:colOff>
      <xdr:row>59</xdr:row>
      <xdr:rowOff>8534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164761</xdr:rowOff>
    </xdr:from>
    <xdr:ext cx="313932"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7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72441</xdr:rowOff>
    </xdr:from>
    <xdr:to>
      <xdr:col>50</xdr:col>
      <xdr:colOff>165100</xdr:colOff>
      <xdr:row>59</xdr:row>
      <xdr:rowOff>2591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165168</xdr:rowOff>
    </xdr:from>
    <xdr:ext cx="313932"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82333" y="10109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77927</xdr:rowOff>
    </xdr:from>
    <xdr:to>
      <xdr:col>46</xdr:col>
      <xdr:colOff>38100</xdr:colOff>
      <xdr:row>59</xdr:row>
      <xdr:rowOff>8077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170654</xdr:rowOff>
    </xdr:from>
    <xdr:ext cx="313932"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93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75641</xdr:rowOff>
    </xdr:from>
    <xdr:to>
      <xdr:col>41</xdr:col>
      <xdr:colOff>101600</xdr:colOff>
      <xdr:row>59</xdr:row>
      <xdr:rowOff>5791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168368</xdr:rowOff>
    </xdr:from>
    <xdr:ext cx="313932"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04333" y="10112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77927</xdr:rowOff>
    </xdr:from>
    <xdr:to>
      <xdr:col>36</xdr:col>
      <xdr:colOff>165100</xdr:colOff>
      <xdr:row>59</xdr:row>
      <xdr:rowOff>8077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170654</xdr:rowOff>
    </xdr:from>
    <xdr:ext cx="313932"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15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95169</xdr:rowOff>
    </xdr:from>
    <xdr:to>
      <xdr:col>55</xdr:col>
      <xdr:colOff>0</xdr:colOff>
      <xdr:row>76</xdr:row>
      <xdr:rowOff>101752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125369"/>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29928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60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100701</xdr:rowOff>
    </xdr:from>
    <xdr:to>
      <xdr:col>50</xdr:col>
      <xdr:colOff>114300</xdr:colOff>
      <xdr:row>76</xdr:row>
      <xdr:rowOff>101752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13090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147429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1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48580</xdr:rowOff>
    </xdr:from>
    <xdr:to>
      <xdr:col>45</xdr:col>
      <xdr:colOff>177800</xdr:colOff>
      <xdr:row>76</xdr:row>
      <xdr:rowOff>100701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07878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23801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48580</xdr:rowOff>
    </xdr:from>
    <xdr:to>
      <xdr:col>41</xdr:col>
      <xdr:colOff>50800</xdr:colOff>
      <xdr:row>77</xdr:row>
      <xdr:rowOff>1854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078780"/>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39895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91101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44369</xdr:rowOff>
    </xdr:from>
    <xdr:to>
      <xdr:col>55</xdr:col>
      <xdr:colOff>50800</xdr:colOff>
      <xdr:row>76</xdr:row>
      <xdr:rowOff>145969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67246</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92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50952</xdr:rowOff>
    </xdr:from>
    <xdr:to>
      <xdr:col>50</xdr:col>
      <xdr:colOff>165100</xdr:colOff>
      <xdr:row>76</xdr:row>
      <xdr:rowOff>152552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169080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49901</xdr:rowOff>
    </xdr:from>
    <xdr:to>
      <xdr:col>46</xdr:col>
      <xdr:colOff>38100</xdr:colOff>
      <xdr:row>76</xdr:row>
      <xdr:rowOff>151501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0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168028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285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169230</xdr:rowOff>
    </xdr:from>
    <xdr:to>
      <xdr:col>41</xdr:col>
      <xdr:colOff>101600</xdr:colOff>
      <xdr:row>76</xdr:row>
      <xdr:rowOff>99380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0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115907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28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122504</xdr:rowOff>
    </xdr:from>
    <xdr:to>
      <xdr:col>36</xdr:col>
      <xdr:colOff>165100</xdr:colOff>
      <xdr:row>77</xdr:row>
      <xdr:rowOff>52654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69181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162954</xdr:rowOff>
    </xdr:from>
    <xdr:to>
      <xdr:col>55</xdr:col>
      <xdr:colOff>0</xdr:colOff>
      <xdr:row>97</xdr:row>
      <xdr:rowOff>8626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22154"/>
          <a:ext cx="8382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82700</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7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288</xdr:rowOff>
    </xdr:from>
    <xdr:to>
      <xdr:col>50</xdr:col>
      <xdr:colOff>114300</xdr:colOff>
      <xdr:row>97</xdr:row>
      <xdr:rowOff>8626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630938"/>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41544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288</xdr:rowOff>
    </xdr:from>
    <xdr:to>
      <xdr:col>45</xdr:col>
      <xdr:colOff>177800</xdr:colOff>
      <xdr:row>97</xdr:row>
      <xdr:rowOff>13433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63093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55013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157102</xdr:rowOff>
    </xdr:from>
    <xdr:to>
      <xdr:col>41</xdr:col>
      <xdr:colOff>50800</xdr:colOff>
      <xdr:row>97</xdr:row>
      <xdr:rowOff>13433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616302"/>
          <a:ext cx="8890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44023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112154</xdr:rowOff>
    </xdr:from>
    <xdr:to>
      <xdr:col>55</xdr:col>
      <xdr:colOff>50800</xdr:colOff>
      <xdr:row>97</xdr:row>
      <xdr:rowOff>42304</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5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38249</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49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129276</xdr:rowOff>
    </xdr:from>
    <xdr:to>
      <xdr:col>50</xdr:col>
      <xdr:colOff>165100</xdr:colOff>
      <xdr:row>97</xdr:row>
      <xdr:rowOff>59426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50553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120938</xdr:rowOff>
    </xdr:from>
    <xdr:to>
      <xdr:col>46</xdr:col>
      <xdr:colOff>38100</xdr:colOff>
      <xdr:row>97</xdr:row>
      <xdr:rowOff>51088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42215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134083</xdr:rowOff>
    </xdr:from>
    <xdr:to>
      <xdr:col>41</xdr:col>
      <xdr:colOff>101600</xdr:colOff>
      <xdr:row>97</xdr:row>
      <xdr:rowOff>64233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55360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106302</xdr:rowOff>
    </xdr:from>
    <xdr:to>
      <xdr:col>36</xdr:col>
      <xdr:colOff>165100</xdr:colOff>
      <xdr:row>97</xdr:row>
      <xdr:rowOff>36452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27579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167498</xdr:rowOff>
    </xdr:from>
    <xdr:to>
      <xdr:col>85</xdr:col>
      <xdr:colOff>127000</xdr:colOff>
      <xdr:row>37</xdr:row>
      <xdr:rowOff>35001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339698"/>
          <a:ext cx="8382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62206</xdr:rowOff>
    </xdr:from>
    <xdr:ext cx="469744"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40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35001</xdr:rowOff>
    </xdr:from>
    <xdr:to>
      <xdr:col>81</xdr:col>
      <xdr:colOff>50800</xdr:colOff>
      <xdr:row>37</xdr:row>
      <xdr:rowOff>35139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378651"/>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8440</xdr:rowOff>
    </xdr:from>
    <xdr:ext cx="469744"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46428" y="652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35139</xdr:rowOff>
    </xdr:from>
    <xdr:to>
      <xdr:col>76</xdr:col>
      <xdr:colOff>114300</xdr:colOff>
      <xdr:row>37</xdr:row>
      <xdr:rowOff>142672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378789"/>
          <a:ext cx="889000" cy="10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40718</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57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165349</xdr:rowOff>
    </xdr:from>
    <xdr:to>
      <xdr:col>71</xdr:col>
      <xdr:colOff>177800</xdr:colOff>
      <xdr:row>37</xdr:row>
      <xdr:rowOff>142672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6166099"/>
          <a:ext cx="889000" cy="3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22384</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68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117436</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79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116698</xdr:rowOff>
    </xdr:from>
    <xdr:to>
      <xdr:col>85</xdr:col>
      <xdr:colOff>177800</xdr:colOff>
      <xdr:row>37</xdr:row>
      <xdr:rowOff>46848</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2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139575</xdr:rowOff>
    </xdr:from>
    <xdr:ext cx="469744"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14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155651</xdr:rowOff>
    </xdr:from>
    <xdr:to>
      <xdr:col>81</xdr:col>
      <xdr:colOff>101600</xdr:colOff>
      <xdr:row>37</xdr:row>
      <xdr:rowOff>85801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102328</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46428"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155789</xdr:rowOff>
    </xdr:from>
    <xdr:to>
      <xdr:col>76</xdr:col>
      <xdr:colOff>165100</xdr:colOff>
      <xdr:row>37</xdr:row>
      <xdr:rowOff>85939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102466</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57428" y="610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91872</xdr:rowOff>
    </xdr:from>
    <xdr:to>
      <xdr:col>72</xdr:col>
      <xdr:colOff>38100</xdr:colOff>
      <xdr:row>38</xdr:row>
      <xdr:rowOff>22022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38549</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68428" y="62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114549</xdr:rowOff>
    </xdr:from>
    <xdr:to>
      <xdr:col>67</xdr:col>
      <xdr:colOff>101600</xdr:colOff>
      <xdr:row>36</xdr:row>
      <xdr:rowOff>44699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1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61226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9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28829</xdr:rowOff>
    </xdr:from>
    <xdr:to>
      <xdr:col>85</xdr:col>
      <xdr:colOff>127000</xdr:colOff>
      <xdr:row>57</xdr:row>
      <xdr:rowOff>82879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801479"/>
          <a:ext cx="838200" cy="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137678</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56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82879</xdr:rowOff>
    </xdr:from>
    <xdr:to>
      <xdr:col>81</xdr:col>
      <xdr:colOff>50800</xdr:colOff>
      <xdr:row>57</xdr:row>
      <xdr:rowOff>103504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855529"/>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68656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94790</xdr:rowOff>
    </xdr:from>
    <xdr:to>
      <xdr:col>76</xdr:col>
      <xdr:colOff>114300</xdr:colOff>
      <xdr:row>57</xdr:row>
      <xdr:rowOff>103504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867440"/>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79171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5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94790</xdr:rowOff>
    </xdr:from>
    <xdr:to>
      <xdr:col>71</xdr:col>
      <xdr:colOff>177800</xdr:colOff>
      <xdr:row>57</xdr:row>
      <xdr:rowOff>98575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867440"/>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112012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5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112282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5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149479</xdr:rowOff>
    </xdr:from>
    <xdr:to>
      <xdr:col>85</xdr:col>
      <xdr:colOff>177800</xdr:colOff>
      <xdr:row>57</xdr:row>
      <xdr:rowOff>79629</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93227</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32079</xdr:rowOff>
    </xdr:from>
    <xdr:to>
      <xdr:col>81</xdr:col>
      <xdr:colOff>101600</xdr:colOff>
      <xdr:row>57</xdr:row>
      <xdr:rowOff>133679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8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124806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52704</xdr:rowOff>
    </xdr:from>
    <xdr:to>
      <xdr:col>76</xdr:col>
      <xdr:colOff>165100</xdr:colOff>
      <xdr:row>57</xdr:row>
      <xdr:rowOff>154304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8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145431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43990</xdr:rowOff>
    </xdr:from>
    <xdr:to>
      <xdr:col>72</xdr:col>
      <xdr:colOff>38100</xdr:colOff>
      <xdr:row>57</xdr:row>
      <xdr:rowOff>145590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136717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9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47775</xdr:rowOff>
    </xdr:from>
    <xdr:to>
      <xdr:col>67</xdr:col>
      <xdr:colOff>101600</xdr:colOff>
      <xdr:row>57</xdr:row>
      <xdr:rowOff>149375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8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140502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88900</xdr:rowOff>
    </xdr:from>
    <xdr:to>
      <xdr:col>81</xdr:col>
      <xdr:colOff>101600</xdr:colOff>
      <xdr:row>79</xdr:row>
      <xdr:rowOff>19050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88900</xdr:rowOff>
    </xdr:from>
    <xdr:to>
      <xdr:col>76</xdr:col>
      <xdr:colOff>165100</xdr:colOff>
      <xdr:row>77</xdr:row>
      <xdr:rowOff>19050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35577</xdr:rowOff>
    </xdr:from>
    <xdr:ext cx="31393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435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69</xdr:row>
      <xdr:rowOff>146050</xdr:rowOff>
    </xdr:from>
    <xdr:to>
      <xdr:col>72</xdr:col>
      <xdr:colOff>38100</xdr:colOff>
      <xdr:row>70</xdr:row>
      <xdr:rowOff>76200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68</xdr:row>
      <xdr:rowOff>92727</xdr:rowOff>
    </xdr:from>
    <xdr:ext cx="31393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46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157480</xdr:rowOff>
    </xdr:from>
    <xdr:to>
      <xdr:col>67</xdr:col>
      <xdr:colOff>101600</xdr:colOff>
      <xdr:row>71</xdr:row>
      <xdr:rowOff>87630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104157</xdr:rowOff>
    </xdr:from>
    <xdr:ext cx="31393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57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35577</xdr:rowOff>
    </xdr:from>
    <xdr:ext cx="249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356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21377</xdr:rowOff>
    </xdr:from>
    <xdr:to>
      <xdr:col>85</xdr:col>
      <xdr:colOff>127000</xdr:colOff>
      <xdr:row>98</xdr:row>
      <xdr:rowOff>32212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5481300" y="16823477"/>
          <a:ext cx="8382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171350</xdr:rowOff>
    </xdr:from>
    <xdr:ext cx="469744"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459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150947</xdr:rowOff>
    </xdr:from>
    <xdr:to>
      <xdr:col>81</xdr:col>
      <xdr:colOff>50800</xdr:colOff>
      <xdr:row>98</xdr:row>
      <xdr:rowOff>21377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781597"/>
          <a:ext cx="8890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125234</xdr:rowOff>
    </xdr:from>
    <xdr:ext cx="469744"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46428" y="164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142032</xdr:rowOff>
    </xdr:from>
    <xdr:to>
      <xdr:col>76</xdr:col>
      <xdr:colOff>114300</xdr:colOff>
      <xdr:row>97</xdr:row>
      <xdr:rowOff>150947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77268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81297</xdr:rowOff>
    </xdr:from>
    <xdr:ext cx="469744"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57428" y="16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107970</xdr:rowOff>
    </xdr:from>
    <xdr:to>
      <xdr:col>71</xdr:col>
      <xdr:colOff>177800</xdr:colOff>
      <xdr:row>97</xdr:row>
      <xdr:rowOff>142032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73862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99630</xdr:rowOff>
    </xdr:from>
    <xdr:ext cx="469744"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68428" y="163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46046</xdr:rowOff>
    </xdr:from>
    <xdr:ext cx="469744"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79428" y="163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152862</xdr:rowOff>
    </xdr:from>
    <xdr:to>
      <xdr:col>85</xdr:col>
      <xdr:colOff>177800</xdr:colOff>
      <xdr:row>98</xdr:row>
      <xdr:rowOff>83012</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7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67789</xdr:rowOff>
    </xdr:from>
    <xdr:ext cx="469744"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69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142027</xdr:rowOff>
    </xdr:from>
    <xdr:to>
      <xdr:col>81</xdr:col>
      <xdr:colOff>101600</xdr:colOff>
      <xdr:row>98</xdr:row>
      <xdr:rowOff>72177</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63304</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46428" y="168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100147</xdr:rowOff>
    </xdr:from>
    <xdr:to>
      <xdr:col>76</xdr:col>
      <xdr:colOff>165100</xdr:colOff>
      <xdr:row>98</xdr:row>
      <xdr:rowOff>30297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7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21424</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57428" y="1682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91232</xdr:rowOff>
    </xdr:from>
    <xdr:to>
      <xdr:col>72</xdr:col>
      <xdr:colOff>38100</xdr:colOff>
      <xdr:row>98</xdr:row>
      <xdr:rowOff>21382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7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12509</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68428" y="168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57170</xdr:rowOff>
    </xdr:from>
    <xdr:to>
      <xdr:col>67</xdr:col>
      <xdr:colOff>101600</xdr:colOff>
      <xdr:row>97</xdr:row>
      <xdr:rowOff>158770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149897</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79428" y="1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民生費に係る住民一人当たりのコストは近年増加傾向を示しており、令和５年度は前年度に対して</a:t>
          </a:r>
          <a:r>
            <a:rPr kumimoji="1" lang="en-US" altLang="ja-JP" sz="1300">
              <a:latin typeface="ＭＳ Ｐゴシック" panose="020B0600070205080204" pitchFamily="50" charset="-128"/>
              <a:ea typeface="ＭＳ Ｐゴシック" panose="020B0600070205080204" pitchFamily="50" charset="-128"/>
            </a:rPr>
            <a:t>6,147</a:t>
          </a:r>
          <a:r>
            <a:rPr kumimoji="1" lang="ja-JP" altLang="en-US" sz="1300">
              <a:latin typeface="ＭＳ Ｐゴシック" panose="020B0600070205080204" pitchFamily="50" charset="-128"/>
              <a:ea typeface="ＭＳ Ｐゴシック" panose="020B0600070205080204" pitchFamily="50" charset="-128"/>
            </a:rPr>
            <a:t>円の増となった。今後も少子化・超高齢社会への対応などにより、民生費総額は伸びが想定される。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ポイントの減となっており、引き続き適正な範囲となるよう、執行管理に努めていく。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4.64</a:t>
          </a:r>
          <a:r>
            <a:rPr kumimoji="1" lang="ja-JP" altLang="en-US" sz="1400">
              <a:latin typeface="ＭＳ ゴシック" pitchFamily="49" charset="-128"/>
              <a:ea typeface="ＭＳ ゴシック" pitchFamily="49" charset="-128"/>
            </a:rPr>
            <a:t>ポイントの減となっている。区の財政は景気変動の影響を非常に受けやすいことから、経済危機等による減収への備えなど、引き続き財政調整基金残高の推移に十分留意する必要がある。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ポイントの減となり、</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令和５年度は元利償還金の減少などにより、実質公債費比率は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地方債の現在高については近年の起債抑制、地方債の順調な償還等により減少傾向を保持しているものの、今後は公共施設の維持・更新に係る整備費用により増加に転じるものと想定される。</a:t>
          </a:r>
        </a:p>
        <a:p>
          <a:r>
            <a:rPr kumimoji="1" lang="ja-JP" altLang="en-US" sz="1400">
              <a:latin typeface="ＭＳ ゴシック" pitchFamily="49" charset="-128"/>
              <a:ea typeface="ＭＳ ゴシック" pitchFamily="49" charset="-128"/>
            </a:rPr>
            <a:t>　また、組合等負担等見込額については、東京二十三区清掃一部事務組合の負担等見込額が増となったものの、退職手当負担見込額は前年度から減となり、適正な職員定数の配置等により減少傾向は継続しており、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③防災対策基金：防災対策のための基金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④羽田空港対策積立基金：羽田空港周辺地域住民の生活環境、自然環境の保持改善等のための基金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⑤福祉事業積立基金：福祉事業のための基金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②整備費用の平準化のための積立による増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③財政調整基金からの積立による増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④羽田空港周辺地域住民の生活環境、自然環境の保持改善等に備えた積立による増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⑤寄附金による増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⑤福祉事業に係る寄附金を積み立て、事業に充当する。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令和５年度予算の執行の精査により生じた剰余金の処分による増。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令和５年度予算の執行で生じた一般財源の不足に対応するための取崩し等による減。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扶助費や投資的経費等の行政需要の増に対応するため、残高に留意しつつ繰入するとともに、景気の変動等による年度間の財源変動に対応する。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315633357</v>
      </c>
      <c r="BO4" s="436"/>
      <c r="BP4" s="436"/>
      <c r="BQ4" s="436"/>
      <c r="BR4" s="436"/>
      <c r="BS4" s="436"/>
      <c r="BT4" s="436"/>
      <c r="BU4" s="437"/>
      <c r="BV4" s="435">
        <v>305342225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1.5</v>
      </c>
      <c r="CU4" s="576"/>
      <c r="CV4" s="576"/>
      <c r="CW4" s="576"/>
      <c r="CX4" s="576"/>
      <c r="CY4" s="576"/>
      <c r="CZ4" s="576"/>
      <c r="DA4" s="577"/>
      <c r="DB4" s="575">
        <v>1.5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312328717</v>
      </c>
      <c r="BO5" s="407"/>
      <c r="BP5" s="407"/>
      <c r="BQ5" s="407"/>
      <c r="BR5" s="407"/>
      <c r="BS5" s="407"/>
      <c r="BT5" s="407"/>
      <c r="BU5" s="408"/>
      <c r="BV5" s="406">
        <v>301311510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78.599999999999994</v>
      </c>
      <c r="CU5" s="404"/>
      <c r="CV5" s="404"/>
      <c r="CW5" s="404"/>
      <c r="CX5" s="404"/>
      <c r="CY5" s="404"/>
      <c r="CZ5" s="404"/>
      <c r="DA5" s="405"/>
      <c r="DB5" s="403">
        <v>80</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3304640</v>
      </c>
      <c r="BO6" s="407"/>
      <c r="BP6" s="407"/>
      <c r="BQ6" s="407"/>
      <c r="BR6" s="407"/>
      <c r="BS6" s="407"/>
      <c r="BT6" s="407"/>
      <c r="BU6" s="408"/>
      <c r="BV6" s="406">
        <v>4030715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78.599999999999994</v>
      </c>
      <c r="CU6" s="550"/>
      <c r="CV6" s="550"/>
      <c r="CW6" s="550"/>
      <c r="CX6" s="550"/>
      <c r="CY6" s="550"/>
      <c r="CZ6" s="550"/>
      <c r="DA6" s="551"/>
      <c r="DB6" s="549">
        <v>80</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593393</v>
      </c>
      <c r="BO7" s="407"/>
      <c r="BP7" s="407"/>
      <c r="BQ7" s="407"/>
      <c r="BR7" s="407"/>
      <c r="BS7" s="407"/>
      <c r="BT7" s="407"/>
      <c r="BU7" s="408"/>
      <c r="BV7" s="406">
        <v>1330123</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183913231</v>
      </c>
      <c r="CU7" s="407"/>
      <c r="CV7" s="407"/>
      <c r="CW7" s="407"/>
      <c r="CX7" s="407"/>
      <c r="CY7" s="407"/>
      <c r="CZ7" s="407"/>
      <c r="DA7" s="408"/>
      <c r="DB7" s="406">
        <v>174592560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2711247</v>
      </c>
      <c r="BO8" s="407"/>
      <c r="BP8" s="407"/>
      <c r="BQ8" s="407"/>
      <c r="BR8" s="407"/>
      <c r="BS8" s="407"/>
      <c r="BT8" s="407"/>
      <c r="BU8" s="408"/>
      <c r="BV8" s="406">
        <v>2700592</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0.54</v>
      </c>
      <c r="CU8" s="510"/>
      <c r="CV8" s="510"/>
      <c r="CW8" s="510"/>
      <c r="CX8" s="510"/>
      <c r="CY8" s="510"/>
      <c r="CZ8" s="510"/>
      <c r="DA8" s="511"/>
      <c r="DB8" s="509">
        <v>0.55000000000000004</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748081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10655</v>
      </c>
      <c r="BO9" s="407"/>
      <c r="BP9" s="407"/>
      <c r="BQ9" s="407"/>
      <c r="BR9" s="407"/>
      <c r="BS9" s="407"/>
      <c r="BT9" s="407"/>
      <c r="BU9" s="408"/>
      <c r="BV9" s="406">
        <v>-6992062</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0.8</v>
      </c>
      <c r="CU9" s="404"/>
      <c r="CV9" s="404"/>
      <c r="CW9" s="404"/>
      <c r="CX9" s="404"/>
      <c r="CY9" s="404"/>
      <c r="CZ9" s="404"/>
      <c r="DA9" s="405"/>
      <c r="DB9" s="403">
        <v>0.9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717082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41300</v>
      </c>
      <c r="BO10" s="407"/>
      <c r="BP10" s="407"/>
      <c r="BQ10" s="407"/>
      <c r="BR10" s="407"/>
      <c r="BS10" s="407"/>
      <c r="BT10" s="407"/>
      <c r="BU10" s="408"/>
      <c r="BV10" s="406">
        <v>25977</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733634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7000000</v>
      </c>
      <c r="BO12" s="407"/>
      <c r="BP12" s="407"/>
      <c r="BQ12" s="407"/>
      <c r="BR12" s="407"/>
      <c r="BS12" s="407"/>
      <c r="BT12" s="407"/>
      <c r="BU12" s="408"/>
      <c r="BV12" s="406">
        <v>4000000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705237</v>
      </c>
      <c r="S13" s="494"/>
      <c r="T13" s="494"/>
      <c r="U13" s="494"/>
      <c r="V13" s="495"/>
      <c r="W13" s="496" t="s">
        <v>131</v>
      </c>
      <c r="X13" s="392"/>
      <c r="Y13" s="392"/>
      <c r="Z13" s="392"/>
      <c r="AA13" s="392"/>
      <c r="AB13" s="393"/>
      <c r="AC13" s="359">
        <v>454</v>
      </c>
      <c r="AD13" s="360"/>
      <c r="AE13" s="360"/>
      <c r="AF13" s="360"/>
      <c r="AG13" s="361"/>
      <c r="AH13" s="359">
        <v>415</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-6948045</v>
      </c>
      <c r="BO13" s="407"/>
      <c r="BP13" s="407"/>
      <c r="BQ13" s="407"/>
      <c r="BR13" s="407"/>
      <c r="BS13" s="407"/>
      <c r="BT13" s="407"/>
      <c r="BU13" s="408"/>
      <c r="BV13" s="406">
        <v>-10966085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-2.1</v>
      </c>
      <c r="CU13" s="404"/>
      <c r="CV13" s="404"/>
      <c r="CW13" s="404"/>
      <c r="CX13" s="404"/>
      <c r="CY13" s="404"/>
      <c r="CZ13" s="404"/>
      <c r="DA13" s="405"/>
      <c r="DB13" s="403">
        <v>-2.6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728425</v>
      </c>
      <c r="S14" s="494"/>
      <c r="T14" s="494"/>
      <c r="U14" s="494"/>
      <c r="V14" s="495"/>
      <c r="W14" s="497"/>
      <c r="X14" s="395"/>
      <c r="Y14" s="395"/>
      <c r="Z14" s="395"/>
      <c r="AA14" s="395"/>
      <c r="AB14" s="396"/>
      <c r="AC14" s="486">
        <v>0.1</v>
      </c>
      <c r="AD14" s="487"/>
      <c r="AE14" s="487"/>
      <c r="AF14" s="487"/>
      <c r="AG14" s="488"/>
      <c r="AH14" s="486">
        <v>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703391</v>
      </c>
      <c r="S15" s="494"/>
      <c r="T15" s="494"/>
      <c r="U15" s="494"/>
      <c r="V15" s="495"/>
      <c r="W15" s="496" t="s">
        <v>137</v>
      </c>
      <c r="X15" s="392"/>
      <c r="Y15" s="392"/>
      <c r="Z15" s="392"/>
      <c r="AA15" s="392"/>
      <c r="AB15" s="393"/>
      <c r="AC15" s="359">
        <v>58661</v>
      </c>
      <c r="AD15" s="360"/>
      <c r="AE15" s="360"/>
      <c r="AF15" s="360"/>
      <c r="AG15" s="361"/>
      <c r="AH15" s="359">
        <v>61999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92177863</v>
      </c>
      <c r="BO15" s="436"/>
      <c r="BP15" s="436"/>
      <c r="BQ15" s="436"/>
      <c r="BR15" s="436"/>
      <c r="BS15" s="436"/>
      <c r="BT15" s="436"/>
      <c r="BU15" s="437"/>
      <c r="BV15" s="435">
        <v>86783856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17.7</v>
      </c>
      <c r="AD16" s="487"/>
      <c r="AE16" s="487"/>
      <c r="AF16" s="487"/>
      <c r="AG16" s="488"/>
      <c r="AH16" s="486">
        <v>20.3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170315286</v>
      </c>
      <c r="BO16" s="407"/>
      <c r="BP16" s="407"/>
      <c r="BQ16" s="407"/>
      <c r="BR16" s="407"/>
      <c r="BS16" s="407"/>
      <c r="BT16" s="407"/>
      <c r="BU16" s="408"/>
      <c r="BV16" s="406">
        <v>161639414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272523</v>
      </c>
      <c r="AD17" s="360"/>
      <c r="AE17" s="360"/>
      <c r="AF17" s="360"/>
      <c r="AG17" s="361"/>
      <c r="AH17" s="359">
        <v>242337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183913231</v>
      </c>
      <c r="BO17" s="407"/>
      <c r="BP17" s="407"/>
      <c r="BQ17" s="407"/>
      <c r="BR17" s="407"/>
      <c r="BS17" s="407"/>
      <c r="BT17" s="407"/>
      <c r="BU17" s="408"/>
      <c r="BV17" s="406">
        <v>174592560</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61.86</v>
      </c>
      <c r="M18" s="459"/>
      <c r="N18" s="459"/>
      <c r="O18" s="459"/>
      <c r="P18" s="459"/>
      <c r="Q18" s="459"/>
      <c r="R18" s="460"/>
      <c r="S18" s="460"/>
      <c r="T18" s="460"/>
      <c r="U18" s="460"/>
      <c r="V18" s="461"/>
      <c r="W18" s="477"/>
      <c r="X18" s="478"/>
      <c r="Y18" s="478"/>
      <c r="Z18" s="478"/>
      <c r="AA18" s="478"/>
      <c r="AB18" s="502"/>
      <c r="AC18" s="376">
        <v>82.2</v>
      </c>
      <c r="AD18" s="377"/>
      <c r="AE18" s="377"/>
      <c r="AF18" s="377"/>
      <c r="AG18" s="462"/>
      <c r="AH18" s="376">
        <v>79.5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148926160</v>
      </c>
      <c r="BO18" s="407"/>
      <c r="BP18" s="407"/>
      <c r="BQ18" s="407"/>
      <c r="BR18" s="407"/>
      <c r="BS18" s="407"/>
      <c r="BT18" s="407"/>
      <c r="BU18" s="408"/>
      <c r="BV18" s="406">
        <v>146498518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12093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216092230</v>
      </c>
      <c r="BO19" s="407"/>
      <c r="BP19" s="407"/>
      <c r="BQ19" s="407"/>
      <c r="BR19" s="407"/>
      <c r="BS19" s="407"/>
      <c r="BT19" s="407"/>
      <c r="BU19" s="408"/>
      <c r="BV19" s="406">
        <v>200702689</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400164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15247854</v>
      </c>
      <c r="BO22" s="436"/>
      <c r="BP22" s="436"/>
      <c r="BQ22" s="436"/>
      <c r="BR22" s="436"/>
      <c r="BS22" s="436"/>
      <c r="BT22" s="436"/>
      <c r="BU22" s="437"/>
      <c r="BV22" s="435">
        <v>14864852</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9854080</v>
      </c>
      <c r="BO23" s="407"/>
      <c r="BP23" s="407"/>
      <c r="BQ23" s="407"/>
      <c r="BR23" s="407"/>
      <c r="BS23" s="407"/>
      <c r="BT23" s="407"/>
      <c r="BU23" s="408"/>
      <c r="BV23" s="406">
        <v>9913615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11548</v>
      </c>
      <c r="R24" s="360"/>
      <c r="S24" s="360"/>
      <c r="T24" s="360"/>
      <c r="U24" s="360"/>
      <c r="V24" s="361"/>
      <c r="W24" s="449"/>
      <c r="X24" s="386"/>
      <c r="Y24" s="387"/>
      <c r="Z24" s="362" t="s">
        <v>162</v>
      </c>
      <c r="AA24" s="363"/>
      <c r="AB24" s="363"/>
      <c r="AC24" s="363"/>
      <c r="AD24" s="363"/>
      <c r="AE24" s="363"/>
      <c r="AF24" s="363"/>
      <c r="AG24" s="364"/>
      <c r="AH24" s="359">
        <v>4103</v>
      </c>
      <c r="AI24" s="360"/>
      <c r="AJ24" s="360"/>
      <c r="AK24" s="360"/>
      <c r="AL24" s="361"/>
      <c r="AM24" s="359">
        <v>12280279</v>
      </c>
      <c r="AN24" s="360"/>
      <c r="AO24" s="360"/>
      <c r="AP24" s="360"/>
      <c r="AQ24" s="360"/>
      <c r="AR24" s="361"/>
      <c r="AS24" s="359">
        <v>2993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15247854</v>
      </c>
      <c r="BO24" s="407"/>
      <c r="BP24" s="407"/>
      <c r="BQ24" s="407"/>
      <c r="BR24" s="407"/>
      <c r="BS24" s="407"/>
      <c r="BT24" s="407"/>
      <c r="BU24" s="408"/>
      <c r="BV24" s="406">
        <v>14864852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9268</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70983841</v>
      </c>
      <c r="BO25" s="436"/>
      <c r="BP25" s="436"/>
      <c r="BQ25" s="436"/>
      <c r="BR25" s="436"/>
      <c r="BS25" s="436"/>
      <c r="BT25" s="436"/>
      <c r="BU25" s="437"/>
      <c r="BV25" s="435">
        <v>50200534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8292</v>
      </c>
      <c r="R26" s="360"/>
      <c r="S26" s="360"/>
      <c r="T26" s="360"/>
      <c r="U26" s="360"/>
      <c r="V26" s="361"/>
      <c r="W26" s="449"/>
      <c r="X26" s="386"/>
      <c r="Y26" s="387"/>
      <c r="Z26" s="362" t="s">
        <v>168</v>
      </c>
      <c r="AA26" s="417"/>
      <c r="AB26" s="417"/>
      <c r="AC26" s="417"/>
      <c r="AD26" s="417"/>
      <c r="AE26" s="417"/>
      <c r="AF26" s="417"/>
      <c r="AG26" s="418"/>
      <c r="AH26" s="359">
        <v>404</v>
      </c>
      <c r="AI26" s="360"/>
      <c r="AJ26" s="360"/>
      <c r="AK26" s="360"/>
      <c r="AL26" s="361"/>
      <c r="AM26" s="359">
        <v>1146148</v>
      </c>
      <c r="AN26" s="360"/>
      <c r="AO26" s="360"/>
      <c r="AP26" s="360"/>
      <c r="AQ26" s="360"/>
      <c r="AR26" s="361"/>
      <c r="AS26" s="359">
        <v>2837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600000</v>
      </c>
      <c r="BO26" s="407"/>
      <c r="BP26" s="407"/>
      <c r="BQ26" s="407"/>
      <c r="BR26" s="407"/>
      <c r="BS26" s="407"/>
      <c r="BT26" s="407"/>
      <c r="BU26" s="408"/>
      <c r="BV26" s="406">
        <v>500000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9288</v>
      </c>
      <c r="R27" s="360"/>
      <c r="S27" s="360"/>
      <c r="T27" s="360"/>
      <c r="U27" s="360"/>
      <c r="V27" s="361"/>
      <c r="W27" s="449"/>
      <c r="X27" s="386"/>
      <c r="Y27" s="387"/>
      <c r="Z27" s="362" t="s">
        <v>171</v>
      </c>
      <c r="AA27" s="363"/>
      <c r="AB27" s="363"/>
      <c r="AC27" s="363"/>
      <c r="AD27" s="363"/>
      <c r="AE27" s="363"/>
      <c r="AF27" s="363"/>
      <c r="AG27" s="364"/>
      <c r="AH27" s="359">
        <v>10</v>
      </c>
      <c r="AI27" s="360"/>
      <c r="AJ27" s="360"/>
      <c r="AK27" s="360"/>
      <c r="AL27" s="361"/>
      <c r="AM27" s="359">
        <v>40881</v>
      </c>
      <c r="AN27" s="360"/>
      <c r="AO27" s="360"/>
      <c r="AP27" s="360"/>
      <c r="AQ27" s="360"/>
      <c r="AR27" s="361"/>
      <c r="AS27" s="359">
        <v>4088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7835</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49356735</v>
      </c>
      <c r="BO28" s="436"/>
      <c r="BP28" s="436"/>
      <c r="BQ28" s="436"/>
      <c r="BR28" s="436"/>
      <c r="BS28" s="436"/>
      <c r="BT28" s="436"/>
      <c r="BU28" s="437"/>
      <c r="BV28" s="435">
        <v>54965138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48</v>
      </c>
      <c r="M29" s="360"/>
      <c r="N29" s="360"/>
      <c r="O29" s="360"/>
      <c r="P29" s="361"/>
      <c r="Q29" s="359">
        <v>6123</v>
      </c>
      <c r="R29" s="360"/>
      <c r="S29" s="360"/>
      <c r="T29" s="360"/>
      <c r="U29" s="360"/>
      <c r="V29" s="361"/>
      <c r="W29" s="450"/>
      <c r="X29" s="451"/>
      <c r="Y29" s="452"/>
      <c r="Z29" s="362" t="s">
        <v>177</v>
      </c>
      <c r="AA29" s="363"/>
      <c r="AB29" s="363"/>
      <c r="AC29" s="363"/>
      <c r="AD29" s="363"/>
      <c r="AE29" s="363"/>
      <c r="AF29" s="363"/>
      <c r="AG29" s="364"/>
      <c r="AH29" s="359">
        <v>4113</v>
      </c>
      <c r="AI29" s="360"/>
      <c r="AJ29" s="360"/>
      <c r="AK29" s="360"/>
      <c r="AL29" s="361"/>
      <c r="AM29" s="359">
        <v>12321160</v>
      </c>
      <c r="AN29" s="360"/>
      <c r="AO29" s="360"/>
      <c r="AP29" s="360"/>
      <c r="AQ29" s="360"/>
      <c r="AR29" s="361"/>
      <c r="AS29" s="359">
        <v>2996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72862702</v>
      </c>
      <c r="BO30" s="441"/>
      <c r="BP30" s="441"/>
      <c r="BQ30" s="441"/>
      <c r="BR30" s="441"/>
      <c r="BS30" s="441"/>
      <c r="BT30" s="441"/>
      <c r="BU30" s="442"/>
      <c r="BV30" s="440">
        <v>69050529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5</v>
      </c>
      <c r="BX34" s="354"/>
      <c r="BY34" s="355" t="str">
        <f>IF('各会計、関係団体の財政状況及び健全化判断比率'!B68="","",'各会計、関係団体の財政状況及び健全化判断比率'!B68)</f>
        <v>特別区人事・厚生事務組合</v>
      </c>
      <c r="BZ34" s="355"/>
      <c r="CA34" s="355"/>
      <c r="CB34" s="355"/>
      <c r="CC34" s="355"/>
      <c r="CD34" s="355"/>
      <c r="CE34" s="355"/>
      <c r="CF34" s="355"/>
      <c r="CG34" s="355"/>
      <c r="CH34" s="355"/>
      <c r="CI34" s="355"/>
      <c r="CJ34" s="355"/>
      <c r="CK34" s="355"/>
      <c r="CL34" s="355"/>
      <c r="CM34" s="355"/>
      <c r="CN34" s="175"/>
      <c r="CO34" s="354">
        <f>IF(CQ34="","",MAX(C34:D43,U34:V43,AM34:AN43,BE34:BF43,BW34:BX43)+1)</f>
        <v>11</v>
      </c>
      <c r="CP34" s="354"/>
      <c r="CQ34" s="355" t="str">
        <f>IF('各会計、関係団体の財政状況及び健全化判断比率'!BS7="","",'各会計、関係団体の財政状況及び健全化判断比率'!BS7)</f>
        <v>大田区文化振興協会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6</v>
      </c>
      <c r="BX35" s="354"/>
      <c r="BY35" s="355" t="str">
        <f>IF('各会計、関係団体の財政状況及び健全化判断比率'!B69="","",'各会計、関係団体の財政状況及び健全化判断比率'!B69)</f>
        <v>特別区競馬組合</v>
      </c>
      <c r="BZ35" s="355"/>
      <c r="CA35" s="355"/>
      <c r="CB35" s="355"/>
      <c r="CC35" s="355"/>
      <c r="CD35" s="355"/>
      <c r="CE35" s="355"/>
      <c r="CF35" s="355"/>
      <c r="CG35" s="355"/>
      <c r="CH35" s="355"/>
      <c r="CI35" s="355"/>
      <c r="CJ35" s="355"/>
      <c r="CK35" s="355"/>
      <c r="CL35" s="355"/>
      <c r="CM35" s="355"/>
      <c r="CN35" s="175"/>
      <c r="CO35" s="354">
        <f t="shared" ref="CO35:CO43" si="3">IF(CQ35="","",CO34+1)</f>
        <v>12</v>
      </c>
      <c r="CP35" s="354"/>
      <c r="CQ35" s="355" t="str">
        <f>IF('各会計、関係団体の財政状況及び健全化判断比率'!BS8="","",'各会計、関係団体の財政状況及び健全化判断比率'!BS8)</f>
        <v>大田区産業振興協会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7</v>
      </c>
      <c r="BX36" s="354"/>
      <c r="BY36" s="355" t="str">
        <f>IF('各会計、関係団体の財政状況及び健全化判断比率'!B70="","",'各会計、関係団体の財政状況及び健全化判断比率'!B70)</f>
        <v>臨海部広域斎場組合</v>
      </c>
      <c r="BZ36" s="355"/>
      <c r="CA36" s="355"/>
      <c r="CB36" s="355"/>
      <c r="CC36" s="355"/>
      <c r="CD36" s="355"/>
      <c r="CE36" s="355"/>
      <c r="CF36" s="355"/>
      <c r="CG36" s="355"/>
      <c r="CH36" s="355"/>
      <c r="CI36" s="355"/>
      <c r="CJ36" s="355"/>
      <c r="CK36" s="355"/>
      <c r="CL36" s="355"/>
      <c r="CM36" s="355"/>
      <c r="CN36" s="175"/>
      <c r="CO36" s="354">
        <f t="shared" si="3"/>
        <v>13</v>
      </c>
      <c r="CP36" s="354"/>
      <c r="CQ36" s="355" t="str">
        <f>IF('各会計、関係団体の財政状況及び健全化判断比率'!BS9="","",'各会計、関係団体の財政状況及び健全化判断比率'!BS9)</f>
        <v>大田区スポーツ協会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8</v>
      </c>
      <c r="BX37" s="354"/>
      <c r="BY37" s="355" t="str">
        <f>IF('各会計、関係団体の財政状況及び健全化判断比率'!B71="","",'各会計、関係団体の財政状況及び健全化判断比率'!B71)</f>
        <v>東京二十三区清掃一部事務組合</v>
      </c>
      <c r="BZ37" s="355"/>
      <c r="CA37" s="355"/>
      <c r="CB37" s="355"/>
      <c r="CC37" s="355"/>
      <c r="CD37" s="355"/>
      <c r="CE37" s="355"/>
      <c r="CF37" s="355"/>
      <c r="CG37" s="355"/>
      <c r="CH37" s="355"/>
      <c r="CI37" s="355"/>
      <c r="CJ37" s="355"/>
      <c r="CK37" s="355"/>
      <c r="CL37" s="355"/>
      <c r="CM37" s="355"/>
      <c r="CN37" s="175"/>
      <c r="CO37" s="354">
        <f t="shared" si="3"/>
        <v>14</v>
      </c>
      <c r="CP37" s="354"/>
      <c r="CQ37" s="355" t="str">
        <f>IF('各会計、関係団体の財政状況及び健全化判断比率'!BS10="","",'各会計、関係団体の財政状況及び健全化判断比率'!BS10)</f>
        <v>大田区土地開発公社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9</v>
      </c>
      <c r="BX38" s="354"/>
      <c r="BY38" s="355" t="str">
        <f>IF('各会計、関係団体の財政状況及び健全化判断比率'!B72="","",'各会計、関係団体の財政状況及び健全化判断比率'!B72)</f>
        <v>東京都後期高齢者医療広域連合（一般会計）</v>
      </c>
      <c r="BZ38" s="355"/>
      <c r="CA38" s="355"/>
      <c r="CB38" s="355"/>
      <c r="CC38" s="355"/>
      <c r="CD38" s="355"/>
      <c r="CE38" s="355"/>
      <c r="CF38" s="355"/>
      <c r="CG38" s="355"/>
      <c r="CH38" s="355"/>
      <c r="CI38" s="355"/>
      <c r="CJ38" s="355"/>
      <c r="CK38" s="355"/>
      <c r="CL38" s="355"/>
      <c r="CM38" s="355"/>
      <c r="CN38" s="175"/>
      <c r="CO38" s="354">
        <f t="shared" si="3"/>
        <v>15</v>
      </c>
      <c r="CP38" s="354"/>
      <c r="CQ38" s="355" t="str">
        <f>IF('各会計、関係団体の財政状況及び健全化判断比率'!BS11="","",'各会計、関係団体の財政状況及び健全化判断比率'!BS11)</f>
        <v>大田まちづくり公社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10</v>
      </c>
      <c r="BX39" s="354"/>
      <c r="BY39" s="355" t="str">
        <f>IF('各会計、関係団体の財政状況及び健全化判断比率'!B73="","",'各会計、関係団体の財政状況及び健全化判断比率'!B73)</f>
        <v>東京都後期高齢者医療広域連合
（後期高齢者医療特別会計）</v>
      </c>
      <c r="BZ39" s="355"/>
      <c r="CA39" s="355"/>
      <c r="CB39" s="355"/>
      <c r="CC39" s="355"/>
      <c r="CD39" s="355"/>
      <c r="CE39" s="355"/>
      <c r="CF39" s="355"/>
      <c r="CG39" s="355"/>
      <c r="CH39" s="355"/>
      <c r="CI39" s="355"/>
      <c r="CJ39" s="355"/>
      <c r="CK39" s="355"/>
      <c r="CL39" s="355"/>
      <c r="CM39" s="355"/>
      <c r="CN39" s="175"/>
      <c r="CO39" s="354">
        <f t="shared" si="3"/>
        <v>16</v>
      </c>
      <c r="CP39" s="354"/>
      <c r="CQ39" s="355" t="str">
        <f>IF('各会計、関係団体の財政状況及び健全化判断比率'!BS12="","",'各会計、関係団体の財政状況及び健全化判断比率'!BS12)</f>
        <v>大田区環境公社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17</v>
      </c>
      <c r="CP40" s="354"/>
      <c r="CQ40" s="355" t="str">
        <f>IF('各会計、関係団体の財政状況及び健全化判断比率'!BS13="","",'各会計、関係団体の財政状況及び健全化判断比率'!BS13)</f>
        <v>国際都市おおた協会</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18</v>
      </c>
      <c r="CP41" s="354"/>
      <c r="CQ41" s="355" t="str">
        <f>IF('各会計、関係団体の財政状況及び健全化判断比率'!BS14="","",'各会計、関係団体の財政状況及び健全化判断比率'!BS14)</f>
        <v>羽田エアポートライン株式会社</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XB71QEU6wuztuRdv9GjA7aeS5IrIn2BPDMOJr70UwHIyT49B38z8spO4/o3kuJ60nW+66+9eGVx7RD66SZeYpQ==" saltValue="IwzgqN+ck5Ql5Q7E4S5q+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81582213</v>
      </c>
      <c r="S5" s="664"/>
      <c r="T5" s="664"/>
      <c r="U5" s="664"/>
      <c r="V5" s="664"/>
      <c r="W5" s="664"/>
      <c r="X5" s="664"/>
      <c r="Y5" s="689"/>
      <c r="Z5" s="702">
        <v>25.8</v>
      </c>
      <c r="AA5" s="702"/>
      <c r="AB5" s="702"/>
      <c r="AC5" s="702"/>
      <c r="AD5" s="703">
        <v>81582213</v>
      </c>
      <c r="AE5" s="703"/>
      <c r="AF5" s="703"/>
      <c r="AG5" s="703"/>
      <c r="AH5" s="703"/>
      <c r="AI5" s="703"/>
      <c r="AJ5" s="703"/>
      <c r="AK5" s="703"/>
      <c r="AL5" s="690">
        <v>43.1</v>
      </c>
      <c r="AM5" s="672"/>
      <c r="AN5" s="672"/>
      <c r="AO5" s="691"/>
      <c r="AP5" s="666" t="s">
        <v>216</v>
      </c>
      <c r="AQ5" s="667"/>
      <c r="AR5" s="667"/>
      <c r="AS5" s="667"/>
      <c r="AT5" s="667"/>
      <c r="AU5" s="667"/>
      <c r="AV5" s="667"/>
      <c r="AW5" s="667"/>
      <c r="AX5" s="667"/>
      <c r="AY5" s="667"/>
      <c r="AZ5" s="667"/>
      <c r="BA5" s="667"/>
      <c r="BB5" s="667"/>
      <c r="BC5" s="667"/>
      <c r="BD5" s="667"/>
      <c r="BE5" s="667"/>
      <c r="BF5" s="668"/>
      <c r="BG5" s="608">
        <v>81531577</v>
      </c>
      <c r="BH5" s="609"/>
      <c r="BI5" s="609"/>
      <c r="BJ5" s="609"/>
      <c r="BK5" s="609"/>
      <c r="BL5" s="609"/>
      <c r="BM5" s="609"/>
      <c r="BN5" s="610"/>
      <c r="BO5" s="646">
        <v>99.9</v>
      </c>
      <c r="BP5" s="646"/>
      <c r="BQ5" s="646"/>
      <c r="BR5" s="646"/>
      <c r="BS5" s="647" t="s">
        <v>122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1989236</v>
      </c>
      <c r="S6" s="609"/>
      <c r="T6" s="609"/>
      <c r="U6" s="609"/>
      <c r="V6" s="609"/>
      <c r="W6" s="609"/>
      <c r="X6" s="609"/>
      <c r="Y6" s="610"/>
      <c r="Z6" s="646">
        <v>0.6</v>
      </c>
      <c r="AA6" s="646"/>
      <c r="AB6" s="646"/>
      <c r="AC6" s="646"/>
      <c r="AD6" s="647">
        <v>1989236</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81531577</v>
      </c>
      <c r="BH6" s="609"/>
      <c r="BI6" s="609"/>
      <c r="BJ6" s="609"/>
      <c r="BK6" s="609"/>
      <c r="BL6" s="609"/>
      <c r="BM6" s="609"/>
      <c r="BN6" s="610"/>
      <c r="BO6" s="646">
        <v>99.9</v>
      </c>
      <c r="BP6" s="646"/>
      <c r="BQ6" s="646"/>
      <c r="BR6" s="646"/>
      <c r="BS6" s="647" t="s">
        <v>122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1058255</v>
      </c>
      <c r="CS6" s="609"/>
      <c r="CT6" s="609"/>
      <c r="CU6" s="609"/>
      <c r="CV6" s="609"/>
      <c r="CW6" s="609"/>
      <c r="CX6" s="609"/>
      <c r="CY6" s="610"/>
      <c r="CZ6" s="690">
        <v>0.3</v>
      </c>
      <c r="DA6" s="672"/>
      <c r="DB6" s="672"/>
      <c r="DC6" s="692"/>
      <c r="DD6" s="614" t="s">
        <v>122</v>
      </c>
      <c r="DE6" s="609"/>
      <c r="DF6" s="609"/>
      <c r="DG6" s="609"/>
      <c r="DH6" s="609"/>
      <c r="DI6" s="609"/>
      <c r="DJ6" s="609"/>
      <c r="DK6" s="609"/>
      <c r="DL6" s="609"/>
      <c r="DM6" s="609"/>
      <c r="DN6" s="609"/>
      <c r="DO6" s="609"/>
      <c r="DP6" s="610"/>
      <c r="DQ6" s="614">
        <v>1058255</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313937</v>
      </c>
      <c r="S7" s="609"/>
      <c r="T7" s="609"/>
      <c r="U7" s="609"/>
      <c r="V7" s="609"/>
      <c r="W7" s="609"/>
      <c r="X7" s="609"/>
      <c r="Y7" s="610"/>
      <c r="Z7" s="646">
        <v>0.1</v>
      </c>
      <c r="AA7" s="646"/>
      <c r="AB7" s="646"/>
      <c r="AC7" s="646"/>
      <c r="AD7" s="647">
        <v>313937</v>
      </c>
      <c r="AE7" s="647"/>
      <c r="AF7" s="647"/>
      <c r="AG7" s="647"/>
      <c r="AH7" s="647"/>
      <c r="AI7" s="647"/>
      <c r="AJ7" s="647"/>
      <c r="AK7" s="647"/>
      <c r="AL7" s="611">
        <v>0.2</v>
      </c>
      <c r="AM7" s="612"/>
      <c r="AN7" s="612"/>
      <c r="AO7" s="648"/>
      <c r="AP7" s="605" t="s">
        <v>224</v>
      </c>
      <c r="AQ7" s="606"/>
      <c r="AR7" s="606"/>
      <c r="AS7" s="606"/>
      <c r="AT7" s="606"/>
      <c r="AU7" s="606"/>
      <c r="AV7" s="606"/>
      <c r="AW7" s="606"/>
      <c r="AX7" s="606"/>
      <c r="AY7" s="606"/>
      <c r="AZ7" s="606"/>
      <c r="BA7" s="606"/>
      <c r="BB7" s="606"/>
      <c r="BC7" s="606"/>
      <c r="BD7" s="606"/>
      <c r="BE7" s="606"/>
      <c r="BF7" s="607"/>
      <c r="BG7" s="608">
        <v>75969074</v>
      </c>
      <c r="BH7" s="609"/>
      <c r="BI7" s="609"/>
      <c r="BJ7" s="609"/>
      <c r="BK7" s="609"/>
      <c r="BL7" s="609"/>
      <c r="BM7" s="609"/>
      <c r="BN7" s="610"/>
      <c r="BO7" s="646">
        <v>93.1</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27459189</v>
      </c>
      <c r="CS7" s="609"/>
      <c r="CT7" s="609"/>
      <c r="CU7" s="609"/>
      <c r="CV7" s="609"/>
      <c r="CW7" s="609"/>
      <c r="CX7" s="609"/>
      <c r="CY7" s="610"/>
      <c r="CZ7" s="646">
        <v>8.8000000000000007</v>
      </c>
      <c r="DA7" s="646"/>
      <c r="DB7" s="646"/>
      <c r="DC7" s="646"/>
      <c r="DD7" s="614">
        <v>4365739</v>
      </c>
      <c r="DE7" s="609"/>
      <c r="DF7" s="609"/>
      <c r="DG7" s="609"/>
      <c r="DH7" s="609"/>
      <c r="DI7" s="609"/>
      <c r="DJ7" s="609"/>
      <c r="DK7" s="609"/>
      <c r="DL7" s="609"/>
      <c r="DM7" s="609"/>
      <c r="DN7" s="609"/>
      <c r="DO7" s="609"/>
      <c r="DP7" s="610"/>
      <c r="DQ7" s="614">
        <v>23763330</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1667906</v>
      </c>
      <c r="S8" s="609"/>
      <c r="T8" s="609"/>
      <c r="U8" s="609"/>
      <c r="V8" s="609"/>
      <c r="W8" s="609"/>
      <c r="X8" s="609"/>
      <c r="Y8" s="610"/>
      <c r="Z8" s="646">
        <v>0.5</v>
      </c>
      <c r="AA8" s="646"/>
      <c r="AB8" s="646"/>
      <c r="AC8" s="646"/>
      <c r="AD8" s="647">
        <v>1667906</v>
      </c>
      <c r="AE8" s="647"/>
      <c r="AF8" s="647"/>
      <c r="AG8" s="647"/>
      <c r="AH8" s="647"/>
      <c r="AI8" s="647"/>
      <c r="AJ8" s="647"/>
      <c r="AK8" s="647"/>
      <c r="AL8" s="611">
        <v>0.9</v>
      </c>
      <c r="AM8" s="612"/>
      <c r="AN8" s="612"/>
      <c r="AO8" s="648"/>
      <c r="AP8" s="605" t="s">
        <v>227</v>
      </c>
      <c r="AQ8" s="606"/>
      <c r="AR8" s="606"/>
      <c r="AS8" s="606"/>
      <c r="AT8" s="606"/>
      <c r="AU8" s="606"/>
      <c r="AV8" s="606"/>
      <c r="AW8" s="606"/>
      <c r="AX8" s="606"/>
      <c r="AY8" s="606"/>
      <c r="AZ8" s="606"/>
      <c r="BA8" s="606"/>
      <c r="BB8" s="606"/>
      <c r="BC8" s="606"/>
      <c r="BD8" s="606"/>
      <c r="BE8" s="606"/>
      <c r="BF8" s="607"/>
      <c r="BG8" s="608">
        <v>1524301</v>
      </c>
      <c r="BH8" s="609"/>
      <c r="BI8" s="609"/>
      <c r="BJ8" s="609"/>
      <c r="BK8" s="609"/>
      <c r="BL8" s="609"/>
      <c r="BM8" s="609"/>
      <c r="BN8" s="610"/>
      <c r="BO8" s="646">
        <v>1.9</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174462182</v>
      </c>
      <c r="CS8" s="609"/>
      <c r="CT8" s="609"/>
      <c r="CU8" s="609"/>
      <c r="CV8" s="609"/>
      <c r="CW8" s="609"/>
      <c r="CX8" s="609"/>
      <c r="CY8" s="610"/>
      <c r="CZ8" s="646">
        <v>55.9</v>
      </c>
      <c r="DA8" s="646"/>
      <c r="DB8" s="646"/>
      <c r="DC8" s="646"/>
      <c r="DD8" s="614">
        <v>4170743</v>
      </c>
      <c r="DE8" s="609"/>
      <c r="DF8" s="609"/>
      <c r="DG8" s="609"/>
      <c r="DH8" s="609"/>
      <c r="DI8" s="609"/>
      <c r="DJ8" s="609"/>
      <c r="DK8" s="609"/>
      <c r="DL8" s="609"/>
      <c r="DM8" s="609"/>
      <c r="DN8" s="609"/>
      <c r="DO8" s="609"/>
      <c r="DP8" s="610"/>
      <c r="DQ8" s="614">
        <v>100949062</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1786030</v>
      </c>
      <c r="S9" s="609"/>
      <c r="T9" s="609"/>
      <c r="U9" s="609"/>
      <c r="V9" s="609"/>
      <c r="W9" s="609"/>
      <c r="X9" s="609"/>
      <c r="Y9" s="610"/>
      <c r="Z9" s="646">
        <v>0.6</v>
      </c>
      <c r="AA9" s="646"/>
      <c r="AB9" s="646"/>
      <c r="AC9" s="646"/>
      <c r="AD9" s="647">
        <v>1786030</v>
      </c>
      <c r="AE9" s="647"/>
      <c r="AF9" s="647"/>
      <c r="AG9" s="647"/>
      <c r="AH9" s="647"/>
      <c r="AI9" s="647"/>
      <c r="AJ9" s="647"/>
      <c r="AK9" s="647"/>
      <c r="AL9" s="611">
        <v>0.9</v>
      </c>
      <c r="AM9" s="612"/>
      <c r="AN9" s="612"/>
      <c r="AO9" s="648"/>
      <c r="AP9" s="605" t="s">
        <v>230</v>
      </c>
      <c r="AQ9" s="606"/>
      <c r="AR9" s="606"/>
      <c r="AS9" s="606"/>
      <c r="AT9" s="606"/>
      <c r="AU9" s="606"/>
      <c r="AV9" s="606"/>
      <c r="AW9" s="606"/>
      <c r="AX9" s="606"/>
      <c r="AY9" s="606"/>
      <c r="AZ9" s="606"/>
      <c r="BA9" s="606"/>
      <c r="BB9" s="606"/>
      <c r="BC9" s="606"/>
      <c r="BD9" s="606"/>
      <c r="BE9" s="606"/>
      <c r="BF9" s="607"/>
      <c r="BG9" s="608">
        <v>74444773</v>
      </c>
      <c r="BH9" s="609"/>
      <c r="BI9" s="609"/>
      <c r="BJ9" s="609"/>
      <c r="BK9" s="609"/>
      <c r="BL9" s="609"/>
      <c r="BM9" s="609"/>
      <c r="BN9" s="610"/>
      <c r="BO9" s="646">
        <v>91.3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24576946</v>
      </c>
      <c r="CS9" s="609"/>
      <c r="CT9" s="609"/>
      <c r="CU9" s="609"/>
      <c r="CV9" s="609"/>
      <c r="CW9" s="609"/>
      <c r="CX9" s="609"/>
      <c r="CY9" s="610"/>
      <c r="CZ9" s="646">
        <v>7.9</v>
      </c>
      <c r="DA9" s="646"/>
      <c r="DB9" s="646"/>
      <c r="DC9" s="646"/>
      <c r="DD9" s="614">
        <v>138397</v>
      </c>
      <c r="DE9" s="609"/>
      <c r="DF9" s="609"/>
      <c r="DG9" s="609"/>
      <c r="DH9" s="609"/>
      <c r="DI9" s="609"/>
      <c r="DJ9" s="609"/>
      <c r="DK9" s="609"/>
      <c r="DL9" s="609"/>
      <c r="DM9" s="609"/>
      <c r="DN9" s="609"/>
      <c r="DO9" s="609"/>
      <c r="DP9" s="610"/>
      <c r="DQ9" s="614">
        <v>19580888</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t="s">
        <v>122</v>
      </c>
      <c r="BH10" s="609"/>
      <c r="BI10" s="609"/>
      <c r="BJ10" s="609"/>
      <c r="BK10" s="609"/>
      <c r="BL10" s="609"/>
      <c r="BM10" s="609"/>
      <c r="BN10" s="610"/>
      <c r="BO10" s="646" t="s">
        <v>122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95129</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95129</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18456706</v>
      </c>
      <c r="S11" s="609"/>
      <c r="T11" s="609"/>
      <c r="U11" s="609"/>
      <c r="V11" s="609"/>
      <c r="W11" s="609"/>
      <c r="X11" s="609"/>
      <c r="Y11" s="610"/>
      <c r="Z11" s="611">
        <v>5.8</v>
      </c>
      <c r="AA11" s="612"/>
      <c r="AB11" s="612"/>
      <c r="AC11" s="613"/>
      <c r="AD11" s="614">
        <v>18456706</v>
      </c>
      <c r="AE11" s="609"/>
      <c r="AF11" s="609"/>
      <c r="AG11" s="609"/>
      <c r="AH11" s="609"/>
      <c r="AI11" s="609"/>
      <c r="AJ11" s="609"/>
      <c r="AK11" s="610"/>
      <c r="AL11" s="611">
        <v>9.6999999999999993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t="s">
        <v>122</v>
      </c>
      <c r="BH11" s="609"/>
      <c r="BI11" s="609"/>
      <c r="BJ11" s="609"/>
      <c r="BK11" s="609"/>
      <c r="BL11" s="609"/>
      <c r="BM11" s="609"/>
      <c r="BN11" s="610"/>
      <c r="BO11" s="646" t="s">
        <v>122</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16509</v>
      </c>
      <c r="CS11" s="609"/>
      <c r="CT11" s="609"/>
      <c r="CU11" s="609"/>
      <c r="CV11" s="609"/>
      <c r="CW11" s="609"/>
      <c r="CX11" s="609"/>
      <c r="CY11" s="610"/>
      <c r="CZ11" s="646">
        <v>0</v>
      </c>
      <c r="DA11" s="646"/>
      <c r="DB11" s="646"/>
      <c r="DC11" s="646"/>
      <c r="DD11" s="614" t="s">
        <v>122</v>
      </c>
      <c r="DE11" s="609"/>
      <c r="DF11" s="609"/>
      <c r="DG11" s="609"/>
      <c r="DH11" s="609"/>
      <c r="DI11" s="609"/>
      <c r="DJ11" s="609"/>
      <c r="DK11" s="609"/>
      <c r="DL11" s="609"/>
      <c r="DM11" s="609"/>
      <c r="DN11" s="609"/>
      <c r="DO11" s="609"/>
      <c r="DP11" s="610"/>
      <c r="DQ11" s="614">
        <v>12096</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t="s">
        <v>122</v>
      </c>
      <c r="BH12" s="609"/>
      <c r="BI12" s="609"/>
      <c r="BJ12" s="609"/>
      <c r="BK12" s="609"/>
      <c r="BL12" s="609"/>
      <c r="BM12" s="609"/>
      <c r="BN12" s="610"/>
      <c r="BO12" s="646" t="s">
        <v>122</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6216968</v>
      </c>
      <c r="CS12" s="609"/>
      <c r="CT12" s="609"/>
      <c r="CU12" s="609"/>
      <c r="CV12" s="609"/>
      <c r="CW12" s="609"/>
      <c r="CX12" s="609"/>
      <c r="CY12" s="610"/>
      <c r="CZ12" s="646">
        <v>2</v>
      </c>
      <c r="DA12" s="646"/>
      <c r="DB12" s="646"/>
      <c r="DC12" s="646"/>
      <c r="DD12" s="614">
        <v>803687</v>
      </c>
      <c r="DE12" s="609"/>
      <c r="DF12" s="609"/>
      <c r="DG12" s="609"/>
      <c r="DH12" s="609"/>
      <c r="DI12" s="609"/>
      <c r="DJ12" s="609"/>
      <c r="DK12" s="609"/>
      <c r="DL12" s="609"/>
      <c r="DM12" s="609"/>
      <c r="DN12" s="609"/>
      <c r="DO12" s="609"/>
      <c r="DP12" s="610"/>
      <c r="DQ12" s="614">
        <v>5330902</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t="s">
        <v>122</v>
      </c>
      <c r="BH13" s="609"/>
      <c r="BI13" s="609"/>
      <c r="BJ13" s="609"/>
      <c r="BK13" s="609"/>
      <c r="BL13" s="609"/>
      <c r="BM13" s="609"/>
      <c r="BN13" s="610"/>
      <c r="BO13" s="646" t="s">
        <v>122</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26360299</v>
      </c>
      <c r="CS13" s="609"/>
      <c r="CT13" s="609"/>
      <c r="CU13" s="609"/>
      <c r="CV13" s="609"/>
      <c r="CW13" s="609"/>
      <c r="CX13" s="609"/>
      <c r="CY13" s="610"/>
      <c r="CZ13" s="646">
        <v>8.4</v>
      </c>
      <c r="DA13" s="646"/>
      <c r="DB13" s="646"/>
      <c r="DC13" s="646"/>
      <c r="DD13" s="614">
        <v>11128398</v>
      </c>
      <c r="DE13" s="609"/>
      <c r="DF13" s="609"/>
      <c r="DG13" s="609"/>
      <c r="DH13" s="609"/>
      <c r="DI13" s="609"/>
      <c r="DJ13" s="609"/>
      <c r="DK13" s="609"/>
      <c r="DL13" s="609"/>
      <c r="DM13" s="609"/>
      <c r="DN13" s="609"/>
      <c r="DO13" s="609"/>
      <c r="DP13" s="610"/>
      <c r="DQ13" s="614">
        <v>19118318</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8106</v>
      </c>
      <c r="S14" s="609"/>
      <c r="T14" s="609"/>
      <c r="U14" s="609"/>
      <c r="V14" s="609"/>
      <c r="W14" s="609"/>
      <c r="X14" s="609"/>
      <c r="Y14" s="610"/>
      <c r="Z14" s="646">
        <v>0</v>
      </c>
      <c r="AA14" s="646"/>
      <c r="AB14" s="646"/>
      <c r="AC14" s="646"/>
      <c r="AD14" s="647">
        <v>8106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375984</v>
      </c>
      <c r="BH14" s="609"/>
      <c r="BI14" s="609"/>
      <c r="BJ14" s="609"/>
      <c r="BK14" s="609"/>
      <c r="BL14" s="609"/>
      <c r="BM14" s="609"/>
      <c r="BN14" s="610"/>
      <c r="BO14" s="646">
        <v>0.5</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5056076</v>
      </c>
      <c r="CS14" s="609"/>
      <c r="CT14" s="609"/>
      <c r="CU14" s="609"/>
      <c r="CV14" s="609"/>
      <c r="CW14" s="609"/>
      <c r="CX14" s="609"/>
      <c r="CY14" s="610"/>
      <c r="CZ14" s="646">
        <v>1.6</v>
      </c>
      <c r="DA14" s="646"/>
      <c r="DB14" s="646"/>
      <c r="DC14" s="646"/>
      <c r="DD14" s="614">
        <v>1733888</v>
      </c>
      <c r="DE14" s="609"/>
      <c r="DF14" s="609"/>
      <c r="DG14" s="609"/>
      <c r="DH14" s="609"/>
      <c r="DI14" s="609"/>
      <c r="DJ14" s="609"/>
      <c r="DK14" s="609"/>
      <c r="DL14" s="609"/>
      <c r="DM14" s="609"/>
      <c r="DN14" s="609"/>
      <c r="DO14" s="609"/>
      <c r="DP14" s="610"/>
      <c r="DQ14" s="614">
        <v>4013572</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5186519</v>
      </c>
      <c r="BH15" s="609"/>
      <c r="BI15" s="609"/>
      <c r="BJ15" s="609"/>
      <c r="BK15" s="609"/>
      <c r="BL15" s="609"/>
      <c r="BM15" s="609"/>
      <c r="BN15" s="610"/>
      <c r="BO15" s="646">
        <v>6.4</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45302162</v>
      </c>
      <c r="CS15" s="609"/>
      <c r="CT15" s="609"/>
      <c r="CU15" s="609"/>
      <c r="CV15" s="609"/>
      <c r="CW15" s="609"/>
      <c r="CX15" s="609"/>
      <c r="CY15" s="610"/>
      <c r="CZ15" s="646">
        <v>14.5</v>
      </c>
      <c r="DA15" s="646"/>
      <c r="DB15" s="646"/>
      <c r="DC15" s="646"/>
      <c r="DD15" s="614">
        <v>14516891</v>
      </c>
      <c r="DE15" s="609"/>
      <c r="DF15" s="609"/>
      <c r="DG15" s="609"/>
      <c r="DH15" s="609"/>
      <c r="DI15" s="609"/>
      <c r="DJ15" s="609"/>
      <c r="DK15" s="609"/>
      <c r="DL15" s="609"/>
      <c r="DM15" s="609"/>
      <c r="DN15" s="609"/>
      <c r="DO15" s="609"/>
      <c r="DP15" s="610"/>
      <c r="DQ15" s="614">
        <v>37215045</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303301</v>
      </c>
      <c r="S16" s="609"/>
      <c r="T16" s="609"/>
      <c r="U16" s="609"/>
      <c r="V16" s="609"/>
      <c r="W16" s="609"/>
      <c r="X16" s="609"/>
      <c r="Y16" s="610"/>
      <c r="Z16" s="646">
        <v>0.1</v>
      </c>
      <c r="AA16" s="646"/>
      <c r="AB16" s="646"/>
      <c r="AC16" s="646"/>
      <c r="AD16" s="647">
        <v>303301</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t="s">
        <v>122</v>
      </c>
      <c r="S17" s="609"/>
      <c r="T17" s="609"/>
      <c r="U17" s="609"/>
      <c r="V17" s="609"/>
      <c r="W17" s="609"/>
      <c r="X17" s="609"/>
      <c r="Y17" s="610"/>
      <c r="Z17" s="646" t="s">
        <v>122</v>
      </c>
      <c r="AA17" s="646"/>
      <c r="AB17" s="646"/>
      <c r="AC17" s="646"/>
      <c r="AD17" s="647" t="s">
        <v>122</v>
      </c>
      <c r="AE17" s="647"/>
      <c r="AF17" s="647"/>
      <c r="AG17" s="647"/>
      <c r="AH17" s="647"/>
      <c r="AI17" s="647"/>
      <c r="AJ17" s="647"/>
      <c r="AK17" s="647"/>
      <c r="AL17" s="611" t="s">
        <v>122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1725002</v>
      </c>
      <c r="CS17" s="609"/>
      <c r="CT17" s="609"/>
      <c r="CU17" s="609"/>
      <c r="CV17" s="609"/>
      <c r="CW17" s="609"/>
      <c r="CX17" s="609"/>
      <c r="CY17" s="610"/>
      <c r="CZ17" s="646">
        <v>0.6</v>
      </c>
      <c r="DA17" s="646"/>
      <c r="DB17" s="646"/>
      <c r="DC17" s="646"/>
      <c r="DD17" s="614" t="s">
        <v>122</v>
      </c>
      <c r="DE17" s="609"/>
      <c r="DF17" s="609"/>
      <c r="DG17" s="609"/>
      <c r="DH17" s="609"/>
      <c r="DI17" s="609"/>
      <c r="DJ17" s="609"/>
      <c r="DK17" s="609"/>
      <c r="DL17" s="609"/>
      <c r="DM17" s="609"/>
      <c r="DN17" s="609"/>
      <c r="DO17" s="609"/>
      <c r="DP17" s="610"/>
      <c r="DQ17" s="614">
        <v>1650993</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493500</v>
      </c>
      <c r="S18" s="609"/>
      <c r="T18" s="609"/>
      <c r="U18" s="609"/>
      <c r="V18" s="609"/>
      <c r="W18" s="609"/>
      <c r="X18" s="609"/>
      <c r="Y18" s="610"/>
      <c r="Z18" s="646">
        <v>0.2</v>
      </c>
      <c r="AA18" s="646"/>
      <c r="AB18" s="646"/>
      <c r="AC18" s="646"/>
      <c r="AD18" s="647">
        <v>493500</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493500</v>
      </c>
      <c r="S19" s="609"/>
      <c r="T19" s="609"/>
      <c r="U19" s="609"/>
      <c r="V19" s="609"/>
      <c r="W19" s="609"/>
      <c r="X19" s="609"/>
      <c r="Y19" s="610"/>
      <c r="Z19" s="646">
        <v>0.2</v>
      </c>
      <c r="AA19" s="646"/>
      <c r="AB19" s="646"/>
      <c r="AC19" s="646"/>
      <c r="AD19" s="647">
        <v>493500</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50636</v>
      </c>
      <c r="BH19" s="609"/>
      <c r="BI19" s="609"/>
      <c r="BJ19" s="609"/>
      <c r="BK19" s="609"/>
      <c r="BL19" s="609"/>
      <c r="BM19" s="609"/>
      <c r="BN19" s="610"/>
      <c r="BO19" s="646">
        <v>0.1</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50636</v>
      </c>
      <c r="BH20" s="609"/>
      <c r="BI20" s="609"/>
      <c r="BJ20" s="609"/>
      <c r="BK20" s="609"/>
      <c r="BL20" s="609"/>
      <c r="BM20" s="609"/>
      <c r="BN20" s="610"/>
      <c r="BO20" s="646">
        <v>0.1</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312328717</v>
      </c>
      <c r="CS20" s="609"/>
      <c r="CT20" s="609"/>
      <c r="CU20" s="609"/>
      <c r="CV20" s="609"/>
      <c r="CW20" s="609"/>
      <c r="CX20" s="609"/>
      <c r="CY20" s="610"/>
      <c r="CZ20" s="646">
        <v>100</v>
      </c>
      <c r="DA20" s="646"/>
      <c r="DB20" s="646"/>
      <c r="DC20" s="646"/>
      <c r="DD20" s="614">
        <v>36857743</v>
      </c>
      <c r="DE20" s="609"/>
      <c r="DF20" s="609"/>
      <c r="DG20" s="609"/>
      <c r="DH20" s="609"/>
      <c r="DI20" s="609"/>
      <c r="DJ20" s="609"/>
      <c r="DK20" s="609"/>
      <c r="DL20" s="609"/>
      <c r="DM20" s="609"/>
      <c r="DN20" s="609"/>
      <c r="DO20" s="609"/>
      <c r="DP20" s="610"/>
      <c r="DQ20" s="614">
        <v>212787590</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t="s">
        <v>122</v>
      </c>
      <c r="S21" s="609"/>
      <c r="T21" s="609"/>
      <c r="U21" s="609"/>
      <c r="V21" s="609"/>
      <c r="W21" s="609"/>
      <c r="X21" s="609"/>
      <c r="Y21" s="610"/>
      <c r="Z21" s="646" t="s">
        <v>122</v>
      </c>
      <c r="AA21" s="646"/>
      <c r="AB21" s="646"/>
      <c r="AC21" s="646"/>
      <c r="AD21" s="647" t="s">
        <v>122</v>
      </c>
      <c r="AE21" s="647"/>
      <c r="AF21" s="647"/>
      <c r="AG21" s="647"/>
      <c r="AH21" s="647"/>
      <c r="AI21" s="647"/>
      <c r="AJ21" s="647"/>
      <c r="AK21" s="647"/>
      <c r="AL21" s="611" t="s">
        <v>122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50636</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t="s">
        <v>122</v>
      </c>
      <c r="S23" s="609"/>
      <c r="T23" s="609"/>
      <c r="U23" s="609"/>
      <c r="V23" s="609"/>
      <c r="W23" s="609"/>
      <c r="X23" s="609"/>
      <c r="Y23" s="610"/>
      <c r="Z23" s="646" t="s">
        <v>122</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154543824</v>
      </c>
      <c r="CS24" s="664"/>
      <c r="CT24" s="664"/>
      <c r="CU24" s="664"/>
      <c r="CV24" s="664"/>
      <c r="CW24" s="664"/>
      <c r="CX24" s="664"/>
      <c r="CY24" s="689"/>
      <c r="CZ24" s="690">
        <v>49.5</v>
      </c>
      <c r="DA24" s="672"/>
      <c r="DB24" s="672"/>
      <c r="DC24" s="692"/>
      <c r="DD24" s="688">
        <v>88513142</v>
      </c>
      <c r="DE24" s="664"/>
      <c r="DF24" s="664"/>
      <c r="DG24" s="664"/>
      <c r="DH24" s="664"/>
      <c r="DI24" s="664"/>
      <c r="DJ24" s="664"/>
      <c r="DK24" s="689"/>
      <c r="DL24" s="688">
        <v>77640702</v>
      </c>
      <c r="DM24" s="664"/>
      <c r="DN24" s="664"/>
      <c r="DO24" s="664"/>
      <c r="DP24" s="664"/>
      <c r="DQ24" s="664"/>
      <c r="DR24" s="664"/>
      <c r="DS24" s="664"/>
      <c r="DT24" s="664"/>
      <c r="DU24" s="664"/>
      <c r="DV24" s="689"/>
      <c r="DW24" s="690">
        <v>41</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106600935</v>
      </c>
      <c r="S25" s="609"/>
      <c r="T25" s="609"/>
      <c r="U25" s="609"/>
      <c r="V25" s="609"/>
      <c r="W25" s="609"/>
      <c r="X25" s="609"/>
      <c r="Y25" s="610"/>
      <c r="Z25" s="646">
        <v>33.799999999999997</v>
      </c>
      <c r="AA25" s="646"/>
      <c r="AB25" s="646"/>
      <c r="AC25" s="646"/>
      <c r="AD25" s="647">
        <v>106600935</v>
      </c>
      <c r="AE25" s="647"/>
      <c r="AF25" s="647"/>
      <c r="AG25" s="647"/>
      <c r="AH25" s="647"/>
      <c r="AI25" s="647"/>
      <c r="AJ25" s="647"/>
      <c r="AK25" s="647"/>
      <c r="AL25" s="611">
        <v>56.3</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38269783</v>
      </c>
      <c r="CS25" s="621"/>
      <c r="CT25" s="621"/>
      <c r="CU25" s="621"/>
      <c r="CV25" s="621"/>
      <c r="CW25" s="621"/>
      <c r="CX25" s="621"/>
      <c r="CY25" s="622"/>
      <c r="CZ25" s="611">
        <v>12.3</v>
      </c>
      <c r="DA25" s="623"/>
      <c r="DB25" s="623"/>
      <c r="DC25" s="624"/>
      <c r="DD25" s="614">
        <v>35981938</v>
      </c>
      <c r="DE25" s="621"/>
      <c r="DF25" s="621"/>
      <c r="DG25" s="621"/>
      <c r="DH25" s="621"/>
      <c r="DI25" s="621"/>
      <c r="DJ25" s="621"/>
      <c r="DK25" s="622"/>
      <c r="DL25" s="614">
        <v>35296397</v>
      </c>
      <c r="DM25" s="621"/>
      <c r="DN25" s="621"/>
      <c r="DO25" s="621"/>
      <c r="DP25" s="621"/>
      <c r="DQ25" s="621"/>
      <c r="DR25" s="621"/>
      <c r="DS25" s="621"/>
      <c r="DT25" s="621"/>
      <c r="DU25" s="621"/>
      <c r="DV25" s="622"/>
      <c r="DW25" s="611">
        <v>18.600000000000001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62275</v>
      </c>
      <c r="S26" s="609"/>
      <c r="T26" s="609"/>
      <c r="U26" s="609"/>
      <c r="V26" s="609"/>
      <c r="W26" s="609"/>
      <c r="X26" s="609"/>
      <c r="Y26" s="610"/>
      <c r="Z26" s="646">
        <v>0</v>
      </c>
      <c r="AA26" s="646"/>
      <c r="AB26" s="646"/>
      <c r="AC26" s="646"/>
      <c r="AD26" s="647">
        <v>62275</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26219995</v>
      </c>
      <c r="CS26" s="609"/>
      <c r="CT26" s="609"/>
      <c r="CU26" s="609"/>
      <c r="CV26" s="609"/>
      <c r="CW26" s="609"/>
      <c r="CX26" s="609"/>
      <c r="CY26" s="610"/>
      <c r="CZ26" s="611">
        <v>8.4</v>
      </c>
      <c r="DA26" s="623"/>
      <c r="DB26" s="623"/>
      <c r="DC26" s="624"/>
      <c r="DD26" s="614">
        <v>25028330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2515352</v>
      </c>
      <c r="S27" s="609"/>
      <c r="T27" s="609"/>
      <c r="U27" s="609"/>
      <c r="V27" s="609"/>
      <c r="W27" s="609"/>
      <c r="X27" s="609"/>
      <c r="Y27" s="610"/>
      <c r="Z27" s="646">
        <v>0.8</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81582213</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114549039</v>
      </c>
      <c r="CS27" s="621"/>
      <c r="CT27" s="621"/>
      <c r="CU27" s="621"/>
      <c r="CV27" s="621"/>
      <c r="CW27" s="621"/>
      <c r="CX27" s="621"/>
      <c r="CY27" s="622"/>
      <c r="CZ27" s="611">
        <v>36.700000000000003</v>
      </c>
      <c r="DA27" s="623"/>
      <c r="DB27" s="623"/>
      <c r="DC27" s="624"/>
      <c r="DD27" s="614">
        <v>50880211</v>
      </c>
      <c r="DE27" s="621"/>
      <c r="DF27" s="621"/>
      <c r="DG27" s="621"/>
      <c r="DH27" s="621"/>
      <c r="DI27" s="621"/>
      <c r="DJ27" s="621"/>
      <c r="DK27" s="622"/>
      <c r="DL27" s="614">
        <v>40693312</v>
      </c>
      <c r="DM27" s="621"/>
      <c r="DN27" s="621"/>
      <c r="DO27" s="621"/>
      <c r="DP27" s="621"/>
      <c r="DQ27" s="621"/>
      <c r="DR27" s="621"/>
      <c r="DS27" s="621"/>
      <c r="DT27" s="621"/>
      <c r="DU27" s="621"/>
      <c r="DV27" s="622"/>
      <c r="DW27" s="611">
        <v>21.5</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6783186</v>
      </c>
      <c r="S28" s="609"/>
      <c r="T28" s="609"/>
      <c r="U28" s="609"/>
      <c r="V28" s="609"/>
      <c r="W28" s="609"/>
      <c r="X28" s="609"/>
      <c r="Y28" s="610"/>
      <c r="Z28" s="646">
        <v>2.1</v>
      </c>
      <c r="AA28" s="646"/>
      <c r="AB28" s="646"/>
      <c r="AC28" s="646"/>
      <c r="AD28" s="647">
        <v>3291516</v>
      </c>
      <c r="AE28" s="647"/>
      <c r="AF28" s="647"/>
      <c r="AG28" s="647"/>
      <c r="AH28" s="647"/>
      <c r="AI28" s="647"/>
      <c r="AJ28" s="647"/>
      <c r="AK28" s="647"/>
      <c r="AL28" s="611">
        <v>1.7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1725002</v>
      </c>
      <c r="CS28" s="609"/>
      <c r="CT28" s="609"/>
      <c r="CU28" s="609"/>
      <c r="CV28" s="609"/>
      <c r="CW28" s="609"/>
      <c r="CX28" s="609"/>
      <c r="CY28" s="610"/>
      <c r="CZ28" s="611">
        <v>0.6</v>
      </c>
      <c r="DA28" s="623"/>
      <c r="DB28" s="623"/>
      <c r="DC28" s="624"/>
      <c r="DD28" s="614">
        <v>1650993</v>
      </c>
      <c r="DE28" s="609"/>
      <c r="DF28" s="609"/>
      <c r="DG28" s="609"/>
      <c r="DH28" s="609"/>
      <c r="DI28" s="609"/>
      <c r="DJ28" s="609"/>
      <c r="DK28" s="610"/>
      <c r="DL28" s="614">
        <v>1650993</v>
      </c>
      <c r="DM28" s="609"/>
      <c r="DN28" s="609"/>
      <c r="DO28" s="609"/>
      <c r="DP28" s="609"/>
      <c r="DQ28" s="609"/>
      <c r="DR28" s="609"/>
      <c r="DS28" s="609"/>
      <c r="DT28" s="609"/>
      <c r="DU28" s="609"/>
      <c r="DV28" s="610"/>
      <c r="DW28" s="611">
        <v>0.9</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1054627</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1724943</v>
      </c>
      <c r="CS29" s="621"/>
      <c r="CT29" s="621"/>
      <c r="CU29" s="621"/>
      <c r="CV29" s="621"/>
      <c r="CW29" s="621"/>
      <c r="CX29" s="621"/>
      <c r="CY29" s="622"/>
      <c r="CZ29" s="611">
        <v>0.6</v>
      </c>
      <c r="DA29" s="623"/>
      <c r="DB29" s="623"/>
      <c r="DC29" s="624"/>
      <c r="DD29" s="614">
        <v>1650934</v>
      </c>
      <c r="DE29" s="621"/>
      <c r="DF29" s="621"/>
      <c r="DG29" s="621"/>
      <c r="DH29" s="621"/>
      <c r="DI29" s="621"/>
      <c r="DJ29" s="621"/>
      <c r="DK29" s="622"/>
      <c r="DL29" s="614">
        <v>1650934</v>
      </c>
      <c r="DM29" s="621"/>
      <c r="DN29" s="621"/>
      <c r="DO29" s="621"/>
      <c r="DP29" s="621"/>
      <c r="DQ29" s="621"/>
      <c r="DR29" s="621"/>
      <c r="DS29" s="621"/>
      <c r="DT29" s="621"/>
      <c r="DU29" s="621"/>
      <c r="DV29" s="622"/>
      <c r="DW29" s="611">
        <v>0.9</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58062357</v>
      </c>
      <c r="S30" s="609"/>
      <c r="T30" s="609"/>
      <c r="U30" s="609"/>
      <c r="V30" s="609"/>
      <c r="W30" s="609"/>
      <c r="X30" s="609"/>
      <c r="Y30" s="610"/>
      <c r="Z30" s="646">
        <v>18.399999999999999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1610998</v>
      </c>
      <c r="CS30" s="609"/>
      <c r="CT30" s="609"/>
      <c r="CU30" s="609"/>
      <c r="CV30" s="609"/>
      <c r="CW30" s="609"/>
      <c r="CX30" s="609"/>
      <c r="CY30" s="610"/>
      <c r="CZ30" s="611">
        <v>0.5</v>
      </c>
      <c r="DA30" s="623"/>
      <c r="DB30" s="623"/>
      <c r="DC30" s="624"/>
      <c r="DD30" s="614">
        <v>1610998</v>
      </c>
      <c r="DE30" s="609"/>
      <c r="DF30" s="609"/>
      <c r="DG30" s="609"/>
      <c r="DH30" s="609"/>
      <c r="DI30" s="609"/>
      <c r="DJ30" s="609"/>
      <c r="DK30" s="610"/>
      <c r="DL30" s="614">
        <v>1610998</v>
      </c>
      <c r="DM30" s="609"/>
      <c r="DN30" s="609"/>
      <c r="DO30" s="609"/>
      <c r="DP30" s="609"/>
      <c r="DQ30" s="609"/>
      <c r="DR30" s="609"/>
      <c r="DS30" s="609"/>
      <c r="DT30" s="609"/>
      <c r="DU30" s="609"/>
      <c r="DV30" s="610"/>
      <c r="DW30" s="611">
        <v>0.9</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v>81492691</v>
      </c>
      <c r="S31" s="609"/>
      <c r="T31" s="609"/>
      <c r="U31" s="609"/>
      <c r="V31" s="609"/>
      <c r="W31" s="609"/>
      <c r="X31" s="609"/>
      <c r="Y31" s="610"/>
      <c r="Z31" s="646">
        <v>25.8</v>
      </c>
      <c r="AA31" s="646"/>
      <c r="AB31" s="646"/>
      <c r="AC31" s="646"/>
      <c r="AD31" s="647">
        <v>78137423</v>
      </c>
      <c r="AE31" s="647"/>
      <c r="AF31" s="647"/>
      <c r="AG31" s="647"/>
      <c r="AH31" s="647"/>
      <c r="AI31" s="647"/>
      <c r="AJ31" s="647"/>
      <c r="AK31" s="647"/>
      <c r="AL31" s="611">
        <v>41.2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98.9</v>
      </c>
      <c r="BN31" s="671"/>
      <c r="BO31" s="671"/>
      <c r="BP31" s="671"/>
      <c r="BQ31" s="673"/>
      <c r="BR31" s="670">
        <v>99.3</v>
      </c>
      <c r="BS31" s="671"/>
      <c r="BT31" s="671"/>
      <c r="BU31" s="671"/>
      <c r="BV31" s="671"/>
      <c r="BW31" s="671"/>
      <c r="BX31" s="672">
        <v>99</v>
      </c>
      <c r="BY31" s="671"/>
      <c r="BZ31" s="671"/>
      <c r="CA31" s="671"/>
      <c r="CB31" s="673"/>
      <c r="CD31" s="629"/>
      <c r="CE31" s="630"/>
      <c r="CF31" s="605" t="s">
        <v>300</v>
      </c>
      <c r="CG31" s="606"/>
      <c r="CH31" s="606"/>
      <c r="CI31" s="606"/>
      <c r="CJ31" s="606"/>
      <c r="CK31" s="606"/>
      <c r="CL31" s="606"/>
      <c r="CM31" s="606"/>
      <c r="CN31" s="606"/>
      <c r="CO31" s="606"/>
      <c r="CP31" s="606"/>
      <c r="CQ31" s="607"/>
      <c r="CR31" s="608">
        <v>113945</v>
      </c>
      <c r="CS31" s="621"/>
      <c r="CT31" s="621"/>
      <c r="CU31" s="621"/>
      <c r="CV31" s="621"/>
      <c r="CW31" s="621"/>
      <c r="CX31" s="621"/>
      <c r="CY31" s="622"/>
      <c r="CZ31" s="611">
        <v>0</v>
      </c>
      <c r="DA31" s="623"/>
      <c r="DB31" s="623"/>
      <c r="DC31" s="624"/>
      <c r="DD31" s="614">
        <v>39936</v>
      </c>
      <c r="DE31" s="621"/>
      <c r="DF31" s="621"/>
      <c r="DG31" s="621"/>
      <c r="DH31" s="621"/>
      <c r="DI31" s="621"/>
      <c r="DJ31" s="621"/>
      <c r="DK31" s="622"/>
      <c r="DL31" s="614">
        <v>39936</v>
      </c>
      <c r="DM31" s="621"/>
      <c r="DN31" s="621"/>
      <c r="DO31" s="621"/>
      <c r="DP31" s="621"/>
      <c r="DQ31" s="621"/>
      <c r="DR31" s="621"/>
      <c r="DS31" s="621"/>
      <c r="DT31" s="621"/>
      <c r="DU31" s="621"/>
      <c r="DV31" s="622"/>
      <c r="DW31" s="611">
        <v>0</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36303868</v>
      </c>
      <c r="S32" s="609"/>
      <c r="T32" s="609"/>
      <c r="U32" s="609"/>
      <c r="V32" s="609"/>
      <c r="W32" s="609"/>
      <c r="X32" s="609"/>
      <c r="Y32" s="610"/>
      <c r="Z32" s="646">
        <v>11.5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99.3</v>
      </c>
      <c r="BH32" s="621"/>
      <c r="BI32" s="621"/>
      <c r="BJ32" s="621"/>
      <c r="BK32" s="621"/>
      <c r="BL32" s="621"/>
      <c r="BM32" s="612">
        <v>98.9</v>
      </c>
      <c r="BN32" s="621"/>
      <c r="BO32" s="621"/>
      <c r="BP32" s="621"/>
      <c r="BQ32" s="644"/>
      <c r="BR32" s="679">
        <v>99.3</v>
      </c>
      <c r="BS32" s="621"/>
      <c r="BT32" s="621"/>
      <c r="BU32" s="621"/>
      <c r="BV32" s="621"/>
      <c r="BW32" s="621"/>
      <c r="BX32" s="612">
        <v>98.9</v>
      </c>
      <c r="BY32" s="621"/>
      <c r="BZ32" s="621"/>
      <c r="CA32" s="621"/>
      <c r="CB32" s="644"/>
      <c r="CD32" s="631"/>
      <c r="CE32" s="632"/>
      <c r="CF32" s="605" t="s">
        <v>304</v>
      </c>
      <c r="CG32" s="606"/>
      <c r="CH32" s="606"/>
      <c r="CI32" s="606"/>
      <c r="CJ32" s="606"/>
      <c r="CK32" s="606"/>
      <c r="CL32" s="606"/>
      <c r="CM32" s="606"/>
      <c r="CN32" s="606"/>
      <c r="CO32" s="606"/>
      <c r="CP32" s="606"/>
      <c r="CQ32" s="607"/>
      <c r="CR32" s="608">
        <v>59</v>
      </c>
      <c r="CS32" s="609"/>
      <c r="CT32" s="609"/>
      <c r="CU32" s="609"/>
      <c r="CV32" s="609"/>
      <c r="CW32" s="609"/>
      <c r="CX32" s="609"/>
      <c r="CY32" s="610"/>
      <c r="CZ32" s="611">
        <v>0</v>
      </c>
      <c r="DA32" s="623"/>
      <c r="DB32" s="623"/>
      <c r="DC32" s="624"/>
      <c r="DD32" s="614">
        <v>59</v>
      </c>
      <c r="DE32" s="609"/>
      <c r="DF32" s="609"/>
      <c r="DG32" s="609"/>
      <c r="DH32" s="609"/>
      <c r="DI32" s="609"/>
      <c r="DJ32" s="609"/>
      <c r="DK32" s="610"/>
      <c r="DL32" s="614">
        <v>59</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1645151</v>
      </c>
      <c r="S33" s="609"/>
      <c r="T33" s="609"/>
      <c r="U33" s="609"/>
      <c r="V33" s="609"/>
      <c r="W33" s="609"/>
      <c r="X33" s="609"/>
      <c r="Y33" s="610"/>
      <c r="Z33" s="646">
        <v>0.5</v>
      </c>
      <c r="AA33" s="646"/>
      <c r="AB33" s="646"/>
      <c r="AC33" s="646"/>
      <c r="AD33" s="647">
        <v>1332306</v>
      </c>
      <c r="AE33" s="647"/>
      <c r="AF33" s="647"/>
      <c r="AG33" s="647"/>
      <c r="AH33" s="647"/>
      <c r="AI33" s="647"/>
      <c r="AJ33" s="647"/>
      <c r="AK33" s="647"/>
      <c r="AL33" s="611">
        <v>0.7</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t="s">
        <v>122</v>
      </c>
      <c r="BH33" s="593"/>
      <c r="BI33" s="593"/>
      <c r="BJ33" s="593"/>
      <c r="BK33" s="593"/>
      <c r="BL33" s="593"/>
      <c r="BM33" s="639" t="s">
        <v>122</v>
      </c>
      <c r="BN33" s="593"/>
      <c r="BO33" s="593"/>
      <c r="BP33" s="593"/>
      <c r="BQ33" s="656"/>
      <c r="BR33" s="669" t="s">
        <v>122</v>
      </c>
      <c r="BS33" s="593"/>
      <c r="BT33" s="593"/>
      <c r="BU33" s="593"/>
      <c r="BV33" s="593"/>
      <c r="BW33" s="593"/>
      <c r="BX33" s="639" t="s">
        <v>122</v>
      </c>
      <c r="BY33" s="593"/>
      <c r="BZ33" s="593"/>
      <c r="CA33" s="593"/>
      <c r="CB33" s="656"/>
      <c r="CD33" s="605" t="s">
        <v>307</v>
      </c>
      <c r="CE33" s="606"/>
      <c r="CF33" s="606"/>
      <c r="CG33" s="606"/>
      <c r="CH33" s="606"/>
      <c r="CI33" s="606"/>
      <c r="CJ33" s="606"/>
      <c r="CK33" s="606"/>
      <c r="CL33" s="606"/>
      <c r="CM33" s="606"/>
      <c r="CN33" s="606"/>
      <c r="CO33" s="606"/>
      <c r="CP33" s="606"/>
      <c r="CQ33" s="607"/>
      <c r="CR33" s="608">
        <v>120927150</v>
      </c>
      <c r="CS33" s="621"/>
      <c r="CT33" s="621"/>
      <c r="CU33" s="621"/>
      <c r="CV33" s="621"/>
      <c r="CW33" s="621"/>
      <c r="CX33" s="621"/>
      <c r="CY33" s="622"/>
      <c r="CZ33" s="611">
        <v>38.700000000000003</v>
      </c>
      <c r="DA33" s="623"/>
      <c r="DB33" s="623"/>
      <c r="DC33" s="624"/>
      <c r="DD33" s="614">
        <v>98356204</v>
      </c>
      <c r="DE33" s="621"/>
      <c r="DF33" s="621"/>
      <c r="DG33" s="621"/>
      <c r="DH33" s="621"/>
      <c r="DI33" s="621"/>
      <c r="DJ33" s="621"/>
      <c r="DK33" s="622"/>
      <c r="DL33" s="614">
        <v>71285458</v>
      </c>
      <c r="DM33" s="621"/>
      <c r="DN33" s="621"/>
      <c r="DO33" s="621"/>
      <c r="DP33" s="621"/>
      <c r="DQ33" s="621"/>
      <c r="DR33" s="621"/>
      <c r="DS33" s="621"/>
      <c r="DT33" s="621"/>
      <c r="DU33" s="621"/>
      <c r="DV33" s="622"/>
      <c r="DW33" s="611">
        <v>37.6</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79746</v>
      </c>
      <c r="S34" s="609"/>
      <c r="T34" s="609"/>
      <c r="U34" s="609"/>
      <c r="V34" s="609"/>
      <c r="W34" s="609"/>
      <c r="X34" s="609"/>
      <c r="Y34" s="610"/>
      <c r="Z34" s="646">
        <v>0</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61039930</v>
      </c>
      <c r="CS34" s="609"/>
      <c r="CT34" s="609"/>
      <c r="CU34" s="609"/>
      <c r="CV34" s="609"/>
      <c r="CW34" s="609"/>
      <c r="CX34" s="609"/>
      <c r="CY34" s="610"/>
      <c r="CZ34" s="611">
        <v>19.5</v>
      </c>
      <c r="DA34" s="623"/>
      <c r="DB34" s="623"/>
      <c r="DC34" s="624"/>
      <c r="DD34" s="614">
        <v>49403853</v>
      </c>
      <c r="DE34" s="609"/>
      <c r="DF34" s="609"/>
      <c r="DG34" s="609"/>
      <c r="DH34" s="609"/>
      <c r="DI34" s="609"/>
      <c r="DJ34" s="609"/>
      <c r="DK34" s="610"/>
      <c r="DL34" s="614">
        <v>40573249</v>
      </c>
      <c r="DM34" s="609"/>
      <c r="DN34" s="609"/>
      <c r="DO34" s="609"/>
      <c r="DP34" s="609"/>
      <c r="DQ34" s="609"/>
      <c r="DR34" s="609"/>
      <c r="DS34" s="609"/>
      <c r="DT34" s="609"/>
      <c r="DU34" s="609"/>
      <c r="DV34" s="610"/>
      <c r="DW34" s="611">
        <v>21.4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9713457</v>
      </c>
      <c r="S35" s="609"/>
      <c r="T35" s="609"/>
      <c r="U35" s="609"/>
      <c r="V35" s="609"/>
      <c r="W35" s="609"/>
      <c r="X35" s="609"/>
      <c r="Y35" s="610"/>
      <c r="Z35" s="646">
        <v>3.1</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5403047</v>
      </c>
      <c r="CS35" s="621"/>
      <c r="CT35" s="621"/>
      <c r="CU35" s="621"/>
      <c r="CV35" s="621"/>
      <c r="CW35" s="621"/>
      <c r="CX35" s="621"/>
      <c r="CY35" s="622"/>
      <c r="CZ35" s="611">
        <v>1.7</v>
      </c>
      <c r="DA35" s="623"/>
      <c r="DB35" s="623"/>
      <c r="DC35" s="624"/>
      <c r="DD35" s="614">
        <v>4346508</v>
      </c>
      <c r="DE35" s="621"/>
      <c r="DF35" s="621"/>
      <c r="DG35" s="621"/>
      <c r="DH35" s="621"/>
      <c r="DI35" s="621"/>
      <c r="DJ35" s="621"/>
      <c r="DK35" s="622"/>
      <c r="DL35" s="614">
        <v>4346508</v>
      </c>
      <c r="DM35" s="621"/>
      <c r="DN35" s="621"/>
      <c r="DO35" s="621"/>
      <c r="DP35" s="621"/>
      <c r="DQ35" s="621"/>
      <c r="DR35" s="621"/>
      <c r="DS35" s="621"/>
      <c r="DT35" s="621"/>
      <c r="DU35" s="621"/>
      <c r="DV35" s="622"/>
      <c r="DW35" s="611">
        <v>2.2999999999999998</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2680418</v>
      </c>
      <c r="S36" s="609"/>
      <c r="T36" s="609"/>
      <c r="U36" s="609"/>
      <c r="V36" s="609"/>
      <c r="W36" s="609"/>
      <c r="X36" s="609"/>
      <c r="Y36" s="610"/>
      <c r="Z36" s="646">
        <v>0.8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26362718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372337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21133529</v>
      </c>
      <c r="CS36" s="609"/>
      <c r="CT36" s="609"/>
      <c r="CU36" s="609"/>
      <c r="CV36" s="609"/>
      <c r="CW36" s="609"/>
      <c r="CX36" s="609"/>
      <c r="CY36" s="610"/>
      <c r="CZ36" s="611">
        <v>6.8</v>
      </c>
      <c r="DA36" s="623"/>
      <c r="DB36" s="623"/>
      <c r="DC36" s="624"/>
      <c r="DD36" s="614">
        <v>15845992</v>
      </c>
      <c r="DE36" s="609"/>
      <c r="DF36" s="609"/>
      <c r="DG36" s="609"/>
      <c r="DH36" s="609"/>
      <c r="DI36" s="609"/>
      <c r="DJ36" s="609"/>
      <c r="DK36" s="610"/>
      <c r="DL36" s="614">
        <v>7949581</v>
      </c>
      <c r="DM36" s="609"/>
      <c r="DN36" s="609"/>
      <c r="DO36" s="609"/>
      <c r="DP36" s="609"/>
      <c r="DQ36" s="609"/>
      <c r="DR36" s="609"/>
      <c r="DS36" s="609"/>
      <c r="DT36" s="609"/>
      <c r="DU36" s="609"/>
      <c r="DV36" s="610"/>
      <c r="DW36" s="611">
        <v>4.2</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6645294</v>
      </c>
      <c r="S37" s="609"/>
      <c r="T37" s="609"/>
      <c r="U37" s="609"/>
      <c r="V37" s="609"/>
      <c r="W37" s="609"/>
      <c r="X37" s="609"/>
      <c r="Y37" s="610"/>
      <c r="Z37" s="646">
        <v>2.1</v>
      </c>
      <c r="AA37" s="646"/>
      <c r="AB37" s="646"/>
      <c r="AC37" s="646"/>
      <c r="AD37" s="647">
        <v>19342</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95036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372337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3639460</v>
      </c>
      <c r="CS37" s="621"/>
      <c r="CT37" s="621"/>
      <c r="CU37" s="621"/>
      <c r="CV37" s="621"/>
      <c r="CW37" s="621"/>
      <c r="CX37" s="621"/>
      <c r="CY37" s="622"/>
      <c r="CZ37" s="611">
        <v>1.2</v>
      </c>
      <c r="DA37" s="623"/>
      <c r="DB37" s="623"/>
      <c r="DC37" s="624"/>
      <c r="DD37" s="614">
        <v>3639460</v>
      </c>
      <c r="DE37" s="621"/>
      <c r="DF37" s="621"/>
      <c r="DG37" s="621"/>
      <c r="DH37" s="621"/>
      <c r="DI37" s="621"/>
      <c r="DJ37" s="621"/>
      <c r="DK37" s="622"/>
      <c r="DL37" s="614">
        <v>2725695</v>
      </c>
      <c r="DM37" s="621"/>
      <c r="DN37" s="621"/>
      <c r="DO37" s="621"/>
      <c r="DP37" s="621"/>
      <c r="DQ37" s="621"/>
      <c r="DR37" s="621"/>
      <c r="DS37" s="621"/>
      <c r="DT37" s="621"/>
      <c r="DU37" s="621"/>
      <c r="DV37" s="622"/>
      <c r="DW37" s="611">
        <v>1.4</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1994000</v>
      </c>
      <c r="S38" s="609"/>
      <c r="T38" s="609"/>
      <c r="U38" s="609"/>
      <c r="V38" s="609"/>
      <c r="W38" s="609"/>
      <c r="X38" s="609"/>
      <c r="Y38" s="610"/>
      <c r="Z38" s="646">
        <v>0.6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86215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26362718</v>
      </c>
      <c r="CS38" s="609"/>
      <c r="CT38" s="609"/>
      <c r="CU38" s="609"/>
      <c r="CV38" s="609"/>
      <c r="CW38" s="609"/>
      <c r="CX38" s="609"/>
      <c r="CY38" s="610"/>
      <c r="CZ38" s="611">
        <v>8.4</v>
      </c>
      <c r="DA38" s="623"/>
      <c r="DB38" s="623"/>
      <c r="DC38" s="624"/>
      <c r="DD38" s="614">
        <v>22438918</v>
      </c>
      <c r="DE38" s="609"/>
      <c r="DF38" s="609"/>
      <c r="DG38" s="609"/>
      <c r="DH38" s="609"/>
      <c r="DI38" s="609"/>
      <c r="DJ38" s="609"/>
      <c r="DK38" s="610"/>
      <c r="DL38" s="614">
        <v>18416120</v>
      </c>
      <c r="DM38" s="609"/>
      <c r="DN38" s="609"/>
      <c r="DO38" s="609"/>
      <c r="DP38" s="609"/>
      <c r="DQ38" s="609"/>
      <c r="DR38" s="609"/>
      <c r="DS38" s="609"/>
      <c r="DT38" s="609"/>
      <c r="DU38" s="609"/>
      <c r="DV38" s="610"/>
      <c r="DW38" s="611">
        <v>9.6999999999999993</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114581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5652878</v>
      </c>
      <c r="CS39" s="621"/>
      <c r="CT39" s="621"/>
      <c r="CU39" s="621"/>
      <c r="CV39" s="621"/>
      <c r="CW39" s="621"/>
      <c r="CX39" s="621"/>
      <c r="CY39" s="622"/>
      <c r="CZ39" s="611">
        <v>1.8</v>
      </c>
      <c r="DA39" s="623"/>
      <c r="DB39" s="623"/>
      <c r="DC39" s="624"/>
      <c r="DD39" s="614">
        <v>5515370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133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1335048</v>
      </c>
      <c r="CS40" s="609"/>
      <c r="CT40" s="609"/>
      <c r="CU40" s="609"/>
      <c r="CV40" s="609"/>
      <c r="CW40" s="609"/>
      <c r="CX40" s="609"/>
      <c r="CY40" s="610"/>
      <c r="CZ40" s="611">
        <v>0.4</v>
      </c>
      <c r="DA40" s="623"/>
      <c r="DB40" s="623"/>
      <c r="DC40" s="624"/>
      <c r="DD40" s="614">
        <v>805563</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315633357</v>
      </c>
      <c r="S41" s="633"/>
      <c r="T41" s="633"/>
      <c r="U41" s="633"/>
      <c r="V41" s="633"/>
      <c r="W41" s="633"/>
      <c r="X41" s="633"/>
      <c r="Y41" s="636"/>
      <c r="Z41" s="637">
        <v>100</v>
      </c>
      <c r="AA41" s="637"/>
      <c r="AB41" s="637"/>
      <c r="AC41" s="637"/>
      <c r="AD41" s="638">
        <v>189443797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8057044</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18210638</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371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36857743</v>
      </c>
      <c r="CS42" s="621"/>
      <c r="CT42" s="621"/>
      <c r="CU42" s="621"/>
      <c r="CV42" s="621"/>
      <c r="CW42" s="621"/>
      <c r="CX42" s="621"/>
      <c r="CY42" s="622"/>
      <c r="CZ42" s="611">
        <v>11.8</v>
      </c>
      <c r="DA42" s="623"/>
      <c r="DB42" s="623"/>
      <c r="DC42" s="624"/>
      <c r="DD42" s="614">
        <v>25918244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1327513</v>
      </c>
      <c r="CS43" s="621"/>
      <c r="CT43" s="621"/>
      <c r="CU43" s="621"/>
      <c r="CV43" s="621"/>
      <c r="CW43" s="621"/>
      <c r="CX43" s="621"/>
      <c r="CY43" s="622"/>
      <c r="CZ43" s="611">
        <v>0.4</v>
      </c>
      <c r="DA43" s="623"/>
      <c r="DB43" s="623"/>
      <c r="DC43" s="624"/>
      <c r="DD43" s="614">
        <v>1217319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36857743</v>
      </c>
      <c r="CS44" s="609"/>
      <c r="CT44" s="609"/>
      <c r="CU44" s="609"/>
      <c r="CV44" s="609"/>
      <c r="CW44" s="609"/>
      <c r="CX44" s="609"/>
      <c r="CY44" s="610"/>
      <c r="CZ44" s="611">
        <v>11.8</v>
      </c>
      <c r="DA44" s="612"/>
      <c r="DB44" s="612"/>
      <c r="DC44" s="613"/>
      <c r="DD44" s="614">
        <v>25918244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6736178</v>
      </c>
      <c r="CS45" s="621"/>
      <c r="CT45" s="621"/>
      <c r="CU45" s="621"/>
      <c r="CV45" s="621"/>
      <c r="CW45" s="621"/>
      <c r="CX45" s="621"/>
      <c r="CY45" s="622"/>
      <c r="CZ45" s="611">
        <v>2.2000000000000002</v>
      </c>
      <c r="DA45" s="623"/>
      <c r="DB45" s="623"/>
      <c r="DC45" s="624"/>
      <c r="DD45" s="614">
        <v>2673894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30121565</v>
      </c>
      <c r="CS46" s="609"/>
      <c r="CT46" s="609"/>
      <c r="CU46" s="609"/>
      <c r="CV46" s="609"/>
      <c r="CW46" s="609"/>
      <c r="CX46" s="609"/>
      <c r="CY46" s="610"/>
      <c r="CZ46" s="611">
        <v>9.6</v>
      </c>
      <c r="DA46" s="612"/>
      <c r="DB46" s="612"/>
      <c r="DC46" s="613"/>
      <c r="DD46" s="614">
        <v>23244350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312328717</v>
      </c>
      <c r="CS49" s="593"/>
      <c r="CT49" s="593"/>
      <c r="CU49" s="593"/>
      <c r="CV49" s="593"/>
      <c r="CW49" s="593"/>
      <c r="CX49" s="593"/>
      <c r="CY49" s="594"/>
      <c r="CZ49" s="595">
        <v>100</v>
      </c>
      <c r="DA49" s="596"/>
      <c r="DB49" s="596"/>
      <c r="DC49" s="597"/>
      <c r="DD49" s="598">
        <v>212787590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xmhVD7XcyFTJRQDCosYgIltCabMNPP9uPSaiLx2ZBtxFQ6evLKqybnol6g7NZnxEsuP1Ssi+p4xI0sQyjmz7Sw==" saltValue="R+9qyXoocz28ORbmIi7d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316247</v>
      </c>
      <c r="R7" s="1090"/>
      <c r="S7" s="1090"/>
      <c r="T7" s="1090"/>
      <c r="U7" s="1090"/>
      <c r="V7" s="1090">
        <v>312943</v>
      </c>
      <c r="W7" s="1090"/>
      <c r="X7" s="1090"/>
      <c r="Y7" s="1090"/>
      <c r="Z7" s="1090"/>
      <c r="AA7" s="1090">
        <v>3305</v>
      </c>
      <c r="AB7" s="1090"/>
      <c r="AC7" s="1090"/>
      <c r="AD7" s="1090"/>
      <c r="AE7" s="1091"/>
      <c r="AF7" s="1092">
        <v>2711</v>
      </c>
      <c r="AG7" s="1093"/>
      <c r="AH7" s="1093"/>
      <c r="AI7" s="1093"/>
      <c r="AJ7" s="1094"/>
      <c r="AK7" s="1095">
        <v>9677</v>
      </c>
      <c r="AL7" s="1096"/>
      <c r="AM7" s="1096"/>
      <c r="AN7" s="1096"/>
      <c r="AO7" s="1096"/>
      <c r="AP7" s="1096">
        <v>15248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546</v>
      </c>
      <c r="BT7" s="1087"/>
      <c r="BU7" s="1087"/>
      <c r="BV7" s="1087"/>
      <c r="BW7" s="1087"/>
      <c r="BX7" s="1087"/>
      <c r="BY7" s="1087"/>
      <c r="BZ7" s="1087"/>
      <c r="CA7" s="1087"/>
      <c r="CB7" s="1087"/>
      <c r="CC7" s="1087"/>
      <c r="CD7" s="1087"/>
      <c r="CE7" s="1087"/>
      <c r="CF7" s="1087"/>
      <c r="CG7" s="1099"/>
      <c r="CH7" s="1083">
        <v>-3</v>
      </c>
      <c r="CI7" s="1084"/>
      <c r="CJ7" s="1084"/>
      <c r="CK7" s="1084"/>
      <c r="CL7" s="1085"/>
      <c r="CM7" s="1083">
        <v>408</v>
      </c>
      <c r="CN7" s="1084"/>
      <c r="CO7" s="1084"/>
      <c r="CP7" s="1084"/>
      <c r="CQ7" s="1085"/>
      <c r="CR7" s="1083">
        <v>220</v>
      </c>
      <c r="CS7" s="1084"/>
      <c r="CT7" s="1084"/>
      <c r="CU7" s="1084"/>
      <c r="CV7" s="1085"/>
      <c r="CW7" s="1083">
        <v>234</v>
      </c>
      <c r="CX7" s="1084"/>
      <c r="CY7" s="1084"/>
      <c r="CZ7" s="1084"/>
      <c r="DA7" s="1085"/>
      <c r="DB7" s="1083" t="s">
        <v>482</v>
      </c>
      <c r="DC7" s="1084"/>
      <c r="DD7" s="1084"/>
      <c r="DE7" s="1084"/>
      <c r="DF7" s="1085"/>
      <c r="DG7" s="1083" t="s">
        <v>482</v>
      </c>
      <c r="DH7" s="1084"/>
      <c r="DI7" s="1084"/>
      <c r="DJ7" s="1084"/>
      <c r="DK7" s="1085"/>
      <c r="DL7" s="1083" t="s">
        <v>482</v>
      </c>
      <c r="DM7" s="1084"/>
      <c r="DN7" s="1084"/>
      <c r="DO7" s="1084"/>
      <c r="DP7" s="1085"/>
      <c r="DQ7" s="1083" t="s">
        <v>482</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547</v>
      </c>
      <c r="BT8" s="980"/>
      <c r="BU8" s="980"/>
      <c r="BV8" s="980"/>
      <c r="BW8" s="980"/>
      <c r="BX8" s="980"/>
      <c r="BY8" s="980"/>
      <c r="BZ8" s="980"/>
      <c r="CA8" s="980"/>
      <c r="CB8" s="980"/>
      <c r="CC8" s="980"/>
      <c r="CD8" s="980"/>
      <c r="CE8" s="980"/>
      <c r="CF8" s="980"/>
      <c r="CG8" s="1001"/>
      <c r="CH8" s="976">
        <v>-4</v>
      </c>
      <c r="CI8" s="977"/>
      <c r="CJ8" s="977"/>
      <c r="CK8" s="977"/>
      <c r="CL8" s="978"/>
      <c r="CM8" s="976">
        <v>737</v>
      </c>
      <c r="CN8" s="977"/>
      <c r="CO8" s="977"/>
      <c r="CP8" s="977"/>
      <c r="CQ8" s="978"/>
      <c r="CR8" s="976">
        <v>530</v>
      </c>
      <c r="CS8" s="977"/>
      <c r="CT8" s="977"/>
      <c r="CU8" s="977"/>
      <c r="CV8" s="978"/>
      <c r="CW8" s="976">
        <v>656</v>
      </c>
      <c r="CX8" s="977"/>
      <c r="CY8" s="977"/>
      <c r="CZ8" s="977"/>
      <c r="DA8" s="978"/>
      <c r="DB8" s="976" t="s">
        <v>482</v>
      </c>
      <c r="DC8" s="977"/>
      <c r="DD8" s="977"/>
      <c r="DE8" s="977"/>
      <c r="DF8" s="978"/>
      <c r="DG8" s="976" t="s">
        <v>482</v>
      </c>
      <c r="DH8" s="977"/>
      <c r="DI8" s="977"/>
      <c r="DJ8" s="977"/>
      <c r="DK8" s="978"/>
      <c r="DL8" s="976" t="s">
        <v>482</v>
      </c>
      <c r="DM8" s="977"/>
      <c r="DN8" s="977"/>
      <c r="DO8" s="977"/>
      <c r="DP8" s="978"/>
      <c r="DQ8" s="976" t="s">
        <v>482</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548</v>
      </c>
      <c r="BT9" s="980"/>
      <c r="BU9" s="980"/>
      <c r="BV9" s="980"/>
      <c r="BW9" s="980"/>
      <c r="BX9" s="980"/>
      <c r="BY9" s="980"/>
      <c r="BZ9" s="980"/>
      <c r="CA9" s="980"/>
      <c r="CB9" s="980"/>
      <c r="CC9" s="980"/>
      <c r="CD9" s="980"/>
      <c r="CE9" s="980"/>
      <c r="CF9" s="980"/>
      <c r="CG9" s="1001"/>
      <c r="CH9" s="976">
        <v>1</v>
      </c>
      <c r="CI9" s="977"/>
      <c r="CJ9" s="977"/>
      <c r="CK9" s="977"/>
      <c r="CL9" s="978"/>
      <c r="CM9" s="976">
        <v>227</v>
      </c>
      <c r="CN9" s="977"/>
      <c r="CO9" s="977"/>
      <c r="CP9" s="977"/>
      <c r="CQ9" s="978"/>
      <c r="CR9" s="976">
        <v>100</v>
      </c>
      <c r="CS9" s="977"/>
      <c r="CT9" s="977"/>
      <c r="CU9" s="977"/>
      <c r="CV9" s="978"/>
      <c r="CW9" s="976">
        <v>39</v>
      </c>
      <c r="CX9" s="977"/>
      <c r="CY9" s="977"/>
      <c r="CZ9" s="977"/>
      <c r="DA9" s="978"/>
      <c r="DB9" s="976" t="s">
        <v>482</v>
      </c>
      <c r="DC9" s="977"/>
      <c r="DD9" s="977"/>
      <c r="DE9" s="977"/>
      <c r="DF9" s="978"/>
      <c r="DG9" s="976" t="s">
        <v>482</v>
      </c>
      <c r="DH9" s="977"/>
      <c r="DI9" s="977"/>
      <c r="DJ9" s="977"/>
      <c r="DK9" s="978"/>
      <c r="DL9" s="976" t="s">
        <v>482</v>
      </c>
      <c r="DM9" s="977"/>
      <c r="DN9" s="977"/>
      <c r="DO9" s="977"/>
      <c r="DP9" s="978"/>
      <c r="DQ9" s="976" t="s">
        <v>482</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t="s">
        <v>549</v>
      </c>
      <c r="BS10" s="979" t="s">
        <v>550</v>
      </c>
      <c r="BT10" s="980"/>
      <c r="BU10" s="980"/>
      <c r="BV10" s="980"/>
      <c r="BW10" s="980"/>
      <c r="BX10" s="980"/>
      <c r="BY10" s="980"/>
      <c r="BZ10" s="980"/>
      <c r="CA10" s="980"/>
      <c r="CB10" s="980"/>
      <c r="CC10" s="980"/>
      <c r="CD10" s="980"/>
      <c r="CE10" s="980"/>
      <c r="CF10" s="980"/>
      <c r="CG10" s="1001"/>
      <c r="CH10" s="976">
        <v>1</v>
      </c>
      <c r="CI10" s="977"/>
      <c r="CJ10" s="977"/>
      <c r="CK10" s="977"/>
      <c r="CL10" s="978"/>
      <c r="CM10" s="976">
        <v>61</v>
      </c>
      <c r="CN10" s="977"/>
      <c r="CO10" s="977"/>
      <c r="CP10" s="977"/>
      <c r="CQ10" s="978"/>
      <c r="CR10" s="976">
        <v>10</v>
      </c>
      <c r="CS10" s="977"/>
      <c r="CT10" s="977"/>
      <c r="CU10" s="977"/>
      <c r="CV10" s="978"/>
      <c r="CW10" s="976" t="s">
        <v>482</v>
      </c>
      <c r="CX10" s="977"/>
      <c r="CY10" s="977"/>
      <c r="CZ10" s="977"/>
      <c r="DA10" s="978"/>
      <c r="DB10" s="976">
        <v>5440</v>
      </c>
      <c r="DC10" s="977"/>
      <c r="DD10" s="977"/>
      <c r="DE10" s="977"/>
      <c r="DF10" s="978"/>
      <c r="DG10" s="976">
        <v>1293</v>
      </c>
      <c r="DH10" s="977"/>
      <c r="DI10" s="977"/>
      <c r="DJ10" s="977"/>
      <c r="DK10" s="978"/>
      <c r="DL10" s="976" t="s">
        <v>482</v>
      </c>
      <c r="DM10" s="977"/>
      <c r="DN10" s="977"/>
      <c r="DO10" s="977"/>
      <c r="DP10" s="978"/>
      <c r="DQ10" s="976" t="s">
        <v>482</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551</v>
      </c>
      <c r="BT11" s="980"/>
      <c r="BU11" s="980"/>
      <c r="BV11" s="980"/>
      <c r="BW11" s="980"/>
      <c r="BX11" s="980"/>
      <c r="BY11" s="980"/>
      <c r="BZ11" s="980"/>
      <c r="CA11" s="980"/>
      <c r="CB11" s="980"/>
      <c r="CC11" s="980"/>
      <c r="CD11" s="980"/>
      <c r="CE11" s="980"/>
      <c r="CF11" s="980"/>
      <c r="CG11" s="1001"/>
      <c r="CH11" s="976">
        <v>31</v>
      </c>
      <c r="CI11" s="977"/>
      <c r="CJ11" s="977"/>
      <c r="CK11" s="977"/>
      <c r="CL11" s="978"/>
      <c r="CM11" s="976">
        <v>212</v>
      </c>
      <c r="CN11" s="977"/>
      <c r="CO11" s="977"/>
      <c r="CP11" s="977"/>
      <c r="CQ11" s="978"/>
      <c r="CR11" s="976">
        <v>9</v>
      </c>
      <c r="CS11" s="977"/>
      <c r="CT11" s="977"/>
      <c r="CU11" s="977"/>
      <c r="CV11" s="978"/>
      <c r="CW11" s="976" t="s">
        <v>482</v>
      </c>
      <c r="CX11" s="977"/>
      <c r="CY11" s="977"/>
      <c r="CZ11" s="977"/>
      <c r="DA11" s="978"/>
      <c r="DB11" s="976" t="s">
        <v>482</v>
      </c>
      <c r="DC11" s="977"/>
      <c r="DD11" s="977"/>
      <c r="DE11" s="977"/>
      <c r="DF11" s="978"/>
      <c r="DG11" s="976" t="s">
        <v>482</v>
      </c>
      <c r="DH11" s="977"/>
      <c r="DI11" s="977"/>
      <c r="DJ11" s="977"/>
      <c r="DK11" s="978"/>
      <c r="DL11" s="976" t="s">
        <v>482</v>
      </c>
      <c r="DM11" s="977"/>
      <c r="DN11" s="977"/>
      <c r="DO11" s="977"/>
      <c r="DP11" s="978"/>
      <c r="DQ11" s="976" t="s">
        <v>482</v>
      </c>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552</v>
      </c>
      <c r="BT12" s="980"/>
      <c r="BU12" s="980"/>
      <c r="BV12" s="980"/>
      <c r="BW12" s="980"/>
      <c r="BX12" s="980"/>
      <c r="BY12" s="980"/>
      <c r="BZ12" s="980"/>
      <c r="CA12" s="980"/>
      <c r="CB12" s="980"/>
      <c r="CC12" s="980"/>
      <c r="CD12" s="980"/>
      <c r="CE12" s="980"/>
      <c r="CF12" s="980"/>
      <c r="CG12" s="1001"/>
      <c r="CH12" s="976">
        <v>-0.3</v>
      </c>
      <c r="CI12" s="977"/>
      <c r="CJ12" s="977"/>
      <c r="CK12" s="977"/>
      <c r="CL12" s="978"/>
      <c r="CM12" s="976">
        <v>7</v>
      </c>
      <c r="CN12" s="977"/>
      <c r="CO12" s="977"/>
      <c r="CP12" s="977"/>
      <c r="CQ12" s="978"/>
      <c r="CR12" s="976">
        <v>6</v>
      </c>
      <c r="CS12" s="977"/>
      <c r="CT12" s="977"/>
      <c r="CU12" s="977"/>
      <c r="CV12" s="978"/>
      <c r="CW12" s="976" t="s">
        <v>482</v>
      </c>
      <c r="CX12" s="977"/>
      <c r="CY12" s="977"/>
      <c r="CZ12" s="977"/>
      <c r="DA12" s="978"/>
      <c r="DB12" s="976" t="s">
        <v>482</v>
      </c>
      <c r="DC12" s="977"/>
      <c r="DD12" s="977"/>
      <c r="DE12" s="977"/>
      <c r="DF12" s="978"/>
      <c r="DG12" s="976" t="s">
        <v>482</v>
      </c>
      <c r="DH12" s="977"/>
      <c r="DI12" s="977"/>
      <c r="DJ12" s="977"/>
      <c r="DK12" s="978"/>
      <c r="DL12" s="976" t="s">
        <v>482</v>
      </c>
      <c r="DM12" s="977"/>
      <c r="DN12" s="977"/>
      <c r="DO12" s="977"/>
      <c r="DP12" s="978"/>
      <c r="DQ12" s="976" t="s">
        <v>482</v>
      </c>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t="s">
        <v>553</v>
      </c>
      <c r="BT13" s="980"/>
      <c r="BU13" s="980"/>
      <c r="BV13" s="980"/>
      <c r="BW13" s="980"/>
      <c r="BX13" s="980"/>
      <c r="BY13" s="980"/>
      <c r="BZ13" s="980"/>
      <c r="CA13" s="980"/>
      <c r="CB13" s="980"/>
      <c r="CC13" s="980"/>
      <c r="CD13" s="980"/>
      <c r="CE13" s="980"/>
      <c r="CF13" s="980"/>
      <c r="CG13" s="1001"/>
      <c r="CH13" s="976">
        <v>2</v>
      </c>
      <c r="CI13" s="977"/>
      <c r="CJ13" s="977"/>
      <c r="CK13" s="977"/>
      <c r="CL13" s="978"/>
      <c r="CM13" s="976">
        <v>10</v>
      </c>
      <c r="CN13" s="977"/>
      <c r="CO13" s="977"/>
      <c r="CP13" s="977"/>
      <c r="CQ13" s="978"/>
      <c r="CR13" s="976">
        <v>4</v>
      </c>
      <c r="CS13" s="977"/>
      <c r="CT13" s="977"/>
      <c r="CU13" s="977"/>
      <c r="CV13" s="978"/>
      <c r="CW13" s="976">
        <v>89</v>
      </c>
      <c r="CX13" s="977"/>
      <c r="CY13" s="977"/>
      <c r="CZ13" s="977"/>
      <c r="DA13" s="978"/>
      <c r="DB13" s="976" t="s">
        <v>482</v>
      </c>
      <c r="DC13" s="977"/>
      <c r="DD13" s="977"/>
      <c r="DE13" s="977"/>
      <c r="DF13" s="978"/>
      <c r="DG13" s="976" t="s">
        <v>482</v>
      </c>
      <c r="DH13" s="977"/>
      <c r="DI13" s="977"/>
      <c r="DJ13" s="977"/>
      <c r="DK13" s="978"/>
      <c r="DL13" s="976" t="s">
        <v>482</v>
      </c>
      <c r="DM13" s="977"/>
      <c r="DN13" s="977"/>
      <c r="DO13" s="977"/>
      <c r="DP13" s="978"/>
      <c r="DQ13" s="976" t="s">
        <v>482</v>
      </c>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t="s">
        <v>554</v>
      </c>
      <c r="BT14" s="980"/>
      <c r="BU14" s="980"/>
      <c r="BV14" s="980"/>
      <c r="BW14" s="980"/>
      <c r="BX14" s="980"/>
      <c r="BY14" s="980"/>
      <c r="BZ14" s="980"/>
      <c r="CA14" s="980"/>
      <c r="CB14" s="980"/>
      <c r="CC14" s="980"/>
      <c r="CD14" s="980"/>
      <c r="CE14" s="980"/>
      <c r="CF14" s="980"/>
      <c r="CG14" s="1001"/>
      <c r="CH14" s="976">
        <v>-53</v>
      </c>
      <c r="CI14" s="977"/>
      <c r="CJ14" s="977"/>
      <c r="CK14" s="977"/>
      <c r="CL14" s="978"/>
      <c r="CM14" s="976">
        <v>222</v>
      </c>
      <c r="CN14" s="977"/>
      <c r="CO14" s="977"/>
      <c r="CP14" s="977"/>
      <c r="CQ14" s="978"/>
      <c r="CR14" s="976">
        <v>180</v>
      </c>
      <c r="CS14" s="977"/>
      <c r="CT14" s="977"/>
      <c r="CU14" s="977"/>
      <c r="CV14" s="978"/>
      <c r="CW14" s="976" t="s">
        <v>482</v>
      </c>
      <c r="CX14" s="977"/>
      <c r="CY14" s="977"/>
      <c r="CZ14" s="977"/>
      <c r="DA14" s="978"/>
      <c r="DB14" s="976" t="s">
        <v>482</v>
      </c>
      <c r="DC14" s="977"/>
      <c r="DD14" s="977"/>
      <c r="DE14" s="977"/>
      <c r="DF14" s="978"/>
      <c r="DG14" s="976" t="s">
        <v>482</v>
      </c>
      <c r="DH14" s="977"/>
      <c r="DI14" s="977"/>
      <c r="DJ14" s="977"/>
      <c r="DK14" s="978"/>
      <c r="DL14" s="976" t="s">
        <v>482</v>
      </c>
      <c r="DM14" s="977"/>
      <c r="DN14" s="977"/>
      <c r="DO14" s="977"/>
      <c r="DP14" s="978"/>
      <c r="DQ14" s="976" t="s">
        <v>482</v>
      </c>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316247</v>
      </c>
      <c r="R23" s="1048"/>
      <c r="S23" s="1048"/>
      <c r="T23" s="1048"/>
      <c r="U23" s="1048"/>
      <c r="V23" s="1048">
        <v>312943</v>
      </c>
      <c r="W23" s="1048"/>
      <c r="X23" s="1048"/>
      <c r="Y23" s="1048"/>
      <c r="Z23" s="1048"/>
      <c r="AA23" s="1048">
        <v>3305</v>
      </c>
      <c r="AB23" s="1048"/>
      <c r="AC23" s="1048"/>
      <c r="AD23" s="1048"/>
      <c r="AE23" s="1055"/>
      <c r="AF23" s="1056">
        <v>2711</v>
      </c>
      <c r="AG23" s="1048"/>
      <c r="AH23" s="1048"/>
      <c r="AI23" s="1048"/>
      <c r="AJ23" s="1057"/>
      <c r="AK23" s="1058"/>
      <c r="AL23" s="1059"/>
      <c r="AM23" s="1059"/>
      <c r="AN23" s="1059"/>
      <c r="AO23" s="1059"/>
      <c r="AP23" s="1048">
        <v>15248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67585</v>
      </c>
      <c r="R28" s="1038"/>
      <c r="S28" s="1038"/>
      <c r="T28" s="1038"/>
      <c r="U28" s="1038"/>
      <c r="V28" s="1038">
        <v>67213</v>
      </c>
      <c r="W28" s="1038"/>
      <c r="X28" s="1038"/>
      <c r="Y28" s="1038"/>
      <c r="Z28" s="1038"/>
      <c r="AA28" s="1038">
        <f t="shared" ref="AA28:AA30" si="0">Q28-V28</f>
        <v>372</v>
      </c>
      <c r="AB28" s="1038"/>
      <c r="AC28" s="1038"/>
      <c r="AD28" s="1038"/>
      <c r="AE28" s="1039"/>
      <c r="AF28" s="1040">
        <v>372</v>
      </c>
      <c r="AG28" s="1038"/>
      <c r="AH28" s="1038"/>
      <c r="AI28" s="1038"/>
      <c r="AJ28" s="1041"/>
      <c r="AK28" s="1029">
        <v>8043</v>
      </c>
      <c r="AL28" s="1030"/>
      <c r="AM28" s="1030"/>
      <c r="AN28" s="1030"/>
      <c r="AO28" s="1030"/>
      <c r="AP28" s="1030" t="s">
        <v>482</v>
      </c>
      <c r="AQ28" s="1030"/>
      <c r="AR28" s="1030"/>
      <c r="AS28" s="1030"/>
      <c r="AT28" s="1030"/>
      <c r="AU28" s="1030" t="s">
        <v>482</v>
      </c>
      <c r="AV28" s="1030"/>
      <c r="AW28" s="1030"/>
      <c r="AX28" s="1030"/>
      <c r="AY28" s="1030"/>
      <c r="AZ28" s="1031" t="s">
        <v>482</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59094</v>
      </c>
      <c r="R29" s="1026"/>
      <c r="S29" s="1026"/>
      <c r="T29" s="1026"/>
      <c r="U29" s="1026"/>
      <c r="V29" s="1026">
        <v>58666</v>
      </c>
      <c r="W29" s="1026"/>
      <c r="X29" s="1026"/>
      <c r="Y29" s="1026"/>
      <c r="Z29" s="1026"/>
      <c r="AA29" s="1026">
        <f t="shared" si="0"/>
        <v>428</v>
      </c>
      <c r="AB29" s="1026"/>
      <c r="AC29" s="1026"/>
      <c r="AD29" s="1026"/>
      <c r="AE29" s="1027"/>
      <c r="AF29" s="1022">
        <v>428</v>
      </c>
      <c r="AG29" s="1023"/>
      <c r="AH29" s="1023"/>
      <c r="AI29" s="1023"/>
      <c r="AJ29" s="1024"/>
      <c r="AK29" s="967">
        <v>9935</v>
      </c>
      <c r="AL29" s="958"/>
      <c r="AM29" s="958"/>
      <c r="AN29" s="958"/>
      <c r="AO29" s="958"/>
      <c r="AP29" s="958" t="s">
        <v>482</v>
      </c>
      <c r="AQ29" s="958"/>
      <c r="AR29" s="958"/>
      <c r="AS29" s="958"/>
      <c r="AT29" s="958"/>
      <c r="AU29" s="958" t="s">
        <v>482</v>
      </c>
      <c r="AV29" s="958"/>
      <c r="AW29" s="958"/>
      <c r="AX29" s="958"/>
      <c r="AY29" s="958"/>
      <c r="AZ29" s="1028" t="s">
        <v>482</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19474</v>
      </c>
      <c r="R30" s="1026"/>
      <c r="S30" s="1026"/>
      <c r="T30" s="1026"/>
      <c r="U30" s="1026"/>
      <c r="V30" s="1026">
        <v>19314</v>
      </c>
      <c r="W30" s="1026"/>
      <c r="X30" s="1026"/>
      <c r="Y30" s="1026"/>
      <c r="Z30" s="1026"/>
      <c r="AA30" s="1026">
        <f t="shared" si="0"/>
        <v>160</v>
      </c>
      <c r="AB30" s="1026"/>
      <c r="AC30" s="1026"/>
      <c r="AD30" s="1026"/>
      <c r="AE30" s="1027"/>
      <c r="AF30" s="1022">
        <v>160</v>
      </c>
      <c r="AG30" s="1023"/>
      <c r="AH30" s="1023"/>
      <c r="AI30" s="1023"/>
      <c r="AJ30" s="1024"/>
      <c r="AK30" s="967">
        <v>8847</v>
      </c>
      <c r="AL30" s="958"/>
      <c r="AM30" s="958"/>
      <c r="AN30" s="958"/>
      <c r="AO30" s="958"/>
      <c r="AP30" s="958" t="s">
        <v>482</v>
      </c>
      <c r="AQ30" s="958"/>
      <c r="AR30" s="958"/>
      <c r="AS30" s="958"/>
      <c r="AT30" s="958"/>
      <c r="AU30" s="958" t="s">
        <v>482</v>
      </c>
      <c r="AV30" s="958"/>
      <c r="AW30" s="958"/>
      <c r="AX30" s="958"/>
      <c r="AY30" s="958"/>
      <c r="AZ30" s="1028" t="s">
        <v>482</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961</v>
      </c>
      <c r="AG63" s="946"/>
      <c r="AH63" s="946"/>
      <c r="AI63" s="946"/>
      <c r="AJ63" s="1009"/>
      <c r="AK63" s="1010"/>
      <c r="AL63" s="950"/>
      <c r="AM63" s="950"/>
      <c r="AN63" s="950"/>
      <c r="AO63" s="950"/>
      <c r="AP63" s="946" t="s">
        <v>482</v>
      </c>
      <c r="AQ63" s="946"/>
      <c r="AR63" s="946"/>
      <c r="AS63" s="946"/>
      <c r="AT63" s="946"/>
      <c r="AU63" s="946" t="s">
        <v>482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394</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395</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557</v>
      </c>
      <c r="C68" s="973"/>
      <c r="D68" s="973"/>
      <c r="E68" s="973"/>
      <c r="F68" s="973"/>
      <c r="G68" s="973"/>
      <c r="H68" s="973"/>
      <c r="I68" s="973"/>
      <c r="J68" s="973"/>
      <c r="K68" s="973"/>
      <c r="L68" s="973"/>
      <c r="M68" s="973"/>
      <c r="N68" s="973"/>
      <c r="O68" s="973"/>
      <c r="P68" s="974"/>
      <c r="Q68" s="975">
        <v>8467</v>
      </c>
      <c r="R68" s="969"/>
      <c r="S68" s="969"/>
      <c r="T68" s="969"/>
      <c r="U68" s="969"/>
      <c r="V68" s="969">
        <v>7990</v>
      </c>
      <c r="W68" s="969"/>
      <c r="X68" s="969"/>
      <c r="Y68" s="969"/>
      <c r="Z68" s="969"/>
      <c r="AA68" s="969">
        <v>477</v>
      </c>
      <c r="AB68" s="969"/>
      <c r="AC68" s="969"/>
      <c r="AD68" s="969"/>
      <c r="AE68" s="969"/>
      <c r="AF68" s="969">
        <v>477</v>
      </c>
      <c r="AG68" s="969"/>
      <c r="AH68" s="969"/>
      <c r="AI68" s="969"/>
      <c r="AJ68" s="969"/>
      <c r="AK68" s="969">
        <v>380</v>
      </c>
      <c r="AL68" s="969"/>
      <c r="AM68" s="969"/>
      <c r="AN68" s="969"/>
      <c r="AO68" s="969"/>
      <c r="AP68" s="969">
        <v>3142</v>
      </c>
      <c r="AQ68" s="969"/>
      <c r="AR68" s="969"/>
      <c r="AS68" s="969"/>
      <c r="AT68" s="969"/>
      <c r="AU68" s="969">
        <v>135</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558</v>
      </c>
      <c r="C69" s="962"/>
      <c r="D69" s="962"/>
      <c r="E69" s="962"/>
      <c r="F69" s="962"/>
      <c r="G69" s="962"/>
      <c r="H69" s="962"/>
      <c r="I69" s="962"/>
      <c r="J69" s="962"/>
      <c r="K69" s="962"/>
      <c r="L69" s="962"/>
      <c r="M69" s="962"/>
      <c r="N69" s="962"/>
      <c r="O69" s="962"/>
      <c r="P69" s="963"/>
      <c r="Q69" s="964">
        <v>221481</v>
      </c>
      <c r="R69" s="958"/>
      <c r="S69" s="958"/>
      <c r="T69" s="958"/>
      <c r="U69" s="958"/>
      <c r="V69" s="958">
        <v>203386</v>
      </c>
      <c r="W69" s="958"/>
      <c r="X69" s="958"/>
      <c r="Y69" s="958"/>
      <c r="Z69" s="958"/>
      <c r="AA69" s="958">
        <v>18095</v>
      </c>
      <c r="AB69" s="958"/>
      <c r="AC69" s="958"/>
      <c r="AD69" s="958"/>
      <c r="AE69" s="958"/>
      <c r="AF69" s="958">
        <v>40934</v>
      </c>
      <c r="AG69" s="958"/>
      <c r="AH69" s="958"/>
      <c r="AI69" s="958"/>
      <c r="AJ69" s="958"/>
      <c r="AK69" s="958" t="s">
        <v>563</v>
      </c>
      <c r="AL69" s="958"/>
      <c r="AM69" s="958"/>
      <c r="AN69" s="958"/>
      <c r="AO69" s="958"/>
      <c r="AP69" s="958" t="s">
        <v>563</v>
      </c>
      <c r="AQ69" s="958"/>
      <c r="AR69" s="958"/>
      <c r="AS69" s="958"/>
      <c r="AT69" s="958"/>
      <c r="AU69" s="958" t="s">
        <v>564</v>
      </c>
      <c r="AV69" s="958"/>
      <c r="AW69" s="958"/>
      <c r="AX69" s="958"/>
      <c r="AY69" s="958"/>
      <c r="AZ69" s="959" t="s">
        <v>568</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559</v>
      </c>
      <c r="C70" s="962"/>
      <c r="D70" s="962"/>
      <c r="E70" s="962"/>
      <c r="F70" s="962"/>
      <c r="G70" s="962"/>
      <c r="H70" s="962"/>
      <c r="I70" s="962"/>
      <c r="J70" s="962"/>
      <c r="K70" s="962"/>
      <c r="L70" s="962"/>
      <c r="M70" s="962"/>
      <c r="N70" s="962"/>
      <c r="O70" s="962"/>
      <c r="P70" s="963"/>
      <c r="Q70" s="964">
        <v>806</v>
      </c>
      <c r="R70" s="958"/>
      <c r="S70" s="958"/>
      <c r="T70" s="958"/>
      <c r="U70" s="958"/>
      <c r="V70" s="958">
        <v>679</v>
      </c>
      <c r="W70" s="958"/>
      <c r="X70" s="958"/>
      <c r="Y70" s="958"/>
      <c r="Z70" s="958"/>
      <c r="AA70" s="958">
        <v>126</v>
      </c>
      <c r="AB70" s="958"/>
      <c r="AC70" s="958"/>
      <c r="AD70" s="958"/>
      <c r="AE70" s="958"/>
      <c r="AF70" s="958">
        <v>126</v>
      </c>
      <c r="AG70" s="958"/>
      <c r="AH70" s="958"/>
      <c r="AI70" s="958"/>
      <c r="AJ70" s="958"/>
      <c r="AK70" s="958">
        <v>20</v>
      </c>
      <c r="AL70" s="958"/>
      <c r="AM70" s="958"/>
      <c r="AN70" s="958"/>
      <c r="AO70" s="958"/>
      <c r="AP70" s="958" t="s">
        <v>564</v>
      </c>
      <c r="AQ70" s="958"/>
      <c r="AR70" s="958"/>
      <c r="AS70" s="958"/>
      <c r="AT70" s="958"/>
      <c r="AU70" s="958" t="s">
        <v>565</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560</v>
      </c>
      <c r="C71" s="962"/>
      <c r="D71" s="962"/>
      <c r="E71" s="962"/>
      <c r="F71" s="962"/>
      <c r="G71" s="962"/>
      <c r="H71" s="962"/>
      <c r="I71" s="962"/>
      <c r="J71" s="962"/>
      <c r="K71" s="962"/>
      <c r="L71" s="962"/>
      <c r="M71" s="962"/>
      <c r="N71" s="962"/>
      <c r="O71" s="962"/>
      <c r="P71" s="963"/>
      <c r="Q71" s="964">
        <v>90180</v>
      </c>
      <c r="R71" s="958"/>
      <c r="S71" s="958"/>
      <c r="T71" s="958"/>
      <c r="U71" s="958"/>
      <c r="V71" s="958">
        <v>85061</v>
      </c>
      <c r="W71" s="958"/>
      <c r="X71" s="958"/>
      <c r="Y71" s="958"/>
      <c r="Z71" s="958"/>
      <c r="AA71" s="958">
        <v>5120</v>
      </c>
      <c r="AB71" s="958"/>
      <c r="AC71" s="958"/>
      <c r="AD71" s="958"/>
      <c r="AE71" s="958"/>
      <c r="AF71" s="958">
        <v>4894</v>
      </c>
      <c r="AG71" s="958"/>
      <c r="AH71" s="958"/>
      <c r="AI71" s="958"/>
      <c r="AJ71" s="958"/>
      <c r="AK71" s="958">
        <v>5163</v>
      </c>
      <c r="AL71" s="958"/>
      <c r="AM71" s="958"/>
      <c r="AN71" s="958"/>
      <c r="AO71" s="958"/>
      <c r="AP71" s="958">
        <v>78689</v>
      </c>
      <c r="AQ71" s="958"/>
      <c r="AR71" s="958"/>
      <c r="AS71" s="958"/>
      <c r="AT71" s="958"/>
      <c r="AU71" s="958">
        <v>3856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561</v>
      </c>
      <c r="C72" s="962"/>
      <c r="D72" s="962"/>
      <c r="E72" s="962"/>
      <c r="F72" s="962"/>
      <c r="G72" s="962"/>
      <c r="H72" s="962"/>
      <c r="I72" s="962"/>
      <c r="J72" s="962"/>
      <c r="K72" s="962"/>
      <c r="L72" s="962"/>
      <c r="M72" s="962"/>
      <c r="N72" s="962"/>
      <c r="O72" s="962"/>
      <c r="P72" s="963"/>
      <c r="Q72" s="964">
        <v>9878</v>
      </c>
      <c r="R72" s="958"/>
      <c r="S72" s="958"/>
      <c r="T72" s="958"/>
      <c r="U72" s="958"/>
      <c r="V72" s="958">
        <v>9787</v>
      </c>
      <c r="W72" s="958"/>
      <c r="X72" s="958"/>
      <c r="Y72" s="958"/>
      <c r="Z72" s="958"/>
      <c r="AA72" s="958">
        <v>92</v>
      </c>
      <c r="AB72" s="958"/>
      <c r="AC72" s="958"/>
      <c r="AD72" s="958"/>
      <c r="AE72" s="958"/>
      <c r="AF72" s="958">
        <v>92</v>
      </c>
      <c r="AG72" s="958"/>
      <c r="AH72" s="958"/>
      <c r="AI72" s="958"/>
      <c r="AJ72" s="958"/>
      <c r="AK72" s="958">
        <v>5083</v>
      </c>
      <c r="AL72" s="958"/>
      <c r="AM72" s="958"/>
      <c r="AN72" s="958"/>
      <c r="AO72" s="958"/>
      <c r="AP72" s="958" t="s">
        <v>565</v>
      </c>
      <c r="AQ72" s="958"/>
      <c r="AR72" s="958"/>
      <c r="AS72" s="958"/>
      <c r="AT72" s="958"/>
      <c r="AU72" s="958" t="s">
        <v>565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562</v>
      </c>
      <c r="C73" s="962"/>
      <c r="D73" s="962"/>
      <c r="E73" s="962"/>
      <c r="F73" s="962"/>
      <c r="G73" s="962"/>
      <c r="H73" s="962"/>
      <c r="I73" s="962"/>
      <c r="J73" s="962"/>
      <c r="K73" s="962"/>
      <c r="L73" s="962"/>
      <c r="M73" s="962"/>
      <c r="N73" s="962"/>
      <c r="O73" s="962"/>
      <c r="P73" s="963"/>
      <c r="Q73" s="964">
        <v>1600855</v>
      </c>
      <c r="R73" s="958"/>
      <c r="S73" s="958"/>
      <c r="T73" s="958"/>
      <c r="U73" s="958"/>
      <c r="V73" s="958">
        <v>1567252</v>
      </c>
      <c r="W73" s="958"/>
      <c r="X73" s="958"/>
      <c r="Y73" s="958"/>
      <c r="Z73" s="958"/>
      <c r="AA73" s="958">
        <v>33603</v>
      </c>
      <c r="AB73" s="958"/>
      <c r="AC73" s="958"/>
      <c r="AD73" s="958"/>
      <c r="AE73" s="958"/>
      <c r="AF73" s="958">
        <v>33603</v>
      </c>
      <c r="AG73" s="958"/>
      <c r="AH73" s="958"/>
      <c r="AI73" s="958"/>
      <c r="AJ73" s="958"/>
      <c r="AK73" s="958">
        <v>22693</v>
      </c>
      <c r="AL73" s="958"/>
      <c r="AM73" s="958"/>
      <c r="AN73" s="958"/>
      <c r="AO73" s="958"/>
      <c r="AP73" s="958" t="s">
        <v>566</v>
      </c>
      <c r="AQ73" s="958"/>
      <c r="AR73" s="958"/>
      <c r="AS73" s="958"/>
      <c r="AT73" s="958"/>
      <c r="AU73" s="958" t="s">
        <v>567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80126</v>
      </c>
      <c r="AG88" s="946"/>
      <c r="AH88" s="946"/>
      <c r="AI88" s="946"/>
      <c r="AJ88" s="946"/>
      <c r="AK88" s="950"/>
      <c r="AL88" s="950"/>
      <c r="AM88" s="950"/>
      <c r="AN88" s="950"/>
      <c r="AO88" s="950"/>
      <c r="AP88" s="946">
        <v>81831</v>
      </c>
      <c r="AQ88" s="946"/>
      <c r="AR88" s="946"/>
      <c r="AS88" s="946"/>
      <c r="AT88" s="946"/>
      <c r="AU88" s="946">
        <v>3991</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1059</v>
      </c>
      <c r="CS102" s="940"/>
      <c r="CT102" s="940"/>
      <c r="CU102" s="940"/>
      <c r="CV102" s="941"/>
      <c r="CW102" s="939">
        <v>1018</v>
      </c>
      <c r="CX102" s="940"/>
      <c r="CY102" s="940"/>
      <c r="CZ102" s="940"/>
      <c r="DA102" s="941"/>
      <c r="DB102" s="939">
        <v>5440</v>
      </c>
      <c r="DC102" s="940"/>
      <c r="DD102" s="940"/>
      <c r="DE102" s="940"/>
      <c r="DF102" s="941"/>
      <c r="DG102" s="939">
        <v>1293</v>
      </c>
      <c r="DH102" s="940"/>
      <c r="DI102" s="940"/>
      <c r="DJ102" s="940"/>
      <c r="DK102" s="941"/>
      <c r="DL102" s="939" t="s">
        <v>482</v>
      </c>
      <c r="DM102" s="940"/>
      <c r="DN102" s="940"/>
      <c r="DO102" s="940"/>
      <c r="DP102" s="941"/>
      <c r="DQ102" s="939" t="s">
        <v>482</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398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399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405</v>
      </c>
      <c r="AB109" s="883"/>
      <c r="AC109" s="883"/>
      <c r="AD109" s="883"/>
      <c r="AE109" s="884"/>
      <c r="AF109" s="885" t="s">
        <v>406</v>
      </c>
      <c r="AG109" s="883"/>
      <c r="AH109" s="883"/>
      <c r="AI109" s="883"/>
      <c r="AJ109" s="884"/>
      <c r="AK109" s="885" t="s">
        <v>294</v>
      </c>
      <c r="AL109" s="883"/>
      <c r="AM109" s="883"/>
      <c r="AN109" s="883"/>
      <c r="AO109" s="884"/>
      <c r="AP109" s="885" t="s">
        <v>407</v>
      </c>
      <c r="AQ109" s="883"/>
      <c r="AR109" s="883"/>
      <c r="AS109" s="883"/>
      <c r="AT109" s="916"/>
      <c r="AU109" s="882"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405</v>
      </c>
      <c r="BR109" s="883"/>
      <c r="BS109" s="883"/>
      <c r="BT109" s="883"/>
      <c r="BU109" s="884"/>
      <c r="BV109" s="885" t="s">
        <v>406</v>
      </c>
      <c r="BW109" s="883"/>
      <c r="BX109" s="883"/>
      <c r="BY109" s="883"/>
      <c r="BZ109" s="884"/>
      <c r="CA109" s="885" t="s">
        <v>294</v>
      </c>
      <c r="CB109" s="883"/>
      <c r="CC109" s="883"/>
      <c r="CD109" s="883"/>
      <c r="CE109" s="884"/>
      <c r="CF109" s="923" t="s">
        <v>407</v>
      </c>
      <c r="CG109" s="923"/>
      <c r="CH109" s="923"/>
      <c r="CI109" s="923"/>
      <c r="CJ109" s="923"/>
      <c r="CK109" s="885"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405</v>
      </c>
      <c r="DH109" s="883"/>
      <c r="DI109" s="883"/>
      <c r="DJ109" s="883"/>
      <c r="DK109" s="884"/>
      <c r="DL109" s="885" t="s">
        <v>406</v>
      </c>
      <c r="DM109" s="883"/>
      <c r="DN109" s="883"/>
      <c r="DO109" s="883"/>
      <c r="DP109" s="884"/>
      <c r="DQ109" s="885" t="s">
        <v>294</v>
      </c>
      <c r="DR109" s="883"/>
      <c r="DS109" s="883"/>
      <c r="DT109" s="883"/>
      <c r="DU109" s="884"/>
      <c r="DV109" s="885" t="s">
        <v>407</v>
      </c>
      <c r="DW109" s="883"/>
      <c r="DX109" s="883"/>
      <c r="DY109" s="883"/>
      <c r="DZ109" s="916"/>
    </row>
    <row r="110" spans="1:131" s="224" customFormat="1" ht="26.25" customHeight="1" x14ac:dyDescent="0.2">
      <c r="A110" s="794" t="s">
        <v>409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2332558</v>
      </c>
      <c r="AB110" s="876"/>
      <c r="AC110" s="876"/>
      <c r="AD110" s="876"/>
      <c r="AE110" s="877"/>
      <c r="AF110" s="878">
        <v>1884957</v>
      </c>
      <c r="AG110" s="876"/>
      <c r="AH110" s="876"/>
      <c r="AI110" s="876"/>
      <c r="AJ110" s="877"/>
      <c r="AK110" s="878">
        <v>1724943</v>
      </c>
      <c r="AL110" s="876"/>
      <c r="AM110" s="876"/>
      <c r="AN110" s="876"/>
      <c r="AO110" s="877"/>
      <c r="AP110" s="879">
        <v>1</v>
      </c>
      <c r="AQ110" s="880"/>
      <c r="AR110" s="880"/>
      <c r="AS110" s="880"/>
      <c r="AT110" s="881"/>
      <c r="AU110" s="917" t="s">
        <v>69</v>
      </c>
      <c r="AV110" s="918"/>
      <c r="AW110" s="918"/>
      <c r="AX110" s="918"/>
      <c r="AY110" s="918"/>
      <c r="AZ110" s="847" t="s">
        <v>410</v>
      </c>
      <c r="BA110" s="795"/>
      <c r="BB110" s="795"/>
      <c r="BC110" s="795"/>
      <c r="BD110" s="795"/>
      <c r="BE110" s="795"/>
      <c r="BF110" s="795"/>
      <c r="BG110" s="795"/>
      <c r="BH110" s="795"/>
      <c r="BI110" s="795"/>
      <c r="BJ110" s="795"/>
      <c r="BK110" s="795"/>
      <c r="BL110" s="795"/>
      <c r="BM110" s="795"/>
      <c r="BN110" s="795"/>
      <c r="BO110" s="795"/>
      <c r="BP110" s="796"/>
      <c r="BQ110" s="848">
        <v>17149754</v>
      </c>
      <c r="BR110" s="829"/>
      <c r="BS110" s="829"/>
      <c r="BT110" s="829"/>
      <c r="BU110" s="829"/>
      <c r="BV110" s="829">
        <v>14864852</v>
      </c>
      <c r="BW110" s="829"/>
      <c r="BX110" s="829"/>
      <c r="BY110" s="829"/>
      <c r="BZ110" s="829"/>
      <c r="CA110" s="829">
        <v>15247854</v>
      </c>
      <c r="CB110" s="829"/>
      <c r="CC110" s="829"/>
      <c r="CD110" s="829"/>
      <c r="CE110" s="829"/>
      <c r="CF110" s="853">
        <v>8.6999999999999993</v>
      </c>
      <c r="CG110" s="854"/>
      <c r="CH110" s="854"/>
      <c r="CI110" s="854"/>
      <c r="CJ110" s="854"/>
      <c r="CK110" s="913" t="s">
        <v>411</v>
      </c>
      <c r="CL110" s="806"/>
      <c r="CM110" s="847" t="s">
        <v>412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414</v>
      </c>
      <c r="BA111" s="739"/>
      <c r="BB111" s="739"/>
      <c r="BC111" s="739"/>
      <c r="BD111" s="739"/>
      <c r="BE111" s="739"/>
      <c r="BF111" s="739"/>
      <c r="BG111" s="739"/>
      <c r="BH111" s="739"/>
      <c r="BI111" s="739"/>
      <c r="BJ111" s="739"/>
      <c r="BK111" s="739"/>
      <c r="BL111" s="739"/>
      <c r="BM111" s="739"/>
      <c r="BN111" s="739"/>
      <c r="BO111" s="739"/>
      <c r="BP111" s="740"/>
      <c r="BQ111" s="803">
        <v>8565220</v>
      </c>
      <c r="BR111" s="804"/>
      <c r="BS111" s="804"/>
      <c r="BT111" s="804"/>
      <c r="BU111" s="804"/>
      <c r="BV111" s="804">
        <v>8545734</v>
      </c>
      <c r="BW111" s="804"/>
      <c r="BX111" s="804"/>
      <c r="BY111" s="804"/>
      <c r="BZ111" s="804"/>
      <c r="CA111" s="804">
        <v>7006967</v>
      </c>
      <c r="CB111" s="804"/>
      <c r="CC111" s="804"/>
      <c r="CD111" s="804"/>
      <c r="CE111" s="804"/>
      <c r="CF111" s="862">
        <v>4</v>
      </c>
      <c r="CG111" s="863"/>
      <c r="CH111" s="863"/>
      <c r="CI111" s="863"/>
      <c r="CJ111" s="863"/>
      <c r="CK111" s="914"/>
      <c r="CL111" s="808"/>
      <c r="CM111" s="802" t="s">
        <v>415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416</v>
      </c>
      <c r="B112" s="900"/>
      <c r="C112" s="739" t="s">
        <v>417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75167</v>
      </c>
      <c r="AB112" s="767"/>
      <c r="AC112" s="767"/>
      <c r="AD112" s="767"/>
      <c r="AE112" s="768"/>
      <c r="AF112" s="769">
        <v>75167</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418</v>
      </c>
      <c r="BA112" s="739"/>
      <c r="BB112" s="739"/>
      <c r="BC112" s="739"/>
      <c r="BD112" s="739"/>
      <c r="BE112" s="739"/>
      <c r="BF112" s="739"/>
      <c r="BG112" s="739"/>
      <c r="BH112" s="739"/>
      <c r="BI112" s="739"/>
      <c r="BJ112" s="739"/>
      <c r="BK112" s="739"/>
      <c r="BL112" s="739"/>
      <c r="BM112" s="739"/>
      <c r="BN112" s="739"/>
      <c r="BO112" s="739"/>
      <c r="BP112" s="740"/>
      <c r="BQ112" s="803" t="s">
        <v>122</v>
      </c>
      <c r="BR112" s="804"/>
      <c r="BS112" s="804"/>
      <c r="BT112" s="804"/>
      <c r="BU112" s="804"/>
      <c r="BV112" s="804" t="s">
        <v>122</v>
      </c>
      <c r="BW112" s="804"/>
      <c r="BX112" s="804"/>
      <c r="BY112" s="804"/>
      <c r="BZ112" s="804"/>
      <c r="CA112" s="804" t="s">
        <v>122</v>
      </c>
      <c r="CB112" s="804"/>
      <c r="CC112" s="804"/>
      <c r="CD112" s="804"/>
      <c r="CE112" s="804"/>
      <c r="CF112" s="862" t="s">
        <v>122</v>
      </c>
      <c r="CG112" s="863"/>
      <c r="CH112" s="863"/>
      <c r="CI112" s="863"/>
      <c r="CJ112" s="863"/>
      <c r="CK112" s="914"/>
      <c r="CL112" s="808"/>
      <c r="CM112" s="802" t="s">
        <v>419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122</v>
      </c>
      <c r="AB113" s="906"/>
      <c r="AC113" s="906"/>
      <c r="AD113" s="906"/>
      <c r="AE113" s="907"/>
      <c r="AF113" s="908" t="s">
        <v>122</v>
      </c>
      <c r="AG113" s="906"/>
      <c r="AH113" s="906"/>
      <c r="AI113" s="906"/>
      <c r="AJ113" s="907"/>
      <c r="AK113" s="908" t="s">
        <v>122</v>
      </c>
      <c r="AL113" s="906"/>
      <c r="AM113" s="906"/>
      <c r="AN113" s="906"/>
      <c r="AO113" s="907"/>
      <c r="AP113" s="909" t="s">
        <v>122</v>
      </c>
      <c r="AQ113" s="910"/>
      <c r="AR113" s="910"/>
      <c r="AS113" s="910"/>
      <c r="AT113" s="911"/>
      <c r="AU113" s="919"/>
      <c r="AV113" s="920"/>
      <c r="AW113" s="920"/>
      <c r="AX113" s="920"/>
      <c r="AY113" s="920"/>
      <c r="AZ113" s="802" t="s">
        <v>421</v>
      </c>
      <c r="BA113" s="739"/>
      <c r="BB113" s="739"/>
      <c r="BC113" s="739"/>
      <c r="BD113" s="739"/>
      <c r="BE113" s="739"/>
      <c r="BF113" s="739"/>
      <c r="BG113" s="739"/>
      <c r="BH113" s="739"/>
      <c r="BI113" s="739"/>
      <c r="BJ113" s="739"/>
      <c r="BK113" s="739"/>
      <c r="BL113" s="739"/>
      <c r="BM113" s="739"/>
      <c r="BN113" s="739"/>
      <c r="BO113" s="739"/>
      <c r="BP113" s="740"/>
      <c r="BQ113" s="803">
        <v>3169970</v>
      </c>
      <c r="BR113" s="804"/>
      <c r="BS113" s="804"/>
      <c r="BT113" s="804"/>
      <c r="BU113" s="804"/>
      <c r="BV113" s="804">
        <v>3877639</v>
      </c>
      <c r="BW113" s="804"/>
      <c r="BX113" s="804"/>
      <c r="BY113" s="804"/>
      <c r="BZ113" s="804"/>
      <c r="CA113" s="804">
        <v>3990867</v>
      </c>
      <c r="CB113" s="804"/>
      <c r="CC113" s="804"/>
      <c r="CD113" s="804"/>
      <c r="CE113" s="804"/>
      <c r="CF113" s="862">
        <v>2.2999999999999998</v>
      </c>
      <c r="CG113" s="863"/>
      <c r="CH113" s="863"/>
      <c r="CI113" s="863"/>
      <c r="CJ113" s="863"/>
      <c r="CK113" s="914"/>
      <c r="CL113" s="808"/>
      <c r="CM113" s="802" t="s">
        <v>422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208306</v>
      </c>
      <c r="AB114" s="767"/>
      <c r="AC114" s="767"/>
      <c r="AD114" s="767"/>
      <c r="AE114" s="768"/>
      <c r="AF114" s="769">
        <v>203219</v>
      </c>
      <c r="AG114" s="767"/>
      <c r="AH114" s="767"/>
      <c r="AI114" s="767"/>
      <c r="AJ114" s="768"/>
      <c r="AK114" s="769">
        <v>247204</v>
      </c>
      <c r="AL114" s="767"/>
      <c r="AM114" s="767"/>
      <c r="AN114" s="767"/>
      <c r="AO114" s="768"/>
      <c r="AP114" s="811">
        <v>0.1</v>
      </c>
      <c r="AQ114" s="812"/>
      <c r="AR114" s="812"/>
      <c r="AS114" s="812"/>
      <c r="AT114" s="813"/>
      <c r="AU114" s="919"/>
      <c r="AV114" s="920"/>
      <c r="AW114" s="920"/>
      <c r="AX114" s="920"/>
      <c r="AY114" s="920"/>
      <c r="AZ114" s="802" t="s">
        <v>424</v>
      </c>
      <c r="BA114" s="739"/>
      <c r="BB114" s="739"/>
      <c r="BC114" s="739"/>
      <c r="BD114" s="739"/>
      <c r="BE114" s="739"/>
      <c r="BF114" s="739"/>
      <c r="BG114" s="739"/>
      <c r="BH114" s="739"/>
      <c r="BI114" s="739"/>
      <c r="BJ114" s="739"/>
      <c r="BK114" s="739"/>
      <c r="BL114" s="739"/>
      <c r="BM114" s="739"/>
      <c r="BN114" s="739"/>
      <c r="BO114" s="739"/>
      <c r="BP114" s="740"/>
      <c r="BQ114" s="803">
        <v>27478287</v>
      </c>
      <c r="BR114" s="804"/>
      <c r="BS114" s="804"/>
      <c r="BT114" s="804"/>
      <c r="BU114" s="804"/>
      <c r="BV114" s="804">
        <v>27031949</v>
      </c>
      <c r="BW114" s="804"/>
      <c r="BX114" s="804"/>
      <c r="BY114" s="804"/>
      <c r="BZ114" s="804"/>
      <c r="CA114" s="804">
        <v>27006322</v>
      </c>
      <c r="CB114" s="804"/>
      <c r="CC114" s="804"/>
      <c r="CD114" s="804"/>
      <c r="CE114" s="804"/>
      <c r="CF114" s="862">
        <v>15.4</v>
      </c>
      <c r="CG114" s="863"/>
      <c r="CH114" s="863"/>
      <c r="CI114" s="863"/>
      <c r="CJ114" s="863"/>
      <c r="CK114" s="914"/>
      <c r="CL114" s="808"/>
      <c r="CM114" s="802" t="s">
        <v>425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6665250</v>
      </c>
      <c r="AB115" s="906"/>
      <c r="AC115" s="906"/>
      <c r="AD115" s="906"/>
      <c r="AE115" s="907"/>
      <c r="AF115" s="908">
        <v>2368440</v>
      </c>
      <c r="AG115" s="906"/>
      <c r="AH115" s="906"/>
      <c r="AI115" s="906"/>
      <c r="AJ115" s="907"/>
      <c r="AK115" s="908">
        <v>4307826</v>
      </c>
      <c r="AL115" s="906"/>
      <c r="AM115" s="906"/>
      <c r="AN115" s="906"/>
      <c r="AO115" s="907"/>
      <c r="AP115" s="909">
        <v>2.5</v>
      </c>
      <c r="AQ115" s="910"/>
      <c r="AR115" s="910"/>
      <c r="AS115" s="910"/>
      <c r="AT115" s="911"/>
      <c r="AU115" s="919"/>
      <c r="AV115" s="920"/>
      <c r="AW115" s="920"/>
      <c r="AX115" s="920"/>
      <c r="AY115" s="920"/>
      <c r="AZ115" s="802" t="s">
        <v>427</v>
      </c>
      <c r="BA115" s="739"/>
      <c r="BB115" s="739"/>
      <c r="BC115" s="739"/>
      <c r="BD115" s="739"/>
      <c r="BE115" s="739"/>
      <c r="BF115" s="739"/>
      <c r="BG115" s="739"/>
      <c r="BH115" s="739"/>
      <c r="BI115" s="739"/>
      <c r="BJ115" s="739"/>
      <c r="BK115" s="739"/>
      <c r="BL115" s="739"/>
      <c r="BM115" s="739"/>
      <c r="BN115" s="739"/>
      <c r="BO115" s="739"/>
      <c r="BP115" s="740"/>
      <c r="BQ115" s="803">
        <v>609</v>
      </c>
      <c r="BR115" s="804"/>
      <c r="BS115" s="804"/>
      <c r="BT115" s="804"/>
      <c r="BU115" s="804"/>
      <c r="BV115" s="804">
        <v>2081</v>
      </c>
      <c r="BW115" s="804"/>
      <c r="BX115" s="804"/>
      <c r="BY115" s="804"/>
      <c r="BZ115" s="804"/>
      <c r="CA115" s="804">
        <v>1707</v>
      </c>
      <c r="CB115" s="804"/>
      <c r="CC115" s="804"/>
      <c r="CD115" s="804"/>
      <c r="CE115" s="804"/>
      <c r="CF115" s="862">
        <v>0</v>
      </c>
      <c r="CG115" s="863"/>
      <c r="CH115" s="863"/>
      <c r="CI115" s="863"/>
      <c r="CJ115" s="863"/>
      <c r="CK115" s="914"/>
      <c r="CL115" s="808"/>
      <c r="CM115" s="802" t="s">
        <v>428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8494573</v>
      </c>
      <c r="DH115" s="767"/>
      <c r="DI115" s="767"/>
      <c r="DJ115" s="767"/>
      <c r="DK115" s="768"/>
      <c r="DL115" s="769">
        <v>8510411</v>
      </c>
      <c r="DM115" s="767"/>
      <c r="DN115" s="767"/>
      <c r="DO115" s="767"/>
      <c r="DP115" s="768"/>
      <c r="DQ115" s="769">
        <v>7006967</v>
      </c>
      <c r="DR115" s="767"/>
      <c r="DS115" s="767"/>
      <c r="DT115" s="767"/>
      <c r="DU115" s="768"/>
      <c r="DV115" s="811">
        <v>4</v>
      </c>
      <c r="DW115" s="812"/>
      <c r="DX115" s="812"/>
      <c r="DY115" s="812"/>
      <c r="DZ115" s="813"/>
    </row>
    <row r="116" spans="1:130" s="224" customFormat="1" ht="26.25" customHeight="1" x14ac:dyDescent="0.2">
      <c r="A116" s="903"/>
      <c r="B116" s="904"/>
      <c r="C116" s="826" t="s">
        <v>429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430</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70647</v>
      </c>
      <c r="DH116" s="767"/>
      <c r="DI116" s="767"/>
      <c r="DJ116" s="767"/>
      <c r="DK116" s="768"/>
      <c r="DL116" s="769">
        <v>35323</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432</v>
      </c>
      <c r="Z117" s="884"/>
      <c r="AA117" s="889">
        <v>9281281</v>
      </c>
      <c r="AB117" s="890"/>
      <c r="AC117" s="890"/>
      <c r="AD117" s="890"/>
      <c r="AE117" s="891"/>
      <c r="AF117" s="892">
        <v>4531783</v>
      </c>
      <c r="AG117" s="890"/>
      <c r="AH117" s="890"/>
      <c r="AI117" s="890"/>
      <c r="AJ117" s="891"/>
      <c r="AK117" s="892">
        <v>6279973</v>
      </c>
      <c r="AL117" s="890"/>
      <c r="AM117" s="890"/>
      <c r="AN117" s="890"/>
      <c r="AO117" s="891"/>
      <c r="AP117" s="893"/>
      <c r="AQ117" s="894"/>
      <c r="AR117" s="894"/>
      <c r="AS117" s="894"/>
      <c r="AT117" s="895"/>
      <c r="AU117" s="919"/>
      <c r="AV117" s="920"/>
      <c r="AW117" s="920"/>
      <c r="AX117" s="920"/>
      <c r="AY117" s="920"/>
      <c r="AZ117" s="850" t="s">
        <v>433</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405</v>
      </c>
      <c r="AB118" s="883"/>
      <c r="AC118" s="883"/>
      <c r="AD118" s="883"/>
      <c r="AE118" s="884"/>
      <c r="AF118" s="885" t="s">
        <v>406</v>
      </c>
      <c r="AG118" s="883"/>
      <c r="AH118" s="883"/>
      <c r="AI118" s="883"/>
      <c r="AJ118" s="884"/>
      <c r="AK118" s="885" t="s">
        <v>294</v>
      </c>
      <c r="AL118" s="883"/>
      <c r="AM118" s="883"/>
      <c r="AN118" s="883"/>
      <c r="AO118" s="884"/>
      <c r="AP118" s="886" t="s">
        <v>407</v>
      </c>
      <c r="AQ118" s="887"/>
      <c r="AR118" s="887"/>
      <c r="AS118" s="887"/>
      <c r="AT118" s="888"/>
      <c r="AU118" s="919"/>
      <c r="AV118" s="920"/>
      <c r="AW118" s="920"/>
      <c r="AX118" s="920"/>
      <c r="AY118" s="920"/>
      <c r="AZ118" s="825" t="s">
        <v>435</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411</v>
      </c>
      <c r="B119" s="806"/>
      <c r="C119" s="847" t="s">
        <v>412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437</v>
      </c>
      <c r="BP119" s="865"/>
      <c r="BQ119" s="866">
        <v>56363840</v>
      </c>
      <c r="BR119" s="832"/>
      <c r="BS119" s="832"/>
      <c r="BT119" s="832"/>
      <c r="BU119" s="832"/>
      <c r="BV119" s="832">
        <v>54322255</v>
      </c>
      <c r="BW119" s="832"/>
      <c r="BX119" s="832"/>
      <c r="BY119" s="832"/>
      <c r="BZ119" s="832"/>
      <c r="CA119" s="832">
        <v>53253717</v>
      </c>
      <c r="CB119" s="832"/>
      <c r="CC119" s="832"/>
      <c r="CD119" s="832"/>
      <c r="CE119" s="832"/>
      <c r="CF119" s="735"/>
      <c r="CG119" s="736"/>
      <c r="CH119" s="736"/>
      <c r="CI119" s="736"/>
      <c r="CJ119" s="821"/>
      <c r="CK119" s="915"/>
      <c r="CL119" s="810"/>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439</v>
      </c>
      <c r="AV120" s="868"/>
      <c r="AW120" s="868"/>
      <c r="AX120" s="868"/>
      <c r="AY120" s="869"/>
      <c r="AZ120" s="847" t="s">
        <v>440</v>
      </c>
      <c r="BA120" s="795"/>
      <c r="BB120" s="795"/>
      <c r="BC120" s="795"/>
      <c r="BD120" s="795"/>
      <c r="BE120" s="795"/>
      <c r="BF120" s="795"/>
      <c r="BG120" s="795"/>
      <c r="BH120" s="795"/>
      <c r="BI120" s="795"/>
      <c r="BJ120" s="795"/>
      <c r="BK120" s="795"/>
      <c r="BL120" s="795"/>
      <c r="BM120" s="795"/>
      <c r="BN120" s="795"/>
      <c r="BO120" s="795"/>
      <c r="BP120" s="796"/>
      <c r="BQ120" s="848">
        <v>126055172</v>
      </c>
      <c r="BR120" s="829"/>
      <c r="BS120" s="829"/>
      <c r="BT120" s="829"/>
      <c r="BU120" s="829"/>
      <c r="BV120" s="829">
        <v>129875135</v>
      </c>
      <c r="BW120" s="829"/>
      <c r="BX120" s="829"/>
      <c r="BY120" s="829"/>
      <c r="BZ120" s="829"/>
      <c r="CA120" s="829">
        <v>127685637</v>
      </c>
      <c r="CB120" s="829"/>
      <c r="CC120" s="829"/>
      <c r="CD120" s="829"/>
      <c r="CE120" s="829"/>
      <c r="CF120" s="853">
        <v>73</v>
      </c>
      <c r="CG120" s="854"/>
      <c r="CH120" s="854"/>
      <c r="CI120" s="854"/>
      <c r="CJ120" s="854"/>
      <c r="CK120" s="855" t="s">
        <v>441</v>
      </c>
      <c r="CL120" s="839"/>
      <c r="CM120" s="839"/>
      <c r="CN120" s="839"/>
      <c r="CO120" s="840"/>
      <c r="CP120" s="859" t="s">
        <v>389</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t="s">
        <v>122</v>
      </c>
      <c r="DR120" s="829"/>
      <c r="DS120" s="829"/>
      <c r="DT120" s="829"/>
      <c r="DU120" s="829"/>
      <c r="DV120" s="830" t="s">
        <v>122</v>
      </c>
      <c r="DW120" s="830"/>
      <c r="DX120" s="830"/>
      <c r="DY120" s="830"/>
      <c r="DZ120" s="831"/>
    </row>
    <row r="121" spans="1:130" s="224" customFormat="1" ht="26.25" customHeight="1" x14ac:dyDescent="0.2">
      <c r="A121" s="807"/>
      <c r="B121" s="808"/>
      <c r="C121" s="850" t="s">
        <v>442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443</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444</v>
      </c>
      <c r="BA122" s="826"/>
      <c r="BB122" s="826"/>
      <c r="BC122" s="826"/>
      <c r="BD122" s="826"/>
      <c r="BE122" s="826"/>
      <c r="BF122" s="826"/>
      <c r="BG122" s="826"/>
      <c r="BH122" s="826"/>
      <c r="BI122" s="826"/>
      <c r="BJ122" s="826"/>
      <c r="BK122" s="826"/>
      <c r="BL122" s="826"/>
      <c r="BM122" s="826"/>
      <c r="BN122" s="826"/>
      <c r="BO122" s="826"/>
      <c r="BP122" s="827"/>
      <c r="BQ122" s="866">
        <v>80889955</v>
      </c>
      <c r="BR122" s="832"/>
      <c r="BS122" s="832"/>
      <c r="BT122" s="832"/>
      <c r="BU122" s="832"/>
      <c r="BV122" s="832">
        <v>71601640</v>
      </c>
      <c r="BW122" s="832"/>
      <c r="BX122" s="832"/>
      <c r="BY122" s="832"/>
      <c r="BZ122" s="832"/>
      <c r="CA122" s="832">
        <v>63318926</v>
      </c>
      <c r="CB122" s="832"/>
      <c r="CC122" s="832"/>
      <c r="CD122" s="832"/>
      <c r="CE122" s="832"/>
      <c r="CF122" s="833">
        <v>36.200000000000003</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35955</v>
      </c>
      <c r="AB123" s="767"/>
      <c r="AC123" s="767"/>
      <c r="AD123" s="767"/>
      <c r="AE123" s="768"/>
      <c r="AF123" s="769">
        <v>35745</v>
      </c>
      <c r="AG123" s="767"/>
      <c r="AH123" s="767"/>
      <c r="AI123" s="767"/>
      <c r="AJ123" s="768"/>
      <c r="AK123" s="769">
        <v>35534</v>
      </c>
      <c r="AL123" s="767"/>
      <c r="AM123" s="767"/>
      <c r="AN123" s="767"/>
      <c r="AO123" s="768"/>
      <c r="AP123" s="811">
        <v>0</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445</v>
      </c>
      <c r="BP123" s="865"/>
      <c r="BQ123" s="819">
        <v>206945127</v>
      </c>
      <c r="BR123" s="820"/>
      <c r="BS123" s="820"/>
      <c r="BT123" s="820"/>
      <c r="BU123" s="820"/>
      <c r="BV123" s="820">
        <v>201476775</v>
      </c>
      <c r="BW123" s="820"/>
      <c r="BX123" s="820"/>
      <c r="BY123" s="820"/>
      <c r="BZ123" s="820"/>
      <c r="CA123" s="820">
        <v>191004563</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v>1761</v>
      </c>
      <c r="AG124" s="767"/>
      <c r="AH124" s="767"/>
      <c r="AI124" s="767"/>
      <c r="AJ124" s="768"/>
      <c r="AK124" s="769">
        <v>1364</v>
      </c>
      <c r="AL124" s="767"/>
      <c r="AM124" s="767"/>
      <c r="AN124" s="767"/>
      <c r="AO124" s="768"/>
      <c r="AP124" s="811">
        <v>0</v>
      </c>
      <c r="AQ124" s="812"/>
      <c r="AR124" s="812"/>
      <c r="AS124" s="812"/>
      <c r="AT124" s="813"/>
      <c r="AU124" s="814" t="s">
        <v>446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447</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448</v>
      </c>
      <c r="CL125" s="839"/>
      <c r="CM125" s="839"/>
      <c r="CN125" s="839"/>
      <c r="CO125" s="840"/>
      <c r="CP125" s="847" t="s">
        <v>449</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438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5050935</v>
      </c>
      <c r="AB126" s="767"/>
      <c r="AC126" s="767"/>
      <c r="AD126" s="767"/>
      <c r="AE126" s="768"/>
      <c r="AF126" s="769">
        <v>627857</v>
      </c>
      <c r="AG126" s="767"/>
      <c r="AH126" s="767"/>
      <c r="AI126" s="767"/>
      <c r="AJ126" s="768"/>
      <c r="AK126" s="769">
        <v>2664207</v>
      </c>
      <c r="AL126" s="767"/>
      <c r="AM126" s="767"/>
      <c r="AN126" s="767"/>
      <c r="AO126" s="768"/>
      <c r="AP126" s="811">
        <v>1.5</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450</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1578360</v>
      </c>
      <c r="AB127" s="767"/>
      <c r="AC127" s="767"/>
      <c r="AD127" s="767"/>
      <c r="AE127" s="768"/>
      <c r="AF127" s="769">
        <v>1703077</v>
      </c>
      <c r="AG127" s="767"/>
      <c r="AH127" s="767"/>
      <c r="AI127" s="767"/>
      <c r="AJ127" s="768"/>
      <c r="AK127" s="769">
        <v>1606721</v>
      </c>
      <c r="AL127" s="767"/>
      <c r="AM127" s="767"/>
      <c r="AN127" s="767"/>
      <c r="AO127" s="768"/>
      <c r="AP127" s="811">
        <v>0.9</v>
      </c>
      <c r="AQ127" s="812"/>
      <c r="AR127" s="812"/>
      <c r="AS127" s="812"/>
      <c r="AT127" s="813"/>
      <c r="AU127" s="226"/>
      <c r="AV127" s="226"/>
      <c r="AW127" s="226"/>
      <c r="AX127" s="828" t="s">
        <v>452</v>
      </c>
      <c r="AY127" s="799"/>
      <c r="AZ127" s="799"/>
      <c r="BA127" s="799"/>
      <c r="BB127" s="799"/>
      <c r="BC127" s="799"/>
      <c r="BD127" s="799"/>
      <c r="BE127" s="800"/>
      <c r="BF127" s="798" t="s">
        <v>453</v>
      </c>
      <c r="BG127" s="799"/>
      <c r="BH127" s="799"/>
      <c r="BI127" s="799"/>
      <c r="BJ127" s="799"/>
      <c r="BK127" s="799"/>
      <c r="BL127" s="800"/>
      <c r="BM127" s="798" t="s">
        <v>454</v>
      </c>
      <c r="BN127" s="799"/>
      <c r="BO127" s="799"/>
      <c r="BP127" s="799"/>
      <c r="BQ127" s="799"/>
      <c r="BR127" s="799"/>
      <c r="BS127" s="800"/>
      <c r="BT127" s="798" t="s">
        <v>455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456</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457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458</v>
      </c>
      <c r="X128" s="785"/>
      <c r="Y128" s="785"/>
      <c r="Z128" s="786"/>
      <c r="AA128" s="787">
        <v>110178</v>
      </c>
      <c r="AB128" s="788"/>
      <c r="AC128" s="788"/>
      <c r="AD128" s="788"/>
      <c r="AE128" s="789"/>
      <c r="AF128" s="790">
        <v>75777</v>
      </c>
      <c r="AG128" s="788"/>
      <c r="AH128" s="788"/>
      <c r="AI128" s="788"/>
      <c r="AJ128" s="789"/>
      <c r="AK128" s="790">
        <v>74009</v>
      </c>
      <c r="AL128" s="788"/>
      <c r="AM128" s="788"/>
      <c r="AN128" s="788"/>
      <c r="AO128" s="789"/>
      <c r="AP128" s="791"/>
      <c r="AQ128" s="792"/>
      <c r="AR128" s="792"/>
      <c r="AS128" s="792"/>
      <c r="AT128" s="793"/>
      <c r="AU128" s="226"/>
      <c r="AV128" s="226"/>
      <c r="AW128" s="226"/>
      <c r="AX128" s="794" t="s">
        <v>459</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460</v>
      </c>
      <c r="CQ128" s="717"/>
      <c r="CR128" s="717"/>
      <c r="CS128" s="717"/>
      <c r="CT128" s="717"/>
      <c r="CU128" s="717"/>
      <c r="CV128" s="717"/>
      <c r="CW128" s="717"/>
      <c r="CX128" s="717"/>
      <c r="CY128" s="717"/>
      <c r="CZ128" s="717"/>
      <c r="DA128" s="717"/>
      <c r="DB128" s="717"/>
      <c r="DC128" s="717"/>
      <c r="DD128" s="717"/>
      <c r="DE128" s="717"/>
      <c r="DF128" s="718"/>
      <c r="DG128" s="777">
        <v>609</v>
      </c>
      <c r="DH128" s="778"/>
      <c r="DI128" s="778"/>
      <c r="DJ128" s="778"/>
      <c r="DK128" s="778"/>
      <c r="DL128" s="778">
        <v>2081</v>
      </c>
      <c r="DM128" s="778"/>
      <c r="DN128" s="778"/>
      <c r="DO128" s="778"/>
      <c r="DP128" s="778"/>
      <c r="DQ128" s="778">
        <v>1707</v>
      </c>
      <c r="DR128" s="778"/>
      <c r="DS128" s="778"/>
      <c r="DT128" s="778"/>
      <c r="DU128" s="778"/>
      <c r="DV128" s="779">
        <v>0</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461</v>
      </c>
      <c r="X129" s="764"/>
      <c r="Y129" s="764"/>
      <c r="Z129" s="765"/>
      <c r="AA129" s="766">
        <v>169980394</v>
      </c>
      <c r="AB129" s="767"/>
      <c r="AC129" s="767"/>
      <c r="AD129" s="767"/>
      <c r="AE129" s="768"/>
      <c r="AF129" s="769">
        <v>174592560</v>
      </c>
      <c r="AG129" s="767"/>
      <c r="AH129" s="767"/>
      <c r="AI129" s="767"/>
      <c r="AJ129" s="768"/>
      <c r="AK129" s="769">
        <v>183913231</v>
      </c>
      <c r="AL129" s="767"/>
      <c r="AM129" s="767"/>
      <c r="AN129" s="767"/>
      <c r="AO129" s="768"/>
      <c r="AP129" s="770"/>
      <c r="AQ129" s="771"/>
      <c r="AR129" s="771"/>
      <c r="AS129" s="771"/>
      <c r="AT129" s="772"/>
      <c r="AU129" s="227"/>
      <c r="AV129" s="227"/>
      <c r="AW129" s="227"/>
      <c r="AX129" s="738" t="s">
        <v>462</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464</v>
      </c>
      <c r="X130" s="764"/>
      <c r="Y130" s="764"/>
      <c r="Z130" s="765"/>
      <c r="AA130" s="766">
        <v>10939867</v>
      </c>
      <c r="AB130" s="767"/>
      <c r="AC130" s="767"/>
      <c r="AD130" s="767"/>
      <c r="AE130" s="768"/>
      <c r="AF130" s="769">
        <v>10464975</v>
      </c>
      <c r="AG130" s="767"/>
      <c r="AH130" s="767"/>
      <c r="AI130" s="767"/>
      <c r="AJ130" s="768"/>
      <c r="AK130" s="769">
        <v>9111578</v>
      </c>
      <c r="AL130" s="767"/>
      <c r="AM130" s="767"/>
      <c r="AN130" s="767"/>
      <c r="AO130" s="768"/>
      <c r="AP130" s="770"/>
      <c r="AQ130" s="771"/>
      <c r="AR130" s="771"/>
      <c r="AS130" s="771"/>
      <c r="AT130" s="772"/>
      <c r="AU130" s="227"/>
      <c r="AV130" s="227"/>
      <c r="AW130" s="227"/>
      <c r="AX130" s="738" t="s">
        <v>465</v>
      </c>
      <c r="AY130" s="739"/>
      <c r="AZ130" s="739"/>
      <c r="BA130" s="739"/>
      <c r="BB130" s="739"/>
      <c r="BC130" s="739"/>
      <c r="BD130" s="739"/>
      <c r="BE130" s="740"/>
      <c r="BF130" s="741">
        <v>-2.1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466</v>
      </c>
      <c r="X131" s="748"/>
      <c r="Y131" s="748"/>
      <c r="Z131" s="749"/>
      <c r="AA131" s="750">
        <v>159040527</v>
      </c>
      <c r="AB131" s="751"/>
      <c r="AC131" s="751"/>
      <c r="AD131" s="751"/>
      <c r="AE131" s="752"/>
      <c r="AF131" s="753">
        <v>164127585</v>
      </c>
      <c r="AG131" s="751"/>
      <c r="AH131" s="751"/>
      <c r="AI131" s="751"/>
      <c r="AJ131" s="752"/>
      <c r="AK131" s="753">
        <v>174801653</v>
      </c>
      <c r="AL131" s="751"/>
      <c r="AM131" s="751"/>
      <c r="AN131" s="751"/>
      <c r="AO131" s="752"/>
      <c r="AP131" s="754"/>
      <c r="AQ131" s="755"/>
      <c r="AR131" s="755"/>
      <c r="AS131" s="755"/>
      <c r="AT131" s="756"/>
      <c r="AU131" s="227"/>
      <c r="AV131" s="227"/>
      <c r="AW131" s="227"/>
      <c r="AX131" s="716" t="s">
        <v>467</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468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469</v>
      </c>
      <c r="W132" s="729"/>
      <c r="X132" s="729"/>
      <c r="Y132" s="729"/>
      <c r="Z132" s="730"/>
      <c r="AA132" s="731">
        <v>-1.1121467199999999</v>
      </c>
      <c r="AB132" s="732"/>
      <c r="AC132" s="732"/>
      <c r="AD132" s="732"/>
      <c r="AE132" s="733"/>
      <c r="AF132" s="734">
        <v>-3.66115726</v>
      </c>
      <c r="AG132" s="732"/>
      <c r="AH132" s="732"/>
      <c r="AI132" s="732"/>
      <c r="AJ132" s="733"/>
      <c r="AK132" s="734">
        <v>-1.6622348499999999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470</v>
      </c>
      <c r="W133" s="708"/>
      <c r="X133" s="708"/>
      <c r="Y133" s="708"/>
      <c r="Z133" s="709"/>
      <c r="AA133" s="710">
        <v>-2.6</v>
      </c>
      <c r="AB133" s="711"/>
      <c r="AC133" s="711"/>
      <c r="AD133" s="711"/>
      <c r="AE133" s="712"/>
      <c r="AF133" s="710">
        <v>-2.6</v>
      </c>
      <c r="AG133" s="711"/>
      <c r="AH133" s="711"/>
      <c r="AI133" s="711"/>
      <c r="AJ133" s="712"/>
      <c r="AK133" s="710">
        <v>-2.1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9JAl2zwUFGS73wjHynl20Tyyl5TrROsQ4W9GeotllNF4wZjVzSGxMNrKH/VFm3Knbzc6HYxFz+08dHJv4ebSw==" saltValue="fOrFl0VC01dVQRFtjuV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3clKNQZmJs+QYvwGBYFFnhYdrpW4v8bdlYE+/8cBTsLeFPbkGtAoRsRxUZqYve7p46t8O6M9kbTW4Y7za7K1Q==" saltValue="+RecUI8jZHBIg+D7NO0K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WD+0QYDYTlaW8Ke2VYcAicMPaaDEzfUQcRY3GMREF40tQccWIo1va/fkhmsWlxrPTrgdKG18AJsxKL714SzAg==" saltValue="3sEZp0PogCvBY5NC8wL8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473</v>
      </c>
      <c r="AL6" s="260"/>
      <c r="AM6" s="260"/>
      <c r="AN6" s="260"/>
    </row>
    <row r="7" spans="1:46" ht="13.5" customHeight="1" x14ac:dyDescent="0.2">
      <c r="A7" s="259"/>
      <c r="AK7" s="262"/>
      <c r="AL7" s="263"/>
      <c r="AM7" s="263"/>
      <c r="AN7" s="264"/>
      <c r="AO7" s="1105" t="s">
        <v>474</v>
      </c>
      <c r="AP7" s="265"/>
      <c r="AQ7" s="266" t="s">
        <v>475</v>
      </c>
      <c r="AR7" s="267"/>
    </row>
    <row r="8" spans="1:46" ht="13" x14ac:dyDescent="0.2">
      <c r="A8" s="259"/>
      <c r="AK8" s="268"/>
      <c r="AL8" s="269"/>
      <c r="AM8" s="269"/>
      <c r="AN8" s="270"/>
      <c r="AO8" s="1106"/>
      <c r="AP8" s="271" t="s">
        <v>476</v>
      </c>
      <c r="AQ8" s="272" t="s">
        <v>477</v>
      </c>
      <c r="AR8" s="273" t="s">
        <v>478</v>
      </c>
    </row>
    <row r="9" spans="1:46" ht="13" x14ac:dyDescent="0.2">
      <c r="A9" s="259"/>
      <c r="AK9" s="1117" t="s">
        <v>479</v>
      </c>
      <c r="AL9" s="1118"/>
      <c r="AM9" s="1118"/>
      <c r="AN9" s="1119"/>
      <c r="AO9" s="274">
        <v>38269783</v>
      </c>
      <c r="AP9" s="274">
        <v>52165</v>
      </c>
      <c r="AQ9" s="275">
        <v>62747</v>
      </c>
      <c r="AR9" s="276">
        <v>-16.899999999999999</v>
      </c>
    </row>
    <row r="10" spans="1:46" ht="13.5" customHeight="1" x14ac:dyDescent="0.2">
      <c r="A10" s="259"/>
      <c r="AK10" s="1117" t="s">
        <v>480</v>
      </c>
      <c r="AL10" s="1118"/>
      <c r="AM10" s="1118"/>
      <c r="AN10" s="1119"/>
      <c r="AO10" s="277">
        <v>612351</v>
      </c>
      <c r="AP10" s="277">
        <v>835</v>
      </c>
      <c r="AQ10" s="278">
        <v>903</v>
      </c>
      <c r="AR10" s="279">
        <v>-7.5</v>
      </c>
    </row>
    <row r="11" spans="1:46" ht="13.5" customHeight="1" x14ac:dyDescent="0.2">
      <c r="A11" s="259"/>
      <c r="AK11" s="1117" t="s">
        <v>481</v>
      </c>
      <c r="AL11" s="1118"/>
      <c r="AM11" s="1118"/>
      <c r="AN11" s="1119"/>
      <c r="AO11" s="277" t="s">
        <v>482</v>
      </c>
      <c r="AP11" s="277" t="s">
        <v>482</v>
      </c>
      <c r="AQ11" s="278" t="s">
        <v>482</v>
      </c>
      <c r="AR11" s="279" t="s">
        <v>482</v>
      </c>
    </row>
    <row r="12" spans="1:46" ht="13.5" customHeight="1" x14ac:dyDescent="0.2">
      <c r="A12" s="259"/>
      <c r="AK12" s="1117" t="s">
        <v>483</v>
      </c>
      <c r="AL12" s="1118"/>
      <c r="AM12" s="1118"/>
      <c r="AN12" s="1119"/>
      <c r="AO12" s="277" t="s">
        <v>482</v>
      </c>
      <c r="AP12" s="277" t="s">
        <v>482</v>
      </c>
      <c r="AQ12" s="278" t="s">
        <v>482</v>
      </c>
      <c r="AR12" s="279" t="s">
        <v>482</v>
      </c>
    </row>
    <row r="13" spans="1:46" ht="13.5" customHeight="1" x14ac:dyDescent="0.2">
      <c r="A13" s="259"/>
      <c r="AK13" s="1117" t="s">
        <v>484</v>
      </c>
      <c r="AL13" s="1118"/>
      <c r="AM13" s="1118"/>
      <c r="AN13" s="1119"/>
      <c r="AO13" s="277">
        <v>1257518</v>
      </c>
      <c r="AP13" s="277">
        <v>1714</v>
      </c>
      <c r="AQ13" s="278">
        <v>2239</v>
      </c>
      <c r="AR13" s="279">
        <v>-23.4</v>
      </c>
    </row>
    <row r="14" spans="1:46" ht="13.5" customHeight="1" x14ac:dyDescent="0.2">
      <c r="A14" s="259"/>
      <c r="AK14" s="1117" t="s">
        <v>485</v>
      </c>
      <c r="AL14" s="1118"/>
      <c r="AM14" s="1118"/>
      <c r="AN14" s="1119"/>
      <c r="AO14" s="277">
        <v>1327513</v>
      </c>
      <c r="AP14" s="277">
        <v>1810</v>
      </c>
      <c r="AQ14" s="278">
        <v>1577</v>
      </c>
      <c r="AR14" s="279">
        <v>14.8</v>
      </c>
    </row>
    <row r="15" spans="1:46" ht="13.5" customHeight="1" x14ac:dyDescent="0.2">
      <c r="A15" s="259"/>
      <c r="AK15" s="1120" t="s">
        <v>486</v>
      </c>
      <c r="AL15" s="1121"/>
      <c r="AM15" s="1121"/>
      <c r="AN15" s="1122"/>
      <c r="AO15" s="277">
        <v>-1391133</v>
      </c>
      <c r="AP15" s="277">
        <v>-1896</v>
      </c>
      <c r="AQ15" s="278">
        <v>-1898</v>
      </c>
      <c r="AR15" s="279">
        <v>-0.1</v>
      </c>
    </row>
    <row r="16" spans="1:46" ht="13" x14ac:dyDescent="0.2">
      <c r="A16" s="259"/>
      <c r="AK16" s="1120" t="s">
        <v>177</v>
      </c>
      <c r="AL16" s="1121"/>
      <c r="AM16" s="1121"/>
      <c r="AN16" s="1122"/>
      <c r="AO16" s="277">
        <v>40076032</v>
      </c>
      <c r="AP16" s="277">
        <v>54627</v>
      </c>
      <c r="AQ16" s="278">
        <v>65568</v>
      </c>
      <c r="AR16" s="279">
        <v>-16.7</v>
      </c>
    </row>
    <row r="17" spans="1:46" ht="13" x14ac:dyDescent="0.2">
      <c r="A17" s="259"/>
    </row>
    <row r="18" spans="1:46" ht="13" x14ac:dyDescent="0.2">
      <c r="A18" s="259"/>
      <c r="AQ18" s="280"/>
      <c r="AR18" s="280"/>
    </row>
    <row r="19" spans="1:46" ht="13" x14ac:dyDescent="0.2">
      <c r="A19" s="259"/>
      <c r="AK19" s="255" t="s">
        <v>487</v>
      </c>
    </row>
    <row r="20" spans="1:46" ht="13" x14ac:dyDescent="0.2">
      <c r="A20" s="259"/>
      <c r="AK20" s="281"/>
      <c r="AL20" s="282"/>
      <c r="AM20" s="282"/>
      <c r="AN20" s="283"/>
      <c r="AO20" s="284" t="s">
        <v>488</v>
      </c>
      <c r="AP20" s="285" t="s">
        <v>489</v>
      </c>
      <c r="AQ20" s="286" t="s">
        <v>490</v>
      </c>
      <c r="AR20" s="287"/>
    </row>
    <row r="21" spans="1:46" s="260" customFormat="1" ht="13" x14ac:dyDescent="0.2">
      <c r="A21" s="288"/>
      <c r="AK21" s="1123" t="s">
        <v>491</v>
      </c>
      <c r="AL21" s="1124"/>
      <c r="AM21" s="1124"/>
      <c r="AN21" s="1125"/>
      <c r="AO21" s="289">
        <v>5.61</v>
      </c>
      <c r="AP21" s="290">
        <v>6.35</v>
      </c>
      <c r="AQ21" s="291">
        <v>-0.74</v>
      </c>
      <c r="AS21" s="292"/>
      <c r="AT21" s="288"/>
    </row>
    <row r="22" spans="1:46" s="260" customFormat="1" ht="13" x14ac:dyDescent="0.2">
      <c r="A22" s="288"/>
      <c r="AK22" s="1123" t="s">
        <v>492</v>
      </c>
      <c r="AL22" s="1124"/>
      <c r="AM22" s="1124"/>
      <c r="AN22" s="1125"/>
      <c r="AO22" s="293">
        <v>100.5</v>
      </c>
      <c r="AP22" s="294">
        <v>98.6</v>
      </c>
      <c r="AQ22" s="295">
        <v>1.9</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495</v>
      </c>
      <c r="AL29" s="260"/>
      <c r="AM29" s="260"/>
      <c r="AN29" s="260"/>
      <c r="AS29" s="302"/>
    </row>
    <row r="30" spans="1:46" ht="13.5" customHeight="1" x14ac:dyDescent="0.2">
      <c r="A30" s="259"/>
      <c r="AK30" s="262"/>
      <c r="AL30" s="263"/>
      <c r="AM30" s="263"/>
      <c r="AN30" s="264"/>
      <c r="AO30" s="1105" t="s">
        <v>474</v>
      </c>
      <c r="AP30" s="265"/>
      <c r="AQ30" s="266" t="s">
        <v>475</v>
      </c>
      <c r="AR30" s="267"/>
    </row>
    <row r="31" spans="1:46" ht="13" x14ac:dyDescent="0.2">
      <c r="A31" s="259"/>
      <c r="AK31" s="268"/>
      <c r="AL31" s="269"/>
      <c r="AM31" s="269"/>
      <c r="AN31" s="270"/>
      <c r="AO31" s="1106"/>
      <c r="AP31" s="271" t="s">
        <v>476</v>
      </c>
      <c r="AQ31" s="272" t="s">
        <v>477</v>
      </c>
      <c r="AR31" s="273" t="s">
        <v>478</v>
      </c>
    </row>
    <row r="32" spans="1:46" ht="27" customHeight="1" x14ac:dyDescent="0.2">
      <c r="A32" s="259"/>
      <c r="AK32" s="1107" t="s">
        <v>496</v>
      </c>
      <c r="AL32" s="1108"/>
      <c r="AM32" s="1108"/>
      <c r="AN32" s="1109"/>
      <c r="AO32" s="303">
        <v>1724943</v>
      </c>
      <c r="AP32" s="303">
        <v>2351</v>
      </c>
      <c r="AQ32" s="304">
        <v>3862</v>
      </c>
      <c r="AR32" s="305">
        <v>-39.1</v>
      </c>
    </row>
    <row r="33" spans="1:46" ht="13.5" customHeight="1" x14ac:dyDescent="0.2">
      <c r="A33" s="259"/>
      <c r="AK33" s="1107" t="s">
        <v>497</v>
      </c>
      <c r="AL33" s="1108"/>
      <c r="AM33" s="1108"/>
      <c r="AN33" s="1109"/>
      <c r="AO33" s="303" t="s">
        <v>482</v>
      </c>
      <c r="AP33" s="303" t="s">
        <v>482</v>
      </c>
      <c r="AQ33" s="304" t="s">
        <v>482</v>
      </c>
      <c r="AR33" s="305" t="s">
        <v>482</v>
      </c>
    </row>
    <row r="34" spans="1:46" ht="27" customHeight="1" x14ac:dyDescent="0.2">
      <c r="A34" s="259"/>
      <c r="AK34" s="1107" t="s">
        <v>498</v>
      </c>
      <c r="AL34" s="1108"/>
      <c r="AM34" s="1108"/>
      <c r="AN34" s="1109"/>
      <c r="AO34" s="303" t="s">
        <v>482</v>
      </c>
      <c r="AP34" s="303" t="s">
        <v>482</v>
      </c>
      <c r="AQ34" s="304">
        <v>339</v>
      </c>
      <c r="AR34" s="305" t="s">
        <v>482</v>
      </c>
    </row>
    <row r="35" spans="1:46" ht="27" customHeight="1" x14ac:dyDescent="0.2">
      <c r="A35" s="259"/>
      <c r="AK35" s="1107" t="s">
        <v>499</v>
      </c>
      <c r="AL35" s="1108"/>
      <c r="AM35" s="1108"/>
      <c r="AN35" s="1109"/>
      <c r="AO35" s="303" t="s">
        <v>482</v>
      </c>
      <c r="AP35" s="303" t="s">
        <v>482</v>
      </c>
      <c r="AQ35" s="304">
        <v>19</v>
      </c>
      <c r="AR35" s="305" t="s">
        <v>482</v>
      </c>
    </row>
    <row r="36" spans="1:46" ht="27" customHeight="1" x14ac:dyDescent="0.2">
      <c r="A36" s="259"/>
      <c r="AK36" s="1107" t="s">
        <v>500</v>
      </c>
      <c r="AL36" s="1108"/>
      <c r="AM36" s="1108"/>
      <c r="AN36" s="1109"/>
      <c r="AO36" s="303">
        <v>247204</v>
      </c>
      <c r="AP36" s="303">
        <v>337</v>
      </c>
      <c r="AQ36" s="304">
        <v>364</v>
      </c>
      <c r="AR36" s="305">
        <v>-7.4</v>
      </c>
    </row>
    <row r="37" spans="1:46" ht="13.5" customHeight="1" x14ac:dyDescent="0.2">
      <c r="A37" s="259"/>
      <c r="AK37" s="1107" t="s">
        <v>501</v>
      </c>
      <c r="AL37" s="1108"/>
      <c r="AM37" s="1108"/>
      <c r="AN37" s="1109"/>
      <c r="AO37" s="303">
        <v>4307826</v>
      </c>
      <c r="AP37" s="303">
        <v>5872</v>
      </c>
      <c r="AQ37" s="304">
        <v>2345</v>
      </c>
      <c r="AR37" s="305">
        <v>150.4</v>
      </c>
    </row>
    <row r="38" spans="1:46" ht="27" customHeight="1" x14ac:dyDescent="0.2">
      <c r="A38" s="259"/>
      <c r="AK38" s="1110" t="s">
        <v>502</v>
      </c>
      <c r="AL38" s="1111"/>
      <c r="AM38" s="1111"/>
      <c r="AN38" s="1112"/>
      <c r="AO38" s="306" t="s">
        <v>482</v>
      </c>
      <c r="AP38" s="306" t="s">
        <v>482</v>
      </c>
      <c r="AQ38" s="307" t="s">
        <v>482</v>
      </c>
      <c r="AR38" s="295" t="s">
        <v>482</v>
      </c>
      <c r="AS38" s="302"/>
    </row>
    <row r="39" spans="1:46" ht="13" x14ac:dyDescent="0.2">
      <c r="A39" s="259"/>
      <c r="AK39" s="1110" t="s">
        <v>503</v>
      </c>
      <c r="AL39" s="1111"/>
      <c r="AM39" s="1111"/>
      <c r="AN39" s="1112"/>
      <c r="AO39" s="303">
        <v>-74009</v>
      </c>
      <c r="AP39" s="303">
        <v>-101</v>
      </c>
      <c r="AQ39" s="304">
        <v>-12</v>
      </c>
      <c r="AR39" s="305">
        <v>741.7</v>
      </c>
      <c r="AS39" s="302"/>
    </row>
    <row r="40" spans="1:46" ht="27" customHeight="1" x14ac:dyDescent="0.2">
      <c r="A40" s="259"/>
      <c r="AK40" s="1107" t="s">
        <v>504</v>
      </c>
      <c r="AL40" s="1108"/>
      <c r="AM40" s="1108"/>
      <c r="AN40" s="1109"/>
      <c r="AO40" s="303">
        <v>-9111578</v>
      </c>
      <c r="AP40" s="303">
        <v>-12420</v>
      </c>
      <c r="AQ40" s="304">
        <v>-12184</v>
      </c>
      <c r="AR40" s="305">
        <v>1.9</v>
      </c>
      <c r="AS40" s="302"/>
    </row>
    <row r="41" spans="1:46" ht="13" x14ac:dyDescent="0.2">
      <c r="A41" s="259"/>
      <c r="AK41" s="1113" t="s">
        <v>287</v>
      </c>
      <c r="AL41" s="1114"/>
      <c r="AM41" s="1114"/>
      <c r="AN41" s="1115"/>
      <c r="AO41" s="303">
        <v>-2905614</v>
      </c>
      <c r="AP41" s="303">
        <v>-3961</v>
      </c>
      <c r="AQ41" s="304">
        <v>-5268</v>
      </c>
      <c r="AR41" s="305">
        <v>-24.8</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505</v>
      </c>
    </row>
    <row r="48" spans="1:46" ht="13" x14ac:dyDescent="0.2">
      <c r="A48" s="259"/>
      <c r="AK48" s="313" t="s">
        <v>506</v>
      </c>
      <c r="AL48" s="313"/>
      <c r="AM48" s="313"/>
      <c r="AN48" s="313"/>
      <c r="AO48" s="313"/>
      <c r="AP48" s="313"/>
      <c r="AQ48" s="314"/>
      <c r="AR48" s="313"/>
    </row>
    <row r="49" spans="1:44" ht="13.5" customHeight="1" x14ac:dyDescent="0.2">
      <c r="A49" s="259"/>
      <c r="AK49" s="315"/>
      <c r="AL49" s="316"/>
      <c r="AM49" s="1100" t="s">
        <v>474</v>
      </c>
      <c r="AN49" s="1102" t="s">
        <v>507</v>
      </c>
      <c r="AO49" s="1103"/>
      <c r="AP49" s="1103"/>
      <c r="AQ49" s="1103"/>
      <c r="AR49" s="1104"/>
    </row>
    <row r="50" spans="1:44" ht="13" x14ac:dyDescent="0.2">
      <c r="A50" s="259"/>
      <c r="AK50" s="317"/>
      <c r="AL50" s="318"/>
      <c r="AM50" s="1101"/>
      <c r="AN50" s="319" t="s">
        <v>508</v>
      </c>
      <c r="AO50" s="320" t="s">
        <v>509</v>
      </c>
      <c r="AP50" s="321" t="s">
        <v>510</v>
      </c>
      <c r="AQ50" s="322" t="s">
        <v>511</v>
      </c>
      <c r="AR50" s="323" t="s">
        <v>512</v>
      </c>
    </row>
    <row r="51" spans="1:44" ht="13" x14ac:dyDescent="0.2">
      <c r="A51" s="259"/>
      <c r="AK51" s="315" t="s">
        <v>513</v>
      </c>
      <c r="AL51" s="316"/>
      <c r="AM51" s="324">
        <v>25502600</v>
      </c>
      <c r="AN51" s="325">
        <v>34721</v>
      </c>
      <c r="AO51" s="326">
        <v>-47.2</v>
      </c>
      <c r="AP51" s="327">
        <v>51681</v>
      </c>
      <c r="AQ51" s="328">
        <v>3.8</v>
      </c>
      <c r="AR51" s="329">
        <v>-51</v>
      </c>
    </row>
    <row r="52" spans="1:44" ht="13" x14ac:dyDescent="0.2">
      <c r="A52" s="259"/>
      <c r="AK52" s="330"/>
      <c r="AL52" s="331" t="s">
        <v>514</v>
      </c>
      <c r="AM52" s="332">
        <v>20451038</v>
      </c>
      <c r="AN52" s="333">
        <v>27844</v>
      </c>
      <c r="AO52" s="334">
        <v>-50</v>
      </c>
      <c r="AP52" s="335">
        <v>37226</v>
      </c>
      <c r="AQ52" s="336">
        <v>-0.1</v>
      </c>
      <c r="AR52" s="337">
        <v>-49.9</v>
      </c>
    </row>
    <row r="53" spans="1:44" ht="13" x14ac:dyDescent="0.2">
      <c r="A53" s="259"/>
      <c r="AK53" s="315" t="s">
        <v>515</v>
      </c>
      <c r="AL53" s="316"/>
      <c r="AM53" s="324">
        <v>28008564</v>
      </c>
      <c r="AN53" s="325">
        <v>38176</v>
      </c>
      <c r="AO53" s="326">
        <v>10</v>
      </c>
      <c r="AP53" s="327">
        <v>50465</v>
      </c>
      <c r="AQ53" s="328">
        <v>-2.4</v>
      </c>
      <c r="AR53" s="329">
        <v>12.4</v>
      </c>
    </row>
    <row r="54" spans="1:44" ht="13" x14ac:dyDescent="0.2">
      <c r="A54" s="259"/>
      <c r="AK54" s="330"/>
      <c r="AL54" s="331" t="s">
        <v>514</v>
      </c>
      <c r="AM54" s="332">
        <v>19974268</v>
      </c>
      <c r="AN54" s="333">
        <v>27225</v>
      </c>
      <c r="AO54" s="334">
        <v>-2.2000000000000002</v>
      </c>
      <c r="AP54" s="335">
        <v>34193</v>
      </c>
      <c r="AQ54" s="336">
        <v>-8.1</v>
      </c>
      <c r="AR54" s="337">
        <v>5.9</v>
      </c>
    </row>
    <row r="55" spans="1:44" ht="13" x14ac:dyDescent="0.2">
      <c r="A55" s="259"/>
      <c r="AK55" s="315" t="s">
        <v>516</v>
      </c>
      <c r="AL55" s="316"/>
      <c r="AM55" s="324">
        <v>27233364</v>
      </c>
      <c r="AN55" s="325">
        <v>37372</v>
      </c>
      <c r="AO55" s="326">
        <v>-2.1</v>
      </c>
      <c r="AP55" s="327">
        <v>51679</v>
      </c>
      <c r="AQ55" s="328">
        <v>2.4</v>
      </c>
      <c r="AR55" s="329">
        <v>-4.5</v>
      </c>
    </row>
    <row r="56" spans="1:44" ht="13" x14ac:dyDescent="0.2">
      <c r="A56" s="259"/>
      <c r="AK56" s="330"/>
      <c r="AL56" s="331" t="s">
        <v>514</v>
      </c>
      <c r="AM56" s="332">
        <v>20743743</v>
      </c>
      <c r="AN56" s="333">
        <v>28467</v>
      </c>
      <c r="AO56" s="334">
        <v>4.5999999999999996</v>
      </c>
      <c r="AP56" s="335">
        <v>35132</v>
      </c>
      <c r="AQ56" s="336">
        <v>2.7</v>
      </c>
      <c r="AR56" s="337">
        <v>1.9</v>
      </c>
    </row>
    <row r="57" spans="1:44" ht="13" x14ac:dyDescent="0.2">
      <c r="A57" s="259"/>
      <c r="AK57" s="315" t="s">
        <v>517</v>
      </c>
      <c r="AL57" s="316"/>
      <c r="AM57" s="324">
        <v>25753356</v>
      </c>
      <c r="AN57" s="325">
        <v>35355</v>
      </c>
      <c r="AO57" s="326">
        <v>-5.4</v>
      </c>
      <c r="AP57" s="327">
        <v>49665</v>
      </c>
      <c r="AQ57" s="328">
        <v>-3.9</v>
      </c>
      <c r="AR57" s="329">
        <v>-1.5</v>
      </c>
    </row>
    <row r="58" spans="1:44" ht="13" x14ac:dyDescent="0.2">
      <c r="A58" s="259"/>
      <c r="AK58" s="330"/>
      <c r="AL58" s="331" t="s">
        <v>514</v>
      </c>
      <c r="AM58" s="332">
        <v>20878722</v>
      </c>
      <c r="AN58" s="333">
        <v>28663</v>
      </c>
      <c r="AO58" s="334">
        <v>0.7</v>
      </c>
      <c r="AP58" s="335">
        <v>34678</v>
      </c>
      <c r="AQ58" s="336">
        <v>-1.3</v>
      </c>
      <c r="AR58" s="337">
        <v>2</v>
      </c>
    </row>
    <row r="59" spans="1:44" ht="13" x14ac:dyDescent="0.2">
      <c r="A59" s="259"/>
      <c r="AK59" s="315" t="s">
        <v>518</v>
      </c>
      <c r="AL59" s="316"/>
      <c r="AM59" s="324">
        <v>36857743</v>
      </c>
      <c r="AN59" s="325">
        <v>50240</v>
      </c>
      <c r="AO59" s="326">
        <v>42.1</v>
      </c>
      <c r="AP59" s="327">
        <v>63439</v>
      </c>
      <c r="AQ59" s="328">
        <v>27.7</v>
      </c>
      <c r="AR59" s="329">
        <v>14.4</v>
      </c>
    </row>
    <row r="60" spans="1:44" ht="13" x14ac:dyDescent="0.2">
      <c r="A60" s="259"/>
      <c r="AK60" s="330"/>
      <c r="AL60" s="331" t="s">
        <v>514</v>
      </c>
      <c r="AM60" s="332">
        <v>30121565</v>
      </c>
      <c r="AN60" s="333">
        <v>41058</v>
      </c>
      <c r="AO60" s="334">
        <v>43.2</v>
      </c>
      <c r="AP60" s="335">
        <v>46463</v>
      </c>
      <c r="AQ60" s="336">
        <v>34</v>
      </c>
      <c r="AR60" s="337">
        <v>9.1999999999999993</v>
      </c>
    </row>
    <row r="61" spans="1:44" ht="13" x14ac:dyDescent="0.2">
      <c r="A61" s="259"/>
      <c r="AK61" s="315" t="s">
        <v>519</v>
      </c>
      <c r="AL61" s="338"/>
      <c r="AM61" s="324">
        <v>28671125</v>
      </c>
      <c r="AN61" s="325">
        <v>39173</v>
      </c>
      <c r="AO61" s="326">
        <v>-0.5</v>
      </c>
      <c r="AP61" s="327">
        <v>53386</v>
      </c>
      <c r="AQ61" s="339">
        <v>5.5</v>
      </c>
      <c r="AR61" s="329">
        <v>-6</v>
      </c>
    </row>
    <row r="62" spans="1:44" ht="13" x14ac:dyDescent="0.2">
      <c r="A62" s="259"/>
      <c r="AK62" s="330"/>
      <c r="AL62" s="331" t="s">
        <v>514</v>
      </c>
      <c r="AM62" s="332">
        <v>22433867</v>
      </c>
      <c r="AN62" s="333">
        <v>30651</v>
      </c>
      <c r="AO62" s="334">
        <v>-0.7</v>
      </c>
      <c r="AP62" s="335">
        <v>37538</v>
      </c>
      <c r="AQ62" s="336">
        <v>5.4</v>
      </c>
      <c r="AR62" s="337">
        <v>-6.1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gXC3v28Yyk4wbEyfWKKrRDpjBYxY9yxX9WMfbc6yZZzIXTEg4sgUordMdOV+ZxUW6oB59F6Jbw0oGJC3NO63XQ==" saltValue="8DSYJXZPbdDjNz/6h1MA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471</v>
      </c>
    </row>
    <row r="121" spans="125:125" ht="13.5" hidden="1" customHeight="1" x14ac:dyDescent="0.2">
      <c r="DU121" s="253"/>
    </row>
  </sheetData>
  <sheetProtection algorithmName="SHA-512" hashValue="qrMFSpcdsu5cHuhvVDvrLRUi/rQxTtItUVdsEB2U55rvbcfpIt8OIo9xQ6sQTyqW17igDHlIuFiuu9CV2+PZEg==" saltValue="Lk/eKbUwTWSziXo1lusz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471</v>
      </c>
    </row>
  </sheetData>
  <sheetProtection algorithmName="SHA-512" hashValue="iD2exMNS60i3x+b3WhOxcVQvMZPP9U4GAiGGvlGvRSKBMWUHUGeMuKLjU/JFx4BcsOI85QSHLj4fPlL6uLgJCw==" saltValue="FtRkLNLRoXbqToNGxtW3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521</v>
      </c>
      <c r="G46" s="8" t="s">
        <v>522</v>
      </c>
      <c r="H46" s="8" t="s">
        <v>523</v>
      </c>
      <c r="I46" s="8" t="s">
        <v>524</v>
      </c>
      <c r="J46" s="9" t="s">
        <v>525</v>
      </c>
    </row>
    <row r="47" spans="2:10" ht="57.75" customHeight="1" x14ac:dyDescent="0.2">
      <c r="B47" s="10"/>
      <c r="C47" s="1126" t="s">
        <v>3</v>
      </c>
      <c r="D47" s="1126"/>
      <c r="E47" s="1127"/>
      <c r="F47" s="11">
        <v>33.6</v>
      </c>
      <c r="G47" s="12">
        <v>30.5</v>
      </c>
      <c r="H47" s="12">
        <v>31.82</v>
      </c>
      <c r="I47" s="12">
        <v>31.48</v>
      </c>
      <c r="J47" s="13">
        <v>26.84</v>
      </c>
    </row>
    <row r="48" spans="2:10" ht="57.75" customHeight="1" x14ac:dyDescent="0.2">
      <c r="B48" s="14"/>
      <c r="C48" s="1128" t="s">
        <v>4</v>
      </c>
      <c r="D48" s="1128"/>
      <c r="E48" s="1129"/>
      <c r="F48" s="15">
        <v>2.16</v>
      </c>
      <c r="G48" s="16">
        <v>4.3600000000000003</v>
      </c>
      <c r="H48" s="16">
        <v>5.7</v>
      </c>
      <c r="I48" s="16">
        <v>1.55</v>
      </c>
      <c r="J48" s="17">
        <v>1.47</v>
      </c>
    </row>
    <row r="49" spans="2:10" ht="57.75" customHeight="1" thickBot="1" x14ac:dyDescent="0.25">
      <c r="B49" s="18"/>
      <c r="C49" s="1130" t="s">
        <v>5</v>
      </c>
      <c r="D49" s="1130"/>
      <c r="E49" s="1131"/>
      <c r="F49" s="19" t="s">
        <v>526</v>
      </c>
      <c r="G49" s="20" t="s">
        <v>527</v>
      </c>
      <c r="H49" s="20">
        <v>1.46</v>
      </c>
      <c r="I49" s="20" t="s">
        <v>528</v>
      </c>
      <c r="J49" s="21" t="s">
        <v>529</v>
      </c>
    </row>
    <row r="50" spans="2:10" ht="13" x14ac:dyDescent="0.2"/>
  </sheetData>
  <sheetProtection algorithmName="SHA-512" hashValue="E0+Ci3e26CCyhJQk4CwljlHgip088QRmfd2DAkA3Jutnar/Gka87u8TwoVYEaMJxZ6LR2lb9HtAbG4VvmcIdxA==" saltValue="MPIVLr/9Qkg2JWYHR5ev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2">
      <c r="A34" s="22"/>
      <c r="B34" s="31"/>
      <c r="C34" s="1136" t="s">
        <v>530</v>
      </c>
      <c r="D34" s="1136"/>
      <c r="E34" s="1137"/>
      <c r="F34" s="32">
        <v>2.15</v>
      </c>
      <c r="G34" s="33">
        <v>4.3600000000000003</v>
      </c>
      <c r="H34" s="33">
        <v>5.7</v>
      </c>
      <c r="I34" s="33">
        <v>1.54</v>
      </c>
      <c r="J34" s="34">
        <v>1.47</v>
      </c>
      <c r="K34" s="22"/>
      <c r="L34" s="22"/>
      <c r="M34" s="22"/>
      <c r="N34" s="22"/>
      <c r="O34" s="22"/>
      <c r="P34" s="22"/>
    </row>
    <row r="35" spans="1:16" ht="39" customHeight="1" x14ac:dyDescent="0.2">
      <c r="A35" s="22"/>
      <c r="B35" s="35"/>
      <c r="C35" s="1132" t="s">
        <v>531</v>
      </c>
      <c r="D35" s="1132"/>
      <c r="E35" s="1133"/>
      <c r="F35" s="36">
        <v>1.26</v>
      </c>
      <c r="G35" s="37">
        <v>1.0900000000000001</v>
      </c>
      <c r="H35" s="37">
        <v>0.78</v>
      </c>
      <c r="I35" s="37">
        <v>0.49</v>
      </c>
      <c r="J35" s="38">
        <v>0.23</v>
      </c>
      <c r="K35" s="22"/>
      <c r="L35" s="22"/>
      <c r="M35" s="22"/>
      <c r="N35" s="22"/>
      <c r="O35" s="22"/>
      <c r="P35" s="22"/>
    </row>
    <row r="36" spans="1:16" ht="39" customHeight="1" x14ac:dyDescent="0.2">
      <c r="A36" s="22"/>
      <c r="B36" s="35"/>
      <c r="C36" s="1132" t="s">
        <v>532</v>
      </c>
      <c r="D36" s="1132"/>
      <c r="E36" s="1133"/>
      <c r="F36" s="36">
        <v>0.57999999999999996</v>
      </c>
      <c r="G36" s="37">
        <v>0.63</v>
      </c>
      <c r="H36" s="37">
        <v>0.65</v>
      </c>
      <c r="I36" s="37">
        <v>0.51</v>
      </c>
      <c r="J36" s="38">
        <v>0.2</v>
      </c>
      <c r="K36" s="22"/>
      <c r="L36" s="22"/>
      <c r="M36" s="22"/>
      <c r="N36" s="22"/>
      <c r="O36" s="22"/>
      <c r="P36" s="22"/>
    </row>
    <row r="37" spans="1:16" ht="39" customHeight="1" x14ac:dyDescent="0.2">
      <c r="A37" s="22"/>
      <c r="B37" s="35"/>
      <c r="C37" s="1132" t="s">
        <v>533</v>
      </c>
      <c r="D37" s="1132"/>
      <c r="E37" s="1133"/>
      <c r="F37" s="36">
        <v>7.0000000000000007E-2</v>
      </c>
      <c r="G37" s="37">
        <v>0.11</v>
      </c>
      <c r="H37" s="37">
        <v>0.14000000000000001</v>
      </c>
      <c r="I37" s="37">
        <v>0.09</v>
      </c>
      <c r="J37" s="38">
        <v>0.08</v>
      </c>
      <c r="K37" s="22"/>
      <c r="L37" s="22"/>
      <c r="M37" s="22"/>
      <c r="N37" s="22"/>
      <c r="O37" s="22"/>
      <c r="P37" s="22"/>
    </row>
    <row r="38" spans="1:16" ht="39" customHeight="1" x14ac:dyDescent="0.2">
      <c r="A38" s="22"/>
      <c r="B38" s="35"/>
      <c r="C38" s="1132"/>
      <c r="D38" s="1132"/>
      <c r="E38" s="1133"/>
      <c r="F38" s="36"/>
      <c r="G38" s="37"/>
      <c r="H38" s="37"/>
      <c r="I38" s="37"/>
      <c r="J38" s="38"/>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534</v>
      </c>
      <c r="D42" s="1132"/>
      <c r="E42" s="1133"/>
      <c r="F42" s="36" t="s">
        <v>482</v>
      </c>
      <c r="G42" s="37" t="s">
        <v>482</v>
      </c>
      <c r="H42" s="37" t="s">
        <v>482</v>
      </c>
      <c r="I42" s="37" t="s">
        <v>482</v>
      </c>
      <c r="J42" s="38" t="s">
        <v>482</v>
      </c>
      <c r="K42" s="22"/>
      <c r="L42" s="22"/>
      <c r="M42" s="22"/>
      <c r="N42" s="22"/>
      <c r="O42" s="22"/>
      <c r="P42" s="22"/>
    </row>
    <row r="43" spans="1:16" ht="39" customHeight="1" thickBot="1" x14ac:dyDescent="0.25">
      <c r="A43" s="22"/>
      <c r="B43" s="40"/>
      <c r="C43" s="1134" t="s">
        <v>535</v>
      </c>
      <c r="D43" s="1134"/>
      <c r="E43" s="1135"/>
      <c r="F43" s="41" t="s">
        <v>482</v>
      </c>
      <c r="G43" s="42" t="s">
        <v>482</v>
      </c>
      <c r="H43" s="42" t="s">
        <v>482</v>
      </c>
      <c r="I43" s="42" t="s">
        <v>482</v>
      </c>
      <c r="J43" s="43" t="s">
        <v>482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1nA31n2AX1ykhIlbvL2F0GDpTcxT0Ba5vQNxz085asK6excWN4e94PWgPCyFqtL1Vr0KhY4ye7V7AHEmBwQQ1g==" saltValue="4kjbq9AZyh5lbijgokLe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521</v>
      </c>
      <c r="L44" s="54" t="s">
        <v>522</v>
      </c>
      <c r="M44" s="54" t="s">
        <v>523</v>
      </c>
      <c r="N44" s="54" t="s">
        <v>524</v>
      </c>
      <c r="O44" s="55" t="s">
        <v>525</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2950</v>
      </c>
      <c r="L45" s="58">
        <v>2493</v>
      </c>
      <c r="M45" s="58">
        <v>2333</v>
      </c>
      <c r="N45" s="58">
        <v>1885</v>
      </c>
      <c r="O45" s="59">
        <v>1725</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482</v>
      </c>
      <c r="L46" s="62" t="s">
        <v>482</v>
      </c>
      <c r="M46" s="62" t="s">
        <v>482</v>
      </c>
      <c r="N46" s="62" t="s">
        <v>482</v>
      </c>
      <c r="O46" s="63" t="s">
        <v>482</v>
      </c>
      <c r="P46" s="46"/>
      <c r="Q46" s="46"/>
      <c r="R46" s="46"/>
      <c r="S46" s="46"/>
      <c r="T46" s="46"/>
      <c r="U46" s="46"/>
    </row>
    <row r="47" spans="1:21" ht="30.75" customHeight="1" x14ac:dyDescent="0.2">
      <c r="A47" s="46"/>
      <c r="B47" s="1163"/>
      <c r="C47" s="1164"/>
      <c r="D47" s="60"/>
      <c r="E47" s="1140" t="s">
        <v>12</v>
      </c>
      <c r="F47" s="1140"/>
      <c r="G47" s="1140"/>
      <c r="H47" s="1140"/>
      <c r="I47" s="1140"/>
      <c r="J47" s="1141"/>
      <c r="K47" s="61">
        <v>138</v>
      </c>
      <c r="L47" s="62">
        <v>138</v>
      </c>
      <c r="M47" s="62">
        <v>75</v>
      </c>
      <c r="N47" s="62">
        <v>75</v>
      </c>
      <c r="O47" s="63" t="s">
        <v>482</v>
      </c>
      <c r="P47" s="46"/>
      <c r="Q47" s="46"/>
      <c r="R47" s="46"/>
      <c r="S47" s="46"/>
      <c r="T47" s="46"/>
      <c r="U47" s="46"/>
    </row>
    <row r="48" spans="1:21" ht="30.75" customHeight="1" x14ac:dyDescent="0.2">
      <c r="A48" s="46"/>
      <c r="B48" s="1163"/>
      <c r="C48" s="1164"/>
      <c r="D48" s="60"/>
      <c r="E48" s="1140" t="s">
        <v>13</v>
      </c>
      <c r="F48" s="1140"/>
      <c r="G48" s="1140"/>
      <c r="H48" s="1140"/>
      <c r="I48" s="1140"/>
      <c r="J48" s="1141"/>
      <c r="K48" s="61" t="s">
        <v>482</v>
      </c>
      <c r="L48" s="62" t="s">
        <v>482</v>
      </c>
      <c r="M48" s="62" t="s">
        <v>482</v>
      </c>
      <c r="N48" s="62" t="s">
        <v>482</v>
      </c>
      <c r="O48" s="63" t="s">
        <v>482</v>
      </c>
      <c r="P48" s="46"/>
      <c r="Q48" s="46"/>
      <c r="R48" s="46"/>
      <c r="S48" s="46"/>
      <c r="T48" s="46"/>
      <c r="U48" s="46"/>
    </row>
    <row r="49" spans="1:21" ht="30.75" customHeight="1" x14ac:dyDescent="0.2">
      <c r="A49" s="46"/>
      <c r="B49" s="1163"/>
      <c r="C49" s="1164"/>
      <c r="D49" s="60"/>
      <c r="E49" s="1140" t="s">
        <v>14</v>
      </c>
      <c r="F49" s="1140"/>
      <c r="G49" s="1140"/>
      <c r="H49" s="1140"/>
      <c r="I49" s="1140"/>
      <c r="J49" s="1141"/>
      <c r="K49" s="61">
        <v>189</v>
      </c>
      <c r="L49" s="62">
        <v>211</v>
      </c>
      <c r="M49" s="62">
        <v>208</v>
      </c>
      <c r="N49" s="62">
        <v>203</v>
      </c>
      <c r="O49" s="63">
        <v>247</v>
      </c>
      <c r="P49" s="46"/>
      <c r="Q49" s="46"/>
      <c r="R49" s="46"/>
      <c r="S49" s="46"/>
      <c r="T49" s="46"/>
      <c r="U49" s="46"/>
    </row>
    <row r="50" spans="1:21" ht="30.75" customHeight="1" x14ac:dyDescent="0.2">
      <c r="A50" s="46"/>
      <c r="B50" s="1163"/>
      <c r="C50" s="1164"/>
      <c r="D50" s="60"/>
      <c r="E50" s="1140" t="s">
        <v>15</v>
      </c>
      <c r="F50" s="1140"/>
      <c r="G50" s="1140"/>
      <c r="H50" s="1140"/>
      <c r="I50" s="1140"/>
      <c r="J50" s="1141"/>
      <c r="K50" s="61">
        <v>2732</v>
      </c>
      <c r="L50" s="62">
        <v>3521</v>
      </c>
      <c r="M50" s="62">
        <v>6665</v>
      </c>
      <c r="N50" s="62">
        <v>2368</v>
      </c>
      <c r="O50" s="63">
        <v>4308</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482</v>
      </c>
      <c r="L51" s="62" t="s">
        <v>482</v>
      </c>
      <c r="M51" s="62" t="s">
        <v>482</v>
      </c>
      <c r="N51" s="62" t="s">
        <v>482</v>
      </c>
      <c r="O51" s="63" t="s">
        <v>482</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11694</v>
      </c>
      <c r="L52" s="62">
        <v>11469</v>
      </c>
      <c r="M52" s="62">
        <v>11050</v>
      </c>
      <c r="N52" s="62">
        <v>10541</v>
      </c>
      <c r="O52" s="63">
        <v>9186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-5685</v>
      </c>
      <c r="L53" s="67">
        <v>-5106</v>
      </c>
      <c r="M53" s="67">
        <v>-1769</v>
      </c>
      <c r="N53" s="67">
        <v>-6010</v>
      </c>
      <c r="O53" s="68">
        <v>-2906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482</v>
      </c>
      <c r="L58" s="82" t="s">
        <v>482</v>
      </c>
      <c r="M58" s="82" t="s">
        <v>482</v>
      </c>
      <c r="N58" s="82" t="s">
        <v>482</v>
      </c>
      <c r="O58" s="83" t="s">
        <v>555</v>
      </c>
    </row>
    <row r="59" spans="1:21" ht="31.5" customHeight="1" x14ac:dyDescent="0.2">
      <c r="B59" s="1148"/>
      <c r="C59" s="1149"/>
      <c r="D59" s="1155" t="s">
        <v>26</v>
      </c>
      <c r="E59" s="1156"/>
      <c r="F59" s="1156"/>
      <c r="G59" s="1156"/>
      <c r="H59" s="1156"/>
      <c r="I59" s="1156"/>
      <c r="J59" s="1157"/>
      <c r="K59" s="84">
        <v>8030</v>
      </c>
      <c r="L59" s="85">
        <v>6438</v>
      </c>
      <c r="M59" s="85">
        <v>3280</v>
      </c>
      <c r="N59" s="85">
        <v>2256</v>
      </c>
      <c r="O59" s="86" t="s">
        <v>569</v>
      </c>
    </row>
    <row r="60" spans="1:21" ht="31.5" customHeight="1" thickBot="1" x14ac:dyDescent="0.25">
      <c r="B60" s="1150"/>
      <c r="C60" s="1151"/>
      <c r="D60" s="1158" t="s">
        <v>27</v>
      </c>
      <c r="E60" s="1159"/>
      <c r="F60" s="1159"/>
      <c r="G60" s="1159"/>
      <c r="H60" s="1159"/>
      <c r="I60" s="1159"/>
      <c r="J60" s="1160"/>
      <c r="K60" s="87">
        <v>1090</v>
      </c>
      <c r="L60" s="88">
        <v>1228</v>
      </c>
      <c r="M60" s="88">
        <v>677</v>
      </c>
      <c r="N60" s="88">
        <v>752</v>
      </c>
      <c r="O60" s="89" t="s">
        <v>556</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XIPKfAuqEcMFqazM+uHZOfMjBqzZ/BgZDeSueF65kdKDxrAS88S3OXypsPKrUOEXOFP6FFhfIghtgQHG2CwUQ==" saltValue="v16YBUmXASyeNp3dxWEs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521</v>
      </c>
      <c r="J40" s="101" t="s">
        <v>522</v>
      </c>
      <c r="K40" s="101" t="s">
        <v>523</v>
      </c>
      <c r="L40" s="101" t="s">
        <v>524</v>
      </c>
      <c r="M40" s="102" t="s">
        <v>525</v>
      </c>
    </row>
    <row r="41" spans="2:13" ht="27.75" customHeight="1" x14ac:dyDescent="0.2">
      <c r="B41" s="1181" t="s">
        <v>30</v>
      </c>
      <c r="C41" s="1182"/>
      <c r="D41" s="103"/>
      <c r="E41" s="1183" t="s">
        <v>31</v>
      </c>
      <c r="F41" s="1183"/>
      <c r="G41" s="1183"/>
      <c r="H41" s="1184"/>
      <c r="I41" s="342">
        <v>21681</v>
      </c>
      <c r="J41" s="343">
        <v>18277</v>
      </c>
      <c r="K41" s="343">
        <v>17150</v>
      </c>
      <c r="L41" s="343">
        <v>14865</v>
      </c>
      <c r="M41" s="344">
        <v>15248</v>
      </c>
    </row>
    <row r="42" spans="2:13" ht="27.75" customHeight="1" x14ac:dyDescent="0.2">
      <c r="B42" s="1171"/>
      <c r="C42" s="1172"/>
      <c r="D42" s="104"/>
      <c r="E42" s="1175" t="s">
        <v>32</v>
      </c>
      <c r="F42" s="1175"/>
      <c r="G42" s="1175"/>
      <c r="H42" s="1176"/>
      <c r="I42" s="345">
        <v>10863</v>
      </c>
      <c r="J42" s="346">
        <v>10695</v>
      </c>
      <c r="K42" s="346">
        <v>8565</v>
      </c>
      <c r="L42" s="346">
        <v>8546</v>
      </c>
      <c r="M42" s="347">
        <v>7007</v>
      </c>
    </row>
    <row r="43" spans="2:13" ht="27.75" customHeight="1" x14ac:dyDescent="0.2">
      <c r="B43" s="1171"/>
      <c r="C43" s="1172"/>
      <c r="D43" s="104"/>
      <c r="E43" s="1175" t="s">
        <v>33</v>
      </c>
      <c r="F43" s="1175"/>
      <c r="G43" s="1175"/>
      <c r="H43" s="1176"/>
      <c r="I43" s="345" t="s">
        <v>482</v>
      </c>
      <c r="J43" s="346" t="s">
        <v>482</v>
      </c>
      <c r="K43" s="346" t="s">
        <v>482</v>
      </c>
      <c r="L43" s="346" t="s">
        <v>482</v>
      </c>
      <c r="M43" s="347" t="s">
        <v>482</v>
      </c>
    </row>
    <row r="44" spans="2:13" ht="27.75" customHeight="1" x14ac:dyDescent="0.2">
      <c r="B44" s="1171"/>
      <c r="C44" s="1172"/>
      <c r="D44" s="104"/>
      <c r="E44" s="1175" t="s">
        <v>34</v>
      </c>
      <c r="F44" s="1175"/>
      <c r="G44" s="1175"/>
      <c r="H44" s="1176"/>
      <c r="I44" s="345">
        <v>2354</v>
      </c>
      <c r="J44" s="346">
        <v>2794</v>
      </c>
      <c r="K44" s="346">
        <v>3170</v>
      </c>
      <c r="L44" s="346">
        <v>3878</v>
      </c>
      <c r="M44" s="347">
        <v>3991</v>
      </c>
    </row>
    <row r="45" spans="2:13" ht="27.75" customHeight="1" x14ac:dyDescent="0.2">
      <c r="B45" s="1171"/>
      <c r="C45" s="1172"/>
      <c r="D45" s="104"/>
      <c r="E45" s="1175" t="s">
        <v>35</v>
      </c>
      <c r="F45" s="1175"/>
      <c r="G45" s="1175"/>
      <c r="H45" s="1176"/>
      <c r="I45" s="345">
        <v>31082</v>
      </c>
      <c r="J45" s="346">
        <v>29627</v>
      </c>
      <c r="K45" s="346">
        <v>27478</v>
      </c>
      <c r="L45" s="346">
        <v>27032</v>
      </c>
      <c r="M45" s="347">
        <v>27006</v>
      </c>
    </row>
    <row r="46" spans="2:13" ht="27.75" customHeight="1" x14ac:dyDescent="0.2">
      <c r="B46" s="1171"/>
      <c r="C46" s="1172"/>
      <c r="D46" s="105"/>
      <c r="E46" s="1175" t="s">
        <v>36</v>
      </c>
      <c r="F46" s="1175"/>
      <c r="G46" s="1175"/>
      <c r="H46" s="1176"/>
      <c r="I46" s="345">
        <v>1</v>
      </c>
      <c r="J46" s="346">
        <v>1</v>
      </c>
      <c r="K46" s="346">
        <v>1</v>
      </c>
      <c r="L46" s="346">
        <v>2</v>
      </c>
      <c r="M46" s="347">
        <v>2</v>
      </c>
    </row>
    <row r="47" spans="2:13" ht="27.75" customHeight="1" x14ac:dyDescent="0.2">
      <c r="B47" s="1171"/>
      <c r="C47" s="1172"/>
      <c r="D47" s="106"/>
      <c r="E47" s="1185" t="s">
        <v>37</v>
      </c>
      <c r="F47" s="1186"/>
      <c r="G47" s="1186"/>
      <c r="H47" s="1187"/>
      <c r="I47" s="345" t="s">
        <v>482</v>
      </c>
      <c r="J47" s="346" t="s">
        <v>482</v>
      </c>
      <c r="K47" s="346" t="s">
        <v>482</v>
      </c>
      <c r="L47" s="346" t="s">
        <v>482</v>
      </c>
      <c r="M47" s="347" t="s">
        <v>482</v>
      </c>
    </row>
    <row r="48" spans="2:13" ht="27.75" customHeight="1" x14ac:dyDescent="0.2">
      <c r="B48" s="1171"/>
      <c r="C48" s="1172"/>
      <c r="D48" s="104"/>
      <c r="E48" s="1175" t="s">
        <v>38</v>
      </c>
      <c r="F48" s="1175"/>
      <c r="G48" s="1175"/>
      <c r="H48" s="1176"/>
      <c r="I48" s="345" t="s">
        <v>482</v>
      </c>
      <c r="J48" s="346" t="s">
        <v>482</v>
      </c>
      <c r="K48" s="346" t="s">
        <v>482</v>
      </c>
      <c r="L48" s="346" t="s">
        <v>482</v>
      </c>
      <c r="M48" s="347" t="s">
        <v>482</v>
      </c>
    </row>
    <row r="49" spans="2:13" ht="27.75" customHeight="1" x14ac:dyDescent="0.2">
      <c r="B49" s="1173"/>
      <c r="C49" s="1174"/>
      <c r="D49" s="104"/>
      <c r="E49" s="1175" t="s">
        <v>39</v>
      </c>
      <c r="F49" s="1175"/>
      <c r="G49" s="1175"/>
      <c r="H49" s="1176"/>
      <c r="I49" s="345" t="s">
        <v>482</v>
      </c>
      <c r="J49" s="346" t="s">
        <v>482</v>
      </c>
      <c r="K49" s="346" t="s">
        <v>482</v>
      </c>
      <c r="L49" s="346" t="s">
        <v>482</v>
      </c>
      <c r="M49" s="347" t="s">
        <v>482</v>
      </c>
    </row>
    <row r="50" spans="2:13" ht="27.75" customHeight="1" x14ac:dyDescent="0.2">
      <c r="B50" s="1169" t="s">
        <v>40</v>
      </c>
      <c r="C50" s="1170"/>
      <c r="D50" s="107"/>
      <c r="E50" s="1175" t="s">
        <v>41</v>
      </c>
      <c r="F50" s="1175"/>
      <c r="G50" s="1175"/>
      <c r="H50" s="1176"/>
      <c r="I50" s="345">
        <v>122391</v>
      </c>
      <c r="J50" s="346">
        <v>118073</v>
      </c>
      <c r="K50" s="346">
        <v>126055</v>
      </c>
      <c r="L50" s="346">
        <v>129875</v>
      </c>
      <c r="M50" s="347">
        <v>127686</v>
      </c>
    </row>
    <row r="51" spans="2:13" ht="27.75" customHeight="1" x14ac:dyDescent="0.2">
      <c r="B51" s="1171"/>
      <c r="C51" s="1172"/>
      <c r="D51" s="104"/>
      <c r="E51" s="1175" t="s">
        <v>42</v>
      </c>
      <c r="F51" s="1175"/>
      <c r="G51" s="1175"/>
      <c r="H51" s="1176"/>
      <c r="I51" s="345" t="s">
        <v>482</v>
      </c>
      <c r="J51" s="346" t="s">
        <v>482</v>
      </c>
      <c r="K51" s="346" t="s">
        <v>482</v>
      </c>
      <c r="L51" s="346" t="s">
        <v>482</v>
      </c>
      <c r="M51" s="347" t="s">
        <v>482</v>
      </c>
    </row>
    <row r="52" spans="2:13" ht="27.75" customHeight="1" x14ac:dyDescent="0.2">
      <c r="B52" s="1173"/>
      <c r="C52" s="1174"/>
      <c r="D52" s="104"/>
      <c r="E52" s="1175" t="s">
        <v>43</v>
      </c>
      <c r="F52" s="1175"/>
      <c r="G52" s="1175"/>
      <c r="H52" s="1176"/>
      <c r="I52" s="345">
        <v>95602</v>
      </c>
      <c r="J52" s="346">
        <v>86068</v>
      </c>
      <c r="K52" s="346">
        <v>80890</v>
      </c>
      <c r="L52" s="346">
        <v>71602</v>
      </c>
      <c r="M52" s="347">
        <v>63319</v>
      </c>
    </row>
    <row r="53" spans="2:13" ht="27.75" customHeight="1" thickBot="1" x14ac:dyDescent="0.25">
      <c r="B53" s="1177" t="s">
        <v>19</v>
      </c>
      <c r="C53" s="1178"/>
      <c r="D53" s="108"/>
      <c r="E53" s="1179" t="s">
        <v>44</v>
      </c>
      <c r="F53" s="1179"/>
      <c r="G53" s="1179"/>
      <c r="H53" s="1180"/>
      <c r="I53" s="348">
        <v>-152012</v>
      </c>
      <c r="J53" s="349">
        <v>-142747</v>
      </c>
      <c r="K53" s="349">
        <v>-150581</v>
      </c>
      <c r="L53" s="349">
        <v>-147155</v>
      </c>
      <c r="M53" s="350">
        <v>-137751</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oGaamAUJr7K88mgCvwm+fiwtzs14r7feO03SSL24uM8VVi8TdrMQXop0XOKW3ayceg5kiD8Z2HiSNl6Z4dAU1Q==" saltValue="mOzlA+pJb6be0n71nyus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523</v>
      </c>
      <c r="G54" s="117" t="s">
        <v>524</v>
      </c>
      <c r="H54" s="118" t="s">
        <v>525</v>
      </c>
    </row>
    <row r="55" spans="2:8" ht="52.5" customHeight="1" x14ac:dyDescent="0.2">
      <c r="B55" s="119"/>
      <c r="C55" s="1196" t="s">
        <v>46</v>
      </c>
      <c r="D55" s="1196"/>
      <c r="E55" s="1197"/>
      <c r="F55" s="120">
        <v>54093</v>
      </c>
      <c r="G55" s="120">
        <v>54965</v>
      </c>
      <c r="H55" s="121">
        <v>49357</v>
      </c>
    </row>
    <row r="56" spans="2:8" ht="52.5" customHeight="1" x14ac:dyDescent="0.2">
      <c r="B56" s="122"/>
      <c r="C56" s="1198" t="s">
        <v>47</v>
      </c>
      <c r="D56" s="1198"/>
      <c r="E56" s="1199"/>
      <c r="F56" s="123">
        <v>1</v>
      </c>
      <c r="G56" s="123" t="s">
        <v>482</v>
      </c>
      <c r="H56" s="124" t="s">
        <v>482</v>
      </c>
    </row>
    <row r="57" spans="2:8" ht="53.25" customHeight="1" x14ac:dyDescent="0.2">
      <c r="B57" s="122"/>
      <c r="C57" s="1200" t="s">
        <v>48</v>
      </c>
      <c r="D57" s="1200"/>
      <c r="E57" s="1201"/>
      <c r="F57" s="125">
        <v>64264</v>
      </c>
      <c r="G57" s="125">
        <v>69051</v>
      </c>
      <c r="H57" s="126">
        <v>72863</v>
      </c>
    </row>
    <row r="58" spans="2:8" ht="45.75" customHeight="1" x14ac:dyDescent="0.2">
      <c r="B58" s="127"/>
      <c r="C58" s="1188" t="s">
        <v>541</v>
      </c>
      <c r="D58" s="1189"/>
      <c r="E58" s="1190"/>
      <c r="F58" s="128">
        <v>45920</v>
      </c>
      <c r="G58" s="128">
        <v>47941</v>
      </c>
      <c r="H58" s="129">
        <v>48533</v>
      </c>
    </row>
    <row r="59" spans="2:8" ht="45.75" customHeight="1" x14ac:dyDescent="0.2">
      <c r="B59" s="127"/>
      <c r="C59" s="1188" t="s">
        <v>544</v>
      </c>
      <c r="D59" s="1189"/>
      <c r="E59" s="1190"/>
      <c r="F59" s="128">
        <v>7300</v>
      </c>
      <c r="G59" s="128">
        <v>9303</v>
      </c>
      <c r="H59" s="129">
        <v>11310</v>
      </c>
    </row>
    <row r="60" spans="2:8" ht="45.75" customHeight="1" x14ac:dyDescent="0.2">
      <c r="B60" s="127"/>
      <c r="C60" s="1188" t="s">
        <v>543</v>
      </c>
      <c r="D60" s="1189"/>
      <c r="E60" s="1190"/>
      <c r="F60" s="128">
        <v>8017</v>
      </c>
      <c r="G60" s="128">
        <v>8841</v>
      </c>
      <c r="H60" s="129">
        <v>9848</v>
      </c>
    </row>
    <row r="61" spans="2:8" ht="45.75" customHeight="1" x14ac:dyDescent="0.2">
      <c r="B61" s="127"/>
      <c r="C61" s="1188" t="s">
        <v>542</v>
      </c>
      <c r="D61" s="1189"/>
      <c r="E61" s="1190"/>
      <c r="F61" s="128">
        <v>1841</v>
      </c>
      <c r="G61" s="128">
        <v>2280</v>
      </c>
      <c r="H61" s="129">
        <v>2586</v>
      </c>
    </row>
    <row r="62" spans="2:8" ht="45.75" customHeight="1" thickBot="1" x14ac:dyDescent="0.25">
      <c r="B62" s="130"/>
      <c r="C62" s="1191" t="s">
        <v>545</v>
      </c>
      <c r="D62" s="1192"/>
      <c r="E62" s="1193"/>
      <c r="F62" s="131">
        <v>96</v>
      </c>
      <c r="G62" s="131">
        <v>113</v>
      </c>
      <c r="H62" s="132">
        <v>131</v>
      </c>
    </row>
    <row r="63" spans="2:8" ht="52.5" customHeight="1" thickBot="1" x14ac:dyDescent="0.25">
      <c r="B63" s="133"/>
      <c r="C63" s="1194" t="s">
        <v>49</v>
      </c>
      <c r="D63" s="1194"/>
      <c r="E63" s="1195"/>
      <c r="F63" s="134">
        <v>118357</v>
      </c>
      <c r="G63" s="134">
        <v>124016</v>
      </c>
      <c r="H63" s="135">
        <v>122219</v>
      </c>
    </row>
    <row r="64" spans="2:8" ht="13" x14ac:dyDescent="0.2"/>
  </sheetData>
  <sheetProtection algorithmName="SHA-512" hashValue="jrRF85BrNtgfL2nyA1VRS+1KUrgLa8Q5rGuhH0ly/eHKbHx3b/h+7qz4XrnEFnOhXMaNUtKz4nT0W3hErrimBQ==" saltValue="lFOm2gli0ZIvnr2JvF2q5g==" spinCount="100000" sheet="1" objects="1" scenarios="1"/>
  <mergeCells count="9">
    <mergeCell ref="C61:E61"/>
    <mergeCell ref="C62:E62"/>
    <mergeCell ref="C63:E63"/>
    <mergeCell ref="C55:E55"/>
    <mergeCell ref="C56:E56"/>
    <mergeCell ref="C57:E57"/>
    <mergeCell ref="C58:E58"/>
    <mergeCell ref="C60:E60"/>
    <mergeCell ref="C59:E59"/>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520</v>
      </c>
      <c r="G2" s="149"/>
      <c r="H2" s="150"/>
    </row>
    <row r="3" spans="1:8" x14ac:dyDescent="0.2">
      <c r="A3" s="146" t="s">
        <v>513</v>
      </c>
      <c r="B3" s="151"/>
      <c r="C3" s="152"/>
      <c r="D3" s="153">
        <v>34721</v>
      </c>
      <c r="E3" s="154"/>
      <c r="F3" s="155">
        <v>51681</v>
      </c>
      <c r="G3" s="156"/>
      <c r="H3" s="157"/>
    </row>
    <row r="4" spans="1:8" x14ac:dyDescent="0.2">
      <c r="A4" s="158"/>
      <c r="B4" s="159"/>
      <c r="C4" s="160"/>
      <c r="D4" s="161">
        <v>27844</v>
      </c>
      <c r="E4" s="162"/>
      <c r="F4" s="163">
        <v>37226</v>
      </c>
      <c r="G4" s="164"/>
      <c r="H4" s="165"/>
    </row>
    <row r="5" spans="1:8" x14ac:dyDescent="0.2">
      <c r="A5" s="146" t="s">
        <v>515</v>
      </c>
      <c r="B5" s="151"/>
      <c r="C5" s="152"/>
      <c r="D5" s="153">
        <v>38176</v>
      </c>
      <c r="E5" s="154"/>
      <c r="F5" s="155">
        <v>50465</v>
      </c>
      <c r="G5" s="156"/>
      <c r="H5" s="157"/>
    </row>
    <row r="6" spans="1:8" x14ac:dyDescent="0.2">
      <c r="A6" s="158"/>
      <c r="B6" s="159"/>
      <c r="C6" s="160"/>
      <c r="D6" s="161">
        <v>27225</v>
      </c>
      <c r="E6" s="162"/>
      <c r="F6" s="163">
        <v>34193</v>
      </c>
      <c r="G6" s="164"/>
      <c r="H6" s="165"/>
    </row>
    <row r="7" spans="1:8" x14ac:dyDescent="0.2">
      <c r="A7" s="146" t="s">
        <v>516</v>
      </c>
      <c r="B7" s="151"/>
      <c r="C7" s="152"/>
      <c r="D7" s="153">
        <v>37372</v>
      </c>
      <c r="E7" s="154"/>
      <c r="F7" s="155">
        <v>51679</v>
      </c>
      <c r="G7" s="156"/>
      <c r="H7" s="157"/>
    </row>
    <row r="8" spans="1:8" x14ac:dyDescent="0.2">
      <c r="A8" s="158"/>
      <c r="B8" s="159"/>
      <c r="C8" s="160"/>
      <c r="D8" s="161">
        <v>28467</v>
      </c>
      <c r="E8" s="162"/>
      <c r="F8" s="163">
        <v>35132</v>
      </c>
      <c r="G8" s="164"/>
      <c r="H8" s="165"/>
    </row>
    <row r="9" spans="1:8" x14ac:dyDescent="0.2">
      <c r="A9" s="146" t="s">
        <v>517</v>
      </c>
      <c r="B9" s="151"/>
      <c r="C9" s="152"/>
      <c r="D9" s="153">
        <v>35355</v>
      </c>
      <c r="E9" s="154"/>
      <c r="F9" s="155">
        <v>49665</v>
      </c>
      <c r="G9" s="156"/>
      <c r="H9" s="157"/>
    </row>
    <row r="10" spans="1:8" x14ac:dyDescent="0.2">
      <c r="A10" s="158"/>
      <c r="B10" s="159"/>
      <c r="C10" s="160"/>
      <c r="D10" s="161">
        <v>28663</v>
      </c>
      <c r="E10" s="162"/>
      <c r="F10" s="163">
        <v>34678</v>
      </c>
      <c r="G10" s="164"/>
      <c r="H10" s="165"/>
    </row>
    <row r="11" spans="1:8" x14ac:dyDescent="0.2">
      <c r="A11" s="146" t="s">
        <v>518</v>
      </c>
      <c r="B11" s="151"/>
      <c r="C11" s="152"/>
      <c r="D11" s="153">
        <v>50240</v>
      </c>
      <c r="E11" s="154"/>
      <c r="F11" s="155">
        <v>63439</v>
      </c>
      <c r="G11" s="156"/>
      <c r="H11" s="157"/>
    </row>
    <row r="12" spans="1:8" x14ac:dyDescent="0.2">
      <c r="A12" s="158"/>
      <c r="B12" s="159"/>
      <c r="C12" s="166"/>
      <c r="D12" s="161">
        <v>41058</v>
      </c>
      <c r="E12" s="162"/>
      <c r="F12" s="163">
        <v>46463</v>
      </c>
      <c r="G12" s="164"/>
      <c r="H12" s="165"/>
    </row>
    <row r="13" spans="1:8" x14ac:dyDescent="0.2">
      <c r="A13" s="146"/>
      <c r="B13" s="151"/>
      <c r="C13" s="152"/>
      <c r="D13" s="153">
        <v>39173</v>
      </c>
      <c r="E13" s="154"/>
      <c r="F13" s="155">
        <v>53386</v>
      </c>
      <c r="G13" s="167"/>
      <c r="H13" s="157"/>
    </row>
    <row r="14" spans="1:8" x14ac:dyDescent="0.2">
      <c r="A14" s="158"/>
      <c r="B14" s="159"/>
      <c r="C14" s="160"/>
      <c r="D14" s="161">
        <v>30651</v>
      </c>
      <c r="E14" s="162"/>
      <c r="F14" s="163">
        <v>37538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2.16</v>
      </c>
      <c r="C19" s="168">
        <f>ROUND(VALUE(SUBSTITUTE(実質収支比率等に係る経年分析!G$48,"▲","-")),2)</f>
        <v>4.3600000000000003</v>
      </c>
      <c r="D19" s="168">
        <f>ROUND(VALUE(SUBSTITUTE(実質収支比率等に係る経年分析!H$48,"▲","-")),2)</f>
        <v>5.7</v>
      </c>
      <c r="E19" s="168">
        <f>ROUND(VALUE(SUBSTITUTE(実質収支比率等に係る経年分析!I$48,"▲","-")),2)</f>
        <v>1.55</v>
      </c>
      <c r="F19" s="168">
        <f>ROUND(VALUE(SUBSTITUTE(実質収支比率等に係る経年分析!J$48,"▲","-")),2)</f>
        <v>1.47</v>
      </c>
    </row>
    <row r="20" spans="1:11" x14ac:dyDescent="0.2">
      <c r="A20" s="168" t="s">
        <v>53</v>
      </c>
      <c r="B20" s="168">
        <f>ROUND(VALUE(SUBSTITUTE(実質収支比率等に係る経年分析!F$47,"▲","-")),2)</f>
        <v>33.6</v>
      </c>
      <c r="C20" s="168">
        <f>ROUND(VALUE(SUBSTITUTE(実質収支比率等に係る経年分析!G$47,"▲","-")),2)</f>
        <v>30.5</v>
      </c>
      <c r="D20" s="168">
        <f>ROUND(VALUE(SUBSTITUTE(実質収支比率等に係る経年分析!H$47,"▲","-")),2)</f>
        <v>31.82</v>
      </c>
      <c r="E20" s="168">
        <f>ROUND(VALUE(SUBSTITUTE(実質収支比率等に係る経年分析!I$47,"▲","-")),2)</f>
        <v>31.48</v>
      </c>
      <c r="F20" s="168">
        <f>ROUND(VALUE(SUBSTITUTE(実質収支比率等に係る経年分析!J$47,"▲","-")),2)</f>
        <v>26.84</v>
      </c>
    </row>
    <row r="21" spans="1:11" x14ac:dyDescent="0.2">
      <c r="A21" s="168" t="s">
        <v>54</v>
      </c>
      <c r="B21" s="168">
        <f>IF(ISNUMBER(VALUE(SUBSTITUTE(実質収支比率等に係る経年分析!F$49,"▲","-"))),ROUND(VALUE(SUBSTITUTE(実質収支比率等に係る経年分析!F$49,"▲","-")),2),NA())</f>
        <v>-7.28</v>
      </c>
      <c r="C21" s="168">
        <f>IF(ISNUMBER(VALUE(SUBSTITUTE(実質収支比率等に係る経年分析!G$49,"▲","-"))),ROUND(VALUE(SUBSTITUTE(実質収支比率等に係る経年分析!G$49,"▲","-")),2),NA())</f>
        <v>-2.87</v>
      </c>
      <c r="D21" s="168">
        <f>IF(ISNUMBER(VALUE(SUBSTITUTE(実質収支比率等に係る経年分析!H$49,"▲","-"))),ROUND(VALUE(SUBSTITUTE(実質収支比率等に係る経年分析!H$49,"▲","-")),2),NA())</f>
        <v>1.46</v>
      </c>
      <c r="E21" s="168">
        <f>IF(ISNUMBER(VALUE(SUBSTITUTE(実質収支比率等に係る経年分析!I$49,"▲","-"))),ROUND(VALUE(SUBSTITUTE(実質収支比率等に係る経年分析!I$49,"▲","-")),2),NA())</f>
        <v>-6.28</v>
      </c>
      <c r="F21" s="168">
        <f>IF(ISNUMBER(VALUE(SUBSTITUTE(実質収支比率等に係る経年分析!J$49,"▲","-"))),ROUND(VALUE(SUBSTITUTE(実質収支比率等に係る経年分析!J$49,"▲","-")),2),NA())</f>
        <v>-3.78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7.0000000000000007E-2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0.14000000000000001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0.08</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0.57999999999999996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1.0900000000000001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0.23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4.3600000000000003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11694</v>
      </c>
      <c r="E42" s="170"/>
      <c r="F42" s="170"/>
      <c r="G42" s="170">
        <f>'実質公債費比率（分子）の構造'!L$52</f>
        <v>11469</v>
      </c>
      <c r="H42" s="170"/>
      <c r="I42" s="170"/>
      <c r="J42" s="170">
        <f>'実質公債費比率（分子）の構造'!M$52</f>
        <v>11050</v>
      </c>
      <c r="K42" s="170"/>
      <c r="L42" s="170"/>
      <c r="M42" s="170">
        <f>'実質公債費比率（分子）の構造'!N$52</f>
        <v>10541</v>
      </c>
      <c r="N42" s="170"/>
      <c r="O42" s="170"/>
      <c r="P42" s="170">
        <f>'実質公債費比率（分子）の構造'!O$52</f>
        <v>9186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2732</v>
      </c>
      <c r="C44" s="170"/>
      <c r="D44" s="170"/>
      <c r="E44" s="170">
        <f>'実質公債費比率（分子）の構造'!L$50</f>
        <v>3521</v>
      </c>
      <c r="F44" s="170"/>
      <c r="G44" s="170"/>
      <c r="H44" s="170">
        <f>'実質公債費比率（分子）の構造'!M$50</f>
        <v>6665</v>
      </c>
      <c r="I44" s="170"/>
      <c r="J44" s="170"/>
      <c r="K44" s="170">
        <f>'実質公債費比率（分子）の構造'!N$50</f>
        <v>2368</v>
      </c>
      <c r="L44" s="170"/>
      <c r="M44" s="170"/>
      <c r="N44" s="170">
        <f>'実質公債費比率（分子）の構造'!O$50</f>
        <v>4308</v>
      </c>
      <c r="O44" s="170"/>
      <c r="P44" s="170"/>
    </row>
    <row r="45" spans="1:16" x14ac:dyDescent="0.2">
      <c r="A45" s="170" t="s">
        <v>63</v>
      </c>
      <c r="B45" s="170">
        <f>'実質公債費比率（分子）の構造'!K$49</f>
        <v>189</v>
      </c>
      <c r="C45" s="170"/>
      <c r="D45" s="170"/>
      <c r="E45" s="170">
        <f>'実質公債費比率（分子）の構造'!L$49</f>
        <v>211</v>
      </c>
      <c r="F45" s="170"/>
      <c r="G45" s="170"/>
      <c r="H45" s="170">
        <f>'実質公債費比率（分子）の構造'!M$49</f>
        <v>208</v>
      </c>
      <c r="I45" s="170"/>
      <c r="J45" s="170"/>
      <c r="K45" s="170">
        <f>'実質公債費比率（分子）の構造'!N$49</f>
        <v>203</v>
      </c>
      <c r="L45" s="170"/>
      <c r="M45" s="170"/>
      <c r="N45" s="170">
        <f>'実質公債費比率（分子）の構造'!O$49</f>
        <v>247</v>
      </c>
      <c r="O45" s="170"/>
      <c r="P45" s="170"/>
    </row>
    <row r="46" spans="1:16" x14ac:dyDescent="0.2">
      <c r="A46" s="170" t="s">
        <v>64</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12</v>
      </c>
      <c r="B47" s="170">
        <f>'実質公債費比率（分子）の構造'!K$47</f>
        <v>138</v>
      </c>
      <c r="C47" s="170"/>
      <c r="D47" s="170"/>
      <c r="E47" s="170">
        <f>'実質公債費比率（分子）の構造'!L$47</f>
        <v>138</v>
      </c>
      <c r="F47" s="170"/>
      <c r="G47" s="170"/>
      <c r="H47" s="170">
        <f>'実質公債費比率（分子）の構造'!M$47</f>
        <v>75</v>
      </c>
      <c r="I47" s="170"/>
      <c r="J47" s="170"/>
      <c r="K47" s="170">
        <f>'実質公債費比率（分子）の構造'!N$47</f>
        <v>75</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2950</v>
      </c>
      <c r="C49" s="170"/>
      <c r="D49" s="170"/>
      <c r="E49" s="170">
        <f>'実質公債費比率（分子）の構造'!L$45</f>
        <v>2493</v>
      </c>
      <c r="F49" s="170"/>
      <c r="G49" s="170"/>
      <c r="H49" s="170">
        <f>'実質公債費比率（分子）の構造'!M$45</f>
        <v>2333</v>
      </c>
      <c r="I49" s="170"/>
      <c r="J49" s="170"/>
      <c r="K49" s="170">
        <f>'実質公債費比率（分子）の構造'!N$45</f>
        <v>1885</v>
      </c>
      <c r="L49" s="170"/>
      <c r="M49" s="170"/>
      <c r="N49" s="170">
        <f>'実質公債費比率（分子）の構造'!O$45</f>
        <v>1725</v>
      </c>
      <c r="O49" s="170"/>
      <c r="P49" s="170"/>
    </row>
    <row r="50" spans="1:16" x14ac:dyDescent="0.2">
      <c r="A50" s="170" t="s">
        <v>67</v>
      </c>
      <c r="B50" s="170" t="e">
        <f>NA()</f>
        <v>#N/A</v>
      </c>
      <c r="C50" s="170">
        <f>IF(ISNUMBER('実質公債費比率（分子）の構造'!K$53),'実質公債費比率（分子）の構造'!K$53,NA())</f>
        <v>-5685</v>
      </c>
      <c r="D50" s="170" t="e">
        <f>NA()</f>
        <v>#N/A</v>
      </c>
      <c r="E50" s="170" t="e">
        <f>NA()</f>
        <v>#N/A</v>
      </c>
      <c r="F50" s="170">
        <f>IF(ISNUMBER('実質公債費比率（分子）の構造'!L$53),'実質公債費比率（分子）の構造'!L$53,NA())</f>
        <v>-5106</v>
      </c>
      <c r="G50" s="170" t="e">
        <f>NA()</f>
        <v>#N/A</v>
      </c>
      <c r="H50" s="170" t="e">
        <f>NA()</f>
        <v>#N/A</v>
      </c>
      <c r="I50" s="170">
        <f>IF(ISNUMBER('実質公債費比率（分子）の構造'!M$53),'実質公債費比率（分子）の構造'!M$53,NA())</f>
        <v>-1769</v>
      </c>
      <c r="J50" s="170" t="e">
        <f>NA()</f>
        <v>#N/A</v>
      </c>
      <c r="K50" s="170" t="e">
        <f>NA()</f>
        <v>#N/A</v>
      </c>
      <c r="L50" s="170">
        <f>IF(ISNUMBER('実質公債費比率（分子）の構造'!N$53),'実質公債費比率（分子）の構造'!N$53,NA())</f>
        <v>-6010</v>
      </c>
      <c r="M50" s="170" t="e">
        <f>NA()</f>
        <v>#N/A</v>
      </c>
      <c r="N50" s="170" t="e">
        <f>NA()</f>
        <v>#N/A</v>
      </c>
      <c r="O50" s="170">
        <f>IF(ISNUMBER('実質公債費比率（分子）の構造'!O$53),'実質公債費比率（分子）の構造'!O$53,NA())</f>
        <v>-2906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95602</v>
      </c>
      <c r="E56" s="169"/>
      <c r="F56" s="169"/>
      <c r="G56" s="169">
        <f>'将来負担比率（分子）の構造'!J$52</f>
        <v>86068</v>
      </c>
      <c r="H56" s="169"/>
      <c r="I56" s="169"/>
      <c r="J56" s="169">
        <f>'将来負担比率（分子）の構造'!K$52</f>
        <v>80890</v>
      </c>
      <c r="K56" s="169"/>
      <c r="L56" s="169"/>
      <c r="M56" s="169">
        <f>'将来負担比率（分子）の構造'!L$52</f>
        <v>71602</v>
      </c>
      <c r="N56" s="169"/>
      <c r="O56" s="169"/>
      <c r="P56" s="169">
        <f>'将来負担比率（分子）の構造'!M$52</f>
        <v>63319</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122391</v>
      </c>
      <c r="E58" s="169"/>
      <c r="F58" s="169"/>
      <c r="G58" s="169">
        <f>'将来負担比率（分子）の構造'!J$50</f>
        <v>118073</v>
      </c>
      <c r="H58" s="169"/>
      <c r="I58" s="169"/>
      <c r="J58" s="169">
        <f>'将来負担比率（分子）の構造'!K$50</f>
        <v>126055</v>
      </c>
      <c r="K58" s="169"/>
      <c r="L58" s="169"/>
      <c r="M58" s="169">
        <f>'将来負担比率（分子）の構造'!L$50</f>
        <v>129875</v>
      </c>
      <c r="N58" s="169"/>
      <c r="O58" s="169"/>
      <c r="P58" s="169">
        <f>'将来負担比率（分子）の構造'!M$50</f>
        <v>127686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v>
      </c>
      <c r="C61" s="169"/>
      <c r="D61" s="169"/>
      <c r="E61" s="169">
        <f>'将来負担比率（分子）の構造'!J$46</f>
        <v>1</v>
      </c>
      <c r="F61" s="169"/>
      <c r="G61" s="169"/>
      <c r="H61" s="169">
        <f>'将来負担比率（分子）の構造'!K$46</f>
        <v>1</v>
      </c>
      <c r="I61" s="169"/>
      <c r="J61" s="169"/>
      <c r="K61" s="169">
        <f>'将来負担比率（分子）の構造'!L$46</f>
        <v>2</v>
      </c>
      <c r="L61" s="169"/>
      <c r="M61" s="169"/>
      <c r="N61" s="169">
        <f>'将来負担比率（分子）の構造'!M$46</f>
        <v>2</v>
      </c>
      <c r="O61" s="169"/>
      <c r="P61" s="169"/>
    </row>
    <row r="62" spans="1:16" x14ac:dyDescent="0.2">
      <c r="A62" s="169" t="s">
        <v>35</v>
      </c>
      <c r="B62" s="169">
        <f>'将来負担比率（分子）の構造'!I$45</f>
        <v>31082</v>
      </c>
      <c r="C62" s="169"/>
      <c r="D62" s="169"/>
      <c r="E62" s="169">
        <f>'将来負担比率（分子）の構造'!J$45</f>
        <v>29627</v>
      </c>
      <c r="F62" s="169"/>
      <c r="G62" s="169"/>
      <c r="H62" s="169">
        <f>'将来負担比率（分子）の構造'!K$45</f>
        <v>27478</v>
      </c>
      <c r="I62" s="169"/>
      <c r="J62" s="169"/>
      <c r="K62" s="169">
        <f>'将来負担比率（分子）の構造'!L$45</f>
        <v>27032</v>
      </c>
      <c r="L62" s="169"/>
      <c r="M62" s="169"/>
      <c r="N62" s="169">
        <f>'将来負担比率（分子）の構造'!M$45</f>
        <v>27006</v>
      </c>
      <c r="O62" s="169"/>
      <c r="P62" s="169"/>
    </row>
    <row r="63" spans="1:16" x14ac:dyDescent="0.2">
      <c r="A63" s="169" t="s">
        <v>34</v>
      </c>
      <c r="B63" s="169">
        <f>'将来負担比率（分子）の構造'!I$44</f>
        <v>2354</v>
      </c>
      <c r="C63" s="169"/>
      <c r="D63" s="169"/>
      <c r="E63" s="169">
        <f>'将来負担比率（分子）の構造'!J$44</f>
        <v>2794</v>
      </c>
      <c r="F63" s="169"/>
      <c r="G63" s="169"/>
      <c r="H63" s="169">
        <f>'将来負担比率（分子）の構造'!K$44</f>
        <v>3170</v>
      </c>
      <c r="I63" s="169"/>
      <c r="J63" s="169"/>
      <c r="K63" s="169">
        <f>'将来負担比率（分子）の構造'!L$44</f>
        <v>3878</v>
      </c>
      <c r="L63" s="169"/>
      <c r="M63" s="169"/>
      <c r="N63" s="169">
        <f>'将来負担比率（分子）の構造'!M$44</f>
        <v>3991</v>
      </c>
      <c r="O63" s="169"/>
      <c r="P63" s="169"/>
    </row>
    <row r="64" spans="1:16" x14ac:dyDescent="0.2">
      <c r="A64" s="169" t="s">
        <v>33</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32</v>
      </c>
      <c r="B65" s="169">
        <f>'将来負担比率（分子）の構造'!I$42</f>
        <v>10863</v>
      </c>
      <c r="C65" s="169"/>
      <c r="D65" s="169"/>
      <c r="E65" s="169">
        <f>'将来負担比率（分子）の構造'!J$42</f>
        <v>10695</v>
      </c>
      <c r="F65" s="169"/>
      <c r="G65" s="169"/>
      <c r="H65" s="169">
        <f>'将来負担比率（分子）の構造'!K$42</f>
        <v>8565</v>
      </c>
      <c r="I65" s="169"/>
      <c r="J65" s="169"/>
      <c r="K65" s="169">
        <f>'将来負担比率（分子）の構造'!L$42</f>
        <v>8546</v>
      </c>
      <c r="L65" s="169"/>
      <c r="M65" s="169"/>
      <c r="N65" s="169">
        <f>'将来負担比率（分子）の構造'!M$42</f>
        <v>7007</v>
      </c>
      <c r="O65" s="169"/>
      <c r="P65" s="169"/>
    </row>
    <row r="66" spans="1:16" x14ac:dyDescent="0.2">
      <c r="A66" s="169" t="s">
        <v>31</v>
      </c>
      <c r="B66" s="169">
        <f>'将来負担比率（分子）の構造'!I$41</f>
        <v>21681</v>
      </c>
      <c r="C66" s="169"/>
      <c r="D66" s="169"/>
      <c r="E66" s="169">
        <f>'将来負担比率（分子）の構造'!J$41</f>
        <v>18277</v>
      </c>
      <c r="F66" s="169"/>
      <c r="G66" s="169"/>
      <c r="H66" s="169">
        <f>'将来負担比率（分子）の構造'!K$41</f>
        <v>17150</v>
      </c>
      <c r="I66" s="169"/>
      <c r="J66" s="169"/>
      <c r="K66" s="169">
        <f>'将来負担比率（分子）の構造'!L$41</f>
        <v>14865</v>
      </c>
      <c r="L66" s="169"/>
      <c r="M66" s="169"/>
      <c r="N66" s="169">
        <f>'将来負担比率（分子）の構造'!M$41</f>
        <v>15248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54093</v>
      </c>
      <c r="C72" s="173">
        <f>基金残高に係る経年分析!G55</f>
        <v>54965</v>
      </c>
      <c r="D72" s="173">
        <f>基金残高に係る経年分析!H55</f>
        <v>49357</v>
      </c>
    </row>
    <row r="73" spans="1:16" x14ac:dyDescent="0.2">
      <c r="A73" s="172" t="s">
        <v>74</v>
      </c>
      <c r="B73" s="173">
        <f>基金残高に係る経年分析!F56</f>
        <v>1</v>
      </c>
      <c r="C73" s="173" t="str">
        <f>基金残高に係る経年分析!G56</f>
        <v>-</v>
      </c>
      <c r="D73" s="173" t="str">
        <f>基金残高に係る経年分析!H56</f>
        <v>-</v>
      </c>
    </row>
    <row r="74" spans="1:16" x14ac:dyDescent="0.2">
      <c r="A74" s="172" t="s">
        <v>75</v>
      </c>
      <c r="B74" s="173">
        <f>基金残高に係る経年分析!F57</f>
        <v>64264</v>
      </c>
      <c r="C74" s="173">
        <f>基金残高に係る経年分析!G57</f>
        <v>69051</v>
      </c>
      <c r="D74" s="173">
        <f>基金残高に係る経年分析!H57</f>
        <v>72863</v>
      </c>
    </row>
  </sheetData>
  <sheetProtection algorithmName="SHA-512" hashValue="67p1DaLOQq1veqYcE4x+hLAFwW3SUYUzKF4S+tygG5NRtGEAiBJnsRKC/2ahtYO75vA/Hk2zA0x2y8T7BVPLhQ==" saltValue="/YzpE+ApNbgotzDy6Oja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2025-03-17T04:56:20Z</cp:lastPrinted>
  <dcterms:created xsi:type="dcterms:W3CDTF">2025-02-19T01:48:01Z</dcterms:created>
  <dcterms:modified xsi:type="dcterms:W3CDTF">2025-03-19T03:27:56Z</dcterms:modified>
  <cp:category/>
</cp:coreProperties>
</file>