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8D1CE836-4F8C-4629-9EC5-6911E9D6F91B}" xr6:coauthVersionLast="47" xr6:coauthVersionMax="47" xr10:uidLastSave="{00000000-0000-0000-0000-000000000000}"/>
  <bookViews>
    <workbookView xWindow="5685" yWindow="1830" windowWidth="21600" windowHeight="11295" activeTab="3" xr2:uid="{00000000-000D-0000-FFFF-FFFF00000000}"/>
  </bookViews>
  <sheets>
    <sheet name="居宅介護支援（添付書類一覧）" sheetId="8" r:id="rId1"/>
    <sheet name="別紙１－１" sheetId="19" r:id="rId2"/>
    <sheet name="備考（1）" sheetId="20" r:id="rId3"/>
    <sheet name="別紙１－２" sheetId="21" r:id="rId4"/>
    <sheet name="備考（1－2）" sheetId="22" r:id="rId5"/>
    <sheet name="別紙3－2" sheetId="9" r:id="rId6"/>
    <sheet name="別紙36 " sheetId="17" r:id="rId7"/>
    <sheet name="別紙36-2" sheetId="5" r:id="rId8"/>
    <sheet name="標準様式1【記載例】居宅介護支援" sheetId="12" r:id="rId9"/>
    <sheet name="(標準様式1)居宅介護支援" sheetId="13" r:id="rId10"/>
    <sheet name="記入方法" sheetId="15" r:id="rId11"/>
    <sheet name="プルダウン・リスト" sheetId="16" r:id="rId12"/>
    <sheet name="基準の遵守状況" sheetId="11" r:id="rId13"/>
  </sheets>
  <externalReferences>
    <externalReference r:id="rId14"/>
    <externalReference r:id="rId15"/>
    <externalReference r:id="rId16"/>
  </externalReferences>
  <definedNames>
    <definedName name="ｋ" localSheetId="6">#REF!</definedName>
    <definedName name="ｋ" localSheetId="7">#REF!</definedName>
    <definedName name="ｋ">#N/A</definedName>
    <definedName name="_xlnm.Print_Area" localSheetId="9">'(標準様式1)居宅介護支援'!$A$1:$BD$51</definedName>
    <definedName name="_xlnm.Print_Area" localSheetId="12">基準の遵守状況!$A$1:$O$110</definedName>
    <definedName name="_xlnm.Print_Area" localSheetId="10">記入方法!$A$1:$O$77</definedName>
    <definedName name="_xlnm.Print_Area" localSheetId="0">'居宅介護支援（添付書類一覧）'!$A$1:$E$33</definedName>
    <definedName name="_xlnm.Print_Area" localSheetId="2">'備考（1）'!$A$1:$S$77</definedName>
    <definedName name="_xlnm.Print_Area" localSheetId="4">'備考（1－2）'!$A$1:$S$48</definedName>
    <definedName name="_xlnm.Print_Area" localSheetId="8">標準様式1【記載例】居宅介護支援!$A$1:$BD$51</definedName>
    <definedName name="_xlnm.Print_Area" localSheetId="1">'別紙１－１'!$A$1:$AF$21</definedName>
    <definedName name="_xlnm.Print_Area" localSheetId="3">'別紙１－２'!$A$1:$AF$15</definedName>
    <definedName name="_xlnm.Print_Area" localSheetId="5">'別紙3－2'!$A$1:$AK$77</definedName>
    <definedName name="_xlnm.Print_Area" localSheetId="6">'別紙36 '!$A$1:$Y$65</definedName>
    <definedName name="_xlnm.Print_Area" localSheetId="7">'別紙36-2'!$A$1:$Z$42</definedName>
    <definedName name="_xlnm.Print_Titles" localSheetId="9">'(標準様式1)居宅介護支援'!$1:$13</definedName>
    <definedName name="_xlnm.Print_Titles" localSheetId="8">標準様式1【記載例】居宅介護支援!$1:$13</definedName>
    <definedName name="サービス種別">[1]サービス種類一覧!$B$4:$B$20</definedName>
    <definedName name="サービス種類">[2]サービス種類一覧!$C$4:$C$20</definedName>
    <definedName name="サービス名" localSheetId="6">#REF!</definedName>
    <definedName name="サービス名" localSheetId="7">#REF!</definedName>
    <definedName name="サービス名">#N/A</definedName>
    <definedName name="サービス名称" localSheetId="6">#REF!</definedName>
    <definedName name="サービス名称" localSheetId="7">#REF!</definedName>
    <definedName name="サービス名称">#N/A</definedName>
    <definedName name="だだ" localSheetId="6">#REF!</definedName>
    <definedName name="だだ" localSheetId="7">#REF!</definedName>
    <definedName name="だだ">#N/A</definedName>
    <definedName name="っっｋ" localSheetId="6">#REF!</definedName>
    <definedName name="っっｋ" localSheetId="7">#REF!</definedName>
    <definedName name="っっｋ">#N/A</definedName>
    <definedName name="っっっっｌ" localSheetId="6">#REF!</definedName>
    <definedName name="っっっっｌ" localSheetId="7">#REF!</definedName>
    <definedName name="っっっっｌ">#N/A</definedName>
    <definedName name="介護支援専門員">プルダウン・リスト!$D$16:$D$28</definedName>
    <definedName name="介護予防支援担当職員">プルダウン・リスト!$E$16:$E$28</definedName>
    <definedName name="確認" localSheetId="6">#REF!</definedName>
    <definedName name="確認" localSheetId="7">#REF!</definedName>
    <definedName name="確認">#N/A</definedName>
    <definedName name="管理者">プルダウン・リスト!$C$16:$C$28</definedName>
    <definedName name="種類">[3]サービス種類一覧!$A$4:$A$20</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3" l="1"/>
  <c r="H44" i="13"/>
  <c r="C44" i="13"/>
  <c r="P40" i="13"/>
  <c r="C50" i="13" s="1"/>
  <c r="M50" i="13" s="1"/>
  <c r="L40" i="13"/>
  <c r="C45" i="13" s="1"/>
  <c r="M45" i="13" s="1"/>
  <c r="H50" i="13" s="1"/>
  <c r="J40" i="13"/>
  <c r="G39" i="13"/>
  <c r="E39" i="13"/>
  <c r="G38" i="13"/>
  <c r="E38" i="13"/>
  <c r="G37" i="13"/>
  <c r="E37" i="13"/>
  <c r="G36" i="13"/>
  <c r="G40" i="13" s="1"/>
  <c r="E36" i="13"/>
  <c r="E40" i="13" s="1"/>
  <c r="AU31" i="13"/>
  <c r="AW31" i="13" s="1"/>
  <c r="AW30" i="13"/>
  <c r="AU30" i="13"/>
  <c r="AU29" i="13"/>
  <c r="AW29" i="13" s="1"/>
  <c r="AW28" i="13"/>
  <c r="AU28" i="13"/>
  <c r="AU27" i="13"/>
  <c r="AW27" i="13" s="1"/>
  <c r="AW26" i="13"/>
  <c r="AU26" i="13"/>
  <c r="AU25" i="13"/>
  <c r="AW25" i="13" s="1"/>
  <c r="AW24" i="13"/>
  <c r="AU24" i="13"/>
  <c r="AU23" i="13"/>
  <c r="AW23" i="13" s="1"/>
  <c r="AW22" i="13"/>
  <c r="AU22" i="13"/>
  <c r="AU21" i="13"/>
  <c r="AW21" i="13" s="1"/>
  <c r="AW20" i="13"/>
  <c r="AU20" i="13"/>
  <c r="AU19" i="13"/>
  <c r="AW19" i="13" s="1"/>
  <c r="AW18" i="13"/>
  <c r="AU18" i="13"/>
  <c r="AU17" i="13"/>
  <c r="AW17" i="13" s="1"/>
  <c r="AW16" i="13"/>
  <c r="AU16" i="13"/>
  <c r="B16" i="13"/>
  <c r="B17" i="13" s="1"/>
  <c r="B18" i="13" s="1"/>
  <c r="B19" i="13" s="1"/>
  <c r="B20" i="13" s="1"/>
  <c r="B21" i="13" s="1"/>
  <c r="B22" i="13" s="1"/>
  <c r="B23" i="13" s="1"/>
  <c r="B24" i="13" s="1"/>
  <c r="B25" i="13" s="1"/>
  <c r="B26" i="13" s="1"/>
  <c r="B27" i="13" s="1"/>
  <c r="B28" i="13" s="1"/>
  <c r="B29" i="13" s="1"/>
  <c r="B30" i="13" s="1"/>
  <c r="B31" i="13" s="1"/>
  <c r="AU15" i="13"/>
  <c r="AW15" i="13" s="1"/>
  <c r="B15" i="13"/>
  <c r="AW14" i="13"/>
  <c r="AU14" i="13"/>
  <c r="AS12" i="13"/>
  <c r="AS13" i="13" s="1"/>
  <c r="AT11" i="13"/>
  <c r="AT12" i="13" s="1"/>
  <c r="AT13" i="13" s="1"/>
  <c r="AS11" i="13"/>
  <c r="AR11" i="13"/>
  <c r="AR12" i="13" s="1"/>
  <c r="AR13" i="13" s="1"/>
  <c r="AU9" i="13"/>
  <c r="X2" i="13"/>
  <c r="H45" i="12"/>
  <c r="H44" i="12"/>
  <c r="C44" i="12"/>
  <c r="P40" i="12"/>
  <c r="C50" i="12" s="1"/>
  <c r="L40" i="12"/>
  <c r="C45" i="12" s="1"/>
  <c r="M45" i="12" s="1"/>
  <c r="H50" i="12" s="1"/>
  <c r="J40" i="12"/>
  <c r="G39" i="12"/>
  <c r="E39" i="12"/>
  <c r="G37" i="12"/>
  <c r="E37" i="12"/>
  <c r="AW31" i="12"/>
  <c r="AU31" i="12"/>
  <c r="AU30" i="12"/>
  <c r="AW30" i="12" s="1"/>
  <c r="AW29" i="12"/>
  <c r="AU29" i="12"/>
  <c r="AU28" i="12"/>
  <c r="AW28" i="12" s="1"/>
  <c r="AW27" i="12"/>
  <c r="AU27" i="12"/>
  <c r="AU26" i="12"/>
  <c r="AW26" i="12" s="1"/>
  <c r="AW25" i="12"/>
  <c r="AU25" i="12"/>
  <c r="AU24" i="12"/>
  <c r="AW24" i="12" s="1"/>
  <c r="AW23" i="12"/>
  <c r="AU23" i="12"/>
  <c r="AU22" i="12"/>
  <c r="AW22" i="12" s="1"/>
  <c r="AW21" i="12"/>
  <c r="AU21" i="12"/>
  <c r="AU20" i="12"/>
  <c r="AW20" i="12" s="1"/>
  <c r="AW19" i="12"/>
  <c r="AU19" i="12"/>
  <c r="AU18" i="12"/>
  <c r="E38" i="12" s="1"/>
  <c r="AW17" i="12"/>
  <c r="AU17" i="12"/>
  <c r="AU16" i="12"/>
  <c r="AW16" i="12" s="1"/>
  <c r="AW15" i="12"/>
  <c r="G36" i="12" s="1"/>
  <c r="AU15" i="12"/>
  <c r="E36" i="12" s="1"/>
  <c r="B15" i="12"/>
  <c r="B16" i="12" s="1"/>
  <c r="B17" i="12" s="1"/>
  <c r="B18" i="12" s="1"/>
  <c r="B19" i="12" s="1"/>
  <c r="B20" i="12" s="1"/>
  <c r="B21" i="12" s="1"/>
  <c r="B22" i="12" s="1"/>
  <c r="B23" i="12" s="1"/>
  <c r="B24" i="12" s="1"/>
  <c r="B25" i="12" s="1"/>
  <c r="B26" i="12" s="1"/>
  <c r="B27" i="12" s="1"/>
  <c r="B28" i="12" s="1"/>
  <c r="B29" i="12" s="1"/>
  <c r="B30" i="12" s="1"/>
  <c r="B31" i="12" s="1"/>
  <c r="AU14" i="12"/>
  <c r="AW14" i="12" s="1"/>
  <c r="AT12" i="12"/>
  <c r="AT13" i="12" s="1"/>
  <c r="AR12" i="12"/>
  <c r="AR13" i="12" s="1"/>
  <c r="AT11" i="12"/>
  <c r="AS11" i="12"/>
  <c r="AS12" i="12" s="1"/>
  <c r="AS13" i="12" s="1"/>
  <c r="AR11" i="12"/>
  <c r="AU9" i="12"/>
  <c r="X2" i="12"/>
  <c r="AQ12" i="12" s="1"/>
  <c r="AQ13" i="12" s="1"/>
  <c r="E40" i="12" l="1"/>
  <c r="M50" i="12"/>
  <c r="Q11" i="12"/>
  <c r="S11" i="12"/>
  <c r="U11" i="12"/>
  <c r="W11" i="12"/>
  <c r="Y11" i="12"/>
  <c r="AA11" i="12"/>
  <c r="AC11" i="12"/>
  <c r="AE11" i="12"/>
  <c r="AG11" i="12"/>
  <c r="AI11" i="12"/>
  <c r="AK11" i="12"/>
  <c r="AM11" i="12"/>
  <c r="AO11" i="12"/>
  <c r="AQ11" i="12"/>
  <c r="P12" i="12"/>
  <c r="P13" i="12" s="1"/>
  <c r="R12" i="12"/>
  <c r="R13" i="12" s="1"/>
  <c r="T12" i="12"/>
  <c r="T13" i="12" s="1"/>
  <c r="V12" i="12"/>
  <c r="V13" i="12" s="1"/>
  <c r="X12" i="12"/>
  <c r="X13" i="12" s="1"/>
  <c r="Z12" i="12"/>
  <c r="Z13" i="12" s="1"/>
  <c r="AB12" i="12"/>
  <c r="AB13" i="12" s="1"/>
  <c r="AD12" i="12"/>
  <c r="AD13" i="12" s="1"/>
  <c r="AF12" i="12"/>
  <c r="AF13" i="12" s="1"/>
  <c r="AH12" i="12"/>
  <c r="AH13" i="12" s="1"/>
  <c r="AJ12" i="12"/>
  <c r="AJ13" i="12" s="1"/>
  <c r="AL12" i="12"/>
  <c r="AL13" i="12" s="1"/>
  <c r="AN12" i="12"/>
  <c r="AN13" i="12" s="1"/>
  <c r="AP12" i="12"/>
  <c r="AP13" i="12" s="1"/>
  <c r="AP12" i="13"/>
  <c r="AP13" i="13" s="1"/>
  <c r="AN12" i="13"/>
  <c r="AN13" i="13" s="1"/>
  <c r="AL12" i="13"/>
  <c r="AL13" i="13" s="1"/>
  <c r="AJ12" i="13"/>
  <c r="AJ13" i="13" s="1"/>
  <c r="AH12" i="13"/>
  <c r="AH13" i="13" s="1"/>
  <c r="AF12" i="13"/>
  <c r="AF13" i="13" s="1"/>
  <c r="AD12" i="13"/>
  <c r="AD13" i="13" s="1"/>
  <c r="AB12" i="13"/>
  <c r="AB13" i="13" s="1"/>
  <c r="Z12" i="13"/>
  <c r="Z13" i="13" s="1"/>
  <c r="X12" i="13"/>
  <c r="X13" i="13" s="1"/>
  <c r="V12" i="13"/>
  <c r="V13" i="13" s="1"/>
  <c r="T12" i="13"/>
  <c r="T13" i="13" s="1"/>
  <c r="R12" i="13"/>
  <c r="R13" i="13" s="1"/>
  <c r="P12" i="13"/>
  <c r="P13" i="13" s="1"/>
  <c r="AQ11" i="13"/>
  <c r="AO11" i="13"/>
  <c r="AM11" i="13"/>
  <c r="AK11" i="13"/>
  <c r="AI11" i="13"/>
  <c r="AG11" i="13"/>
  <c r="AE11" i="13"/>
  <c r="AC11" i="13"/>
  <c r="AA11" i="13"/>
  <c r="Y11" i="13"/>
  <c r="W11" i="13"/>
  <c r="U11" i="13"/>
  <c r="S11" i="13"/>
  <c r="Q11" i="13"/>
  <c r="T11" i="13"/>
  <c r="X11" i="13"/>
  <c r="AB11" i="13"/>
  <c r="AF11" i="13"/>
  <c r="AJ11" i="13"/>
  <c r="AN11" i="13"/>
  <c r="S12" i="13"/>
  <c r="S13" i="13" s="1"/>
  <c r="W12" i="13"/>
  <c r="W13" i="13" s="1"/>
  <c r="AA12" i="13"/>
  <c r="AA13" i="13" s="1"/>
  <c r="AE12" i="13"/>
  <c r="AE13" i="13" s="1"/>
  <c r="AI12" i="13"/>
  <c r="AI13" i="13" s="1"/>
  <c r="AM12" i="13"/>
  <c r="AM13" i="13" s="1"/>
  <c r="AQ12" i="13"/>
  <c r="AQ13" i="13" s="1"/>
  <c r="AZ7" i="12"/>
  <c r="P11" i="12"/>
  <c r="R11" i="12"/>
  <c r="T11" i="12"/>
  <c r="V11" i="12"/>
  <c r="X11" i="12"/>
  <c r="Z11" i="12"/>
  <c r="AB11" i="12"/>
  <c r="AD11" i="12"/>
  <c r="AF11" i="12"/>
  <c r="AH11" i="12"/>
  <c r="AJ11" i="12"/>
  <c r="AL11" i="12"/>
  <c r="AN11" i="12"/>
  <c r="AP11" i="12"/>
  <c r="Q12" i="12"/>
  <c r="Q13" i="12" s="1"/>
  <c r="S12" i="12"/>
  <c r="S13" i="12" s="1"/>
  <c r="U12" i="12"/>
  <c r="U13" i="12" s="1"/>
  <c r="W12" i="12"/>
  <c r="W13" i="12" s="1"/>
  <c r="Y12" i="12"/>
  <c r="Y13" i="12" s="1"/>
  <c r="AA12" i="12"/>
  <c r="AA13" i="12" s="1"/>
  <c r="AC12" i="12"/>
  <c r="AC13" i="12" s="1"/>
  <c r="AE12" i="12"/>
  <c r="AE13" i="12" s="1"/>
  <c r="AG12" i="12"/>
  <c r="AG13" i="12" s="1"/>
  <c r="AI12" i="12"/>
  <c r="AI13" i="12" s="1"/>
  <c r="AK12" i="12"/>
  <c r="AK13" i="12" s="1"/>
  <c r="AM12" i="12"/>
  <c r="AM13" i="12" s="1"/>
  <c r="AO12" i="12"/>
  <c r="AO13" i="12" s="1"/>
  <c r="AW18" i="12"/>
  <c r="G38" i="12" s="1"/>
  <c r="G40" i="12" s="1"/>
  <c r="AZ7" i="13"/>
  <c r="P11" i="13"/>
  <c r="R11" i="13"/>
  <c r="V11" i="13"/>
  <c r="Z11" i="13"/>
  <c r="AD11" i="13"/>
  <c r="AH11" i="13"/>
  <c r="AL11" i="13"/>
  <c r="AP11" i="13"/>
  <c r="Q12" i="13"/>
  <c r="Q13" i="13" s="1"/>
  <c r="U12" i="13"/>
  <c r="U13" i="13" s="1"/>
  <c r="Y12" i="13"/>
  <c r="Y13" i="13" s="1"/>
  <c r="AC12" i="13"/>
  <c r="AC13" i="13" s="1"/>
  <c r="AG12" i="13"/>
  <c r="AG13" i="13" s="1"/>
  <c r="AK12" i="13"/>
  <c r="AK13" i="13" s="1"/>
  <c r="AO12" i="13"/>
  <c r="AO13" i="13" s="1"/>
  <c r="B50" i="11" l="1"/>
  <c r="L50" i="11"/>
  <c r="M5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300-000001000000}">
      <text>
        <r>
          <rPr>
            <sz val="12"/>
            <color indexed="81"/>
            <rFont val="ＭＳ Ｐゴシック"/>
            <family val="3"/>
            <charset val="128"/>
          </rPr>
          <t>必ず別紙1-1と合わせて提出してください。
添付書類が必要な加算は、添付書類一覧をご確認いただき、添付書類を添えてご提出ください。</t>
        </r>
      </text>
    </comment>
    <comment ref="AA38" authorId="0" shapeId="0" xr:uid="{00000000-0006-0000-0300-000002000000}">
      <text>
        <r>
          <rPr>
            <sz val="12"/>
            <color indexed="81"/>
            <rFont val="ＭＳ Ｐゴシック"/>
            <family val="3"/>
            <charset val="128"/>
          </rPr>
          <t xml:space="preserve">加算の取得または変更年月日を記載してください。
（例）　令和６年４月から新規で算定または加算区分の変更の場合
</t>
        </r>
        <r>
          <rPr>
            <b/>
            <u/>
            <sz val="12"/>
            <color indexed="81"/>
            <rFont val="ＭＳ Ｐゴシック"/>
            <family val="3"/>
            <charset val="128"/>
          </rPr>
          <t>令和６年４月１日</t>
        </r>
        <r>
          <rPr>
            <sz val="12"/>
            <color indexed="81"/>
            <rFont val="ＭＳ Ｐゴシック"/>
            <family val="3"/>
            <charset val="128"/>
          </rPr>
          <t>と記載</t>
        </r>
      </text>
    </comment>
    <comment ref="U61" authorId="0" shapeId="0" xr:uid="{00000000-0006-0000-0300-000003000000}">
      <text>
        <r>
          <rPr>
            <sz val="12"/>
            <color indexed="81"/>
            <rFont val="ＭＳ Ｐゴシック"/>
            <family val="3"/>
            <charset val="128"/>
          </rPr>
          <t>今回の届出で変更となる加算の内容を記載してください</t>
        </r>
        <r>
          <rPr>
            <sz val="9"/>
            <color indexed="81"/>
            <rFont val="ＭＳ Ｐゴシック"/>
            <family val="3"/>
            <charset val="128"/>
          </rPr>
          <t>。
（</t>
        </r>
        <r>
          <rPr>
            <sz val="12"/>
            <color indexed="81"/>
            <rFont val="ＭＳ Ｐゴシック"/>
            <family val="3"/>
            <charset val="128"/>
          </rPr>
          <t xml:space="preserve">例）
</t>
        </r>
        <r>
          <rPr>
            <b/>
            <sz val="12"/>
            <color indexed="81"/>
            <rFont val="ＭＳ Ｐゴシック"/>
            <family val="3"/>
            <charset val="128"/>
          </rPr>
          <t>【加算を新規取得】</t>
        </r>
        <r>
          <rPr>
            <sz val="12"/>
            <color indexed="81"/>
            <rFont val="ＭＳ Ｐゴシック"/>
            <family val="3"/>
            <charset val="128"/>
          </rPr>
          <t xml:space="preserve">変更後のみに取得する加算の内容を記載
</t>
        </r>
        <r>
          <rPr>
            <b/>
            <sz val="12"/>
            <color indexed="81"/>
            <rFont val="ＭＳ Ｐゴシック"/>
            <family val="3"/>
            <charset val="128"/>
          </rPr>
          <t>【加算区分の変更】</t>
        </r>
        <r>
          <rPr>
            <sz val="12"/>
            <color indexed="81"/>
            <rFont val="ＭＳ Ｐゴシック"/>
            <family val="3"/>
            <charset val="128"/>
          </rPr>
          <t xml:space="preserve">変更前にこれまで取得していた加算を、変更後に今後取得する加算の内容を記載
</t>
        </r>
        <r>
          <rPr>
            <b/>
            <sz val="12"/>
            <color indexed="81"/>
            <rFont val="ＭＳ Ｐゴシック"/>
            <family val="3"/>
            <charset val="128"/>
          </rPr>
          <t xml:space="preserve">【加算の算定を終了】
</t>
        </r>
        <r>
          <rPr>
            <sz val="12"/>
            <color indexed="81"/>
            <rFont val="ＭＳ Ｐゴシック"/>
            <family val="3"/>
            <charset val="128"/>
          </rPr>
          <t>変更前のみに算定を終了する加算を記載</t>
        </r>
      </text>
    </comment>
  </commentList>
</comments>
</file>

<file path=xl/sharedStrings.xml><?xml version="1.0" encoding="utf-8"?>
<sst xmlns="http://schemas.openxmlformats.org/spreadsheetml/2006/main" count="1173" uniqueCount="616">
  <si>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</si>
  <si>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</si>
  <si>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</si>
  <si>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</si>
  <si>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</si>
  <si>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</si>
  <si>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</si>
  <si>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</si>
  <si>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</si>
  <si>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</si>
  <si>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</si>
  <si>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</si>
  <si>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</si>
  <si>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</si>
  <si>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</si>
  <si>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</si>
  <si>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</si>
  <si>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</si>
  <si>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</si>
  <si>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</si>
  <si>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</si>
  <si>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4"/>
  </si>
  <si>
    <t>２ 加算Ⅰ</t>
    <phoneticPr fontId="4"/>
  </si>
  <si>
    <t>３ 加算Ⅱ</t>
    <phoneticPr fontId="4"/>
  </si>
  <si>
    <t>４ 加算Ⅲ</t>
    <phoneticPr fontId="4"/>
  </si>
  <si>
    <t>２ あり</t>
    <phoneticPr fontId="4"/>
  </si>
  <si>
    <t>１　非該当</t>
    <phoneticPr fontId="4"/>
  </si>
  <si>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</si>
  <si>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</si>
  <si>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</si>
  <si>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</si>
  <si>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特別地域加算</t>
  </si>
  <si>
    <t>居宅介護支援</t>
  </si>
  <si>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</si>
  <si>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</si>
  <si>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</si>
  <si>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</si>
  <si>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</si>
  <si>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</si>
  <si>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</si>
  <si>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</si>
  <si>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</si>
  <si>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</si>
  <si>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</si>
  <si>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</si>
  <si>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</si>
  <si>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</si>
  <si>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</si>
  <si>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</si>
  <si>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</si>
  <si>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</si>
  <si>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</si>
  <si>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</si>
  <si>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</si>
  <si>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</si>
  <si>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</si>
  <si>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</si>
  <si>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</si>
  <si>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</si>
  <si>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</si>
  <si>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</si>
  <si>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</si>
  <si>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</si>
  <si>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</si>
  <si>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</si>
  <si>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</si>
  <si>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</si>
  <si>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</si>
  <si>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</si>
  <si>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</si>
  <si>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</si>
  <si>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</si>
  <si>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</si>
  <si>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</si>
  <si>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</si>
  <si>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</si>
  <si>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</si>
  <si>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</si>
  <si>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</si>
  <si>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</si>
  <si>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</si>
  <si>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</si>
  <si>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</si>
  <si>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</si>
  <si>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</si>
  <si>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</si>
  <si>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</si>
  <si>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</si>
  <si>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</si>
  <si>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</si>
  <si>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</si>
  <si>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</si>
  <si>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</si>
  <si>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</si>
  <si>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</si>
  <si>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</si>
  <si>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フリガナ</t>
  </si>
  <si>
    <t>　(ビルの名称等)</t>
  </si>
  <si>
    <t>連 絡 先</t>
    <phoneticPr fontId="4"/>
  </si>
  <si>
    <t>電話番号</t>
  </si>
  <si>
    <t>FAX番号</t>
  </si>
  <si>
    <t>法人である場合その種別</t>
    <rPh sb="5" eb="7">
      <t>バアイ</t>
    </rPh>
    <phoneticPr fontId="4"/>
  </si>
  <si>
    <t>法人所轄庁</t>
  </si>
  <si>
    <t>代表者の職・氏名</t>
  </si>
  <si>
    <t>代表者の住所</t>
  </si>
  <si>
    <t>主たる事業所の所在地</t>
    <rPh sb="3" eb="6">
      <t>ジギョウショ</t>
    </rPh>
    <phoneticPr fontId="4"/>
  </si>
  <si>
    <t>(郵便番号</t>
    <phoneticPr fontId="4"/>
  </si>
  <si>
    <t>）</t>
    <phoneticPr fontId="4"/>
  </si>
  <si>
    <t>主たる事業所の所在地以外の場所で一部実施する場合の出張所等の所在地</t>
  </si>
  <si>
    <t>管理者の氏名</t>
  </si>
  <si>
    <t>管理者の住所</t>
  </si>
  <si>
    <t>ー</t>
    <phoneticPr fontId="4"/>
  </si>
  <si>
    <t>届出を行う事業所の状況</t>
    <rPh sb="9" eb="11">
      <t>ジョウキョウ</t>
    </rPh>
    <phoneticPr fontId="4"/>
  </si>
  <si>
    <t>実施事業</t>
  </si>
  <si>
    <t>異動等の区分</t>
  </si>
  <si>
    <t>異動項目</t>
    <phoneticPr fontId="4"/>
  </si>
  <si>
    <t>市町村が定める単位の有無</t>
    <rPh sb="0" eb="3">
      <t>シチョウソン</t>
    </rPh>
    <rPh sb="4" eb="5">
      <t>サダ</t>
    </rPh>
    <rPh sb="7" eb="9">
      <t>タンイ</t>
    </rPh>
    <rPh sb="10" eb="12">
      <t>ウム</t>
    </rPh>
    <phoneticPr fontId="4"/>
  </si>
  <si>
    <t>(※変更の場合)</t>
    <rPh sb="2" eb="4">
      <t>ヘンコウ</t>
    </rPh>
    <rPh sb="5" eb="7">
      <t>バアイ</t>
    </rPh>
    <phoneticPr fontId="4"/>
  </si>
  <si>
    <t>(市町村記載)</t>
    <rPh sb="1" eb="4">
      <t>シチョウソン</t>
    </rPh>
    <rPh sb="4" eb="6">
      <t>キサイ</t>
    </rPh>
    <phoneticPr fontId="4"/>
  </si>
  <si>
    <t>夜間対応型訪問介護</t>
    <rPh sb="0" eb="2">
      <t>ヤカン</t>
    </rPh>
    <rPh sb="2" eb="5">
      <t>タイオウガタ</t>
    </rPh>
    <phoneticPr fontId="4"/>
  </si>
  <si>
    <t>1新規</t>
  </si>
  <si>
    <t>1 有</t>
    <rPh sb="2" eb="3">
      <t>ア</t>
    </rPh>
    <phoneticPr fontId="4"/>
  </si>
  <si>
    <t>地域密着型通所介護</t>
    <rPh sb="0" eb="2">
      <t>チイキ</t>
    </rPh>
    <rPh sb="2" eb="4">
      <t>ミッチャク</t>
    </rPh>
    <rPh sb="4" eb="5">
      <t>ガタ</t>
    </rPh>
    <rPh sb="5" eb="7">
      <t>ツウショ</t>
    </rPh>
    <rPh sb="7" eb="9">
      <t>カイゴ</t>
    </rPh>
    <phoneticPr fontId="4"/>
  </si>
  <si>
    <t>2変更</t>
    <phoneticPr fontId="4"/>
  </si>
  <si>
    <t>3終了</t>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</si>
  <si>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</si>
  <si>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</si>
  <si>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</si>
  <si>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</si>
  <si>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</si>
  <si>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</si>
  <si>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</si>
  <si>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</si>
  <si>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</si>
  <si>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</si>
  <si>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</si>
  <si>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</si>
  <si>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</si>
  <si>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</si>
  <si>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</si>
  <si>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</si>
  <si>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</si>
  <si>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</si>
  <si>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</si>
  <si>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</si>
  <si>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</si>
  <si>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</si>
  <si>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</si>
  <si>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</si>
  <si>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</si>
  <si>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</si>
  <si>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7　「特記事項」欄には、異動の状況について具体的に記載してください。</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</si>
  <si>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</si>
  <si>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</si>
  <si>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</si>
  <si>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</si>
  <si>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</si>
  <si>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</si>
  <si>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</si>
  <si>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</si>
  <si>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</si>
  <si>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（別紙36）</t>
    <phoneticPr fontId="4"/>
  </si>
  <si>
    <t>月</t>
    <rPh sb="0" eb="1">
      <t>ガツ</t>
    </rPh>
    <phoneticPr fontId="4"/>
  </si>
  <si>
    <t>日</t>
    <rPh sb="0" eb="1">
      <t>ニチ</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</si>
  <si>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</si>
  <si>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</si>
  <si>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異動等区分</t>
    <phoneticPr fontId="4"/>
  </si>
  <si>
    <t>1　新規</t>
    <phoneticPr fontId="4"/>
  </si>
  <si>
    <t>2　変更</t>
    <phoneticPr fontId="4"/>
  </si>
  <si>
    <t>3　終了</t>
    <phoneticPr fontId="4"/>
  </si>
  <si>
    <t>届出項目</t>
    <phoneticPr fontId="4"/>
  </si>
  <si>
    <t>1　特定事業所加算(Ⅰ)</t>
    <phoneticPr fontId="4"/>
  </si>
  <si>
    <t>2　特定事業所加算(Ⅱ)</t>
    <phoneticPr fontId="4"/>
  </si>
  <si>
    <t>3　特定事業所加算(Ⅲ)</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</si>
  <si>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</si>
  <si>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</si>
  <si>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</si>
  <si>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有</t>
    <rPh sb="0" eb="1">
      <t>ア</t>
    </rPh>
    <phoneticPr fontId="4"/>
  </si>
  <si>
    <t>・</t>
    <phoneticPr fontId="4"/>
  </si>
  <si>
    <t>無</t>
    <rPh sb="0" eb="1">
      <t>ナ</t>
    </rPh>
    <phoneticPr fontId="4"/>
  </si>
  <si>
    <t>(1)  　主任介護支援専門員の配置状況</t>
  </si>
  <si>
    <t xml:space="preserve"> </t>
    <phoneticPr fontId="4"/>
  </si>
  <si>
    <t>主任介護支援専門員</t>
  </si>
  <si>
    <t>　常勤専従</t>
    <rPh sb="1" eb="3">
      <t>ジョウキン</t>
    </rPh>
    <rPh sb="3" eb="5">
      <t>センジュウ</t>
    </rPh>
    <phoneticPr fontId="4"/>
  </si>
  <si>
    <t>人</t>
    <rPh sb="0" eb="1">
      <t>ニン</t>
    </rPh>
    <phoneticPr fontId="4"/>
  </si>
  <si>
    <t>介護支援専門員</t>
    <rPh sb="0" eb="2">
      <t>カイゴ</t>
    </rPh>
    <rPh sb="2" eb="4">
      <t>シエン</t>
    </rPh>
    <rPh sb="4" eb="7">
      <t>センモンイン</t>
    </rPh>
    <phoneticPr fontId="4"/>
  </si>
  <si>
    <t>・</t>
    <phoneticPr fontId="4"/>
  </si>
  <si>
    <t xml:space="preserve">         を目的とした会議を定期的に開催している。</t>
    <rPh sb="10" eb="12">
      <t>モクテキ</t>
    </rPh>
    <rPh sb="15" eb="17">
      <t>カイギ</t>
    </rPh>
    <rPh sb="18" eb="21">
      <t>テイキテキ</t>
    </rPh>
    <rPh sb="22" eb="24">
      <t>カイサイ</t>
    </rPh>
    <phoneticPr fontId="4"/>
  </si>
  <si>
    <t xml:space="preserve">  </t>
    <phoneticPr fontId="4"/>
  </si>
  <si>
    <t>　      割合が４０％以上</t>
    <rPh sb="7" eb="9">
      <t>ワリアイ</t>
    </rPh>
    <rPh sb="13" eb="15">
      <t>イジョウ</t>
    </rPh>
    <phoneticPr fontId="4"/>
  </si>
  <si>
    <t>　      ケースを受託する体制を整備している。</t>
    <rPh sb="11" eb="13">
      <t>ジュタク</t>
    </rPh>
    <rPh sb="15" eb="17">
      <t>タイセイ</t>
    </rPh>
    <rPh sb="18" eb="20">
      <t>セイビ</t>
    </rPh>
    <phoneticPr fontId="4"/>
  </si>
  <si>
    <t>(8)  　家族に対する介護等を日常的に行っている児童や、障害者、生活困窮者、</t>
    <phoneticPr fontId="4"/>
  </si>
  <si>
    <t>　　　難病患者等、高齢者以外の対象者への支援に関する知識等に関する</t>
  </si>
  <si>
    <t>　　　事例検討会、研修等に参加している。</t>
  </si>
  <si>
    <t>(9)  　特定事業所集中減算の適用の有無</t>
    <phoneticPr fontId="4"/>
  </si>
  <si>
    <t>　①居宅介護支援費(Ⅰ)を算定している場合　45件以上の有無</t>
  </si>
  <si>
    <t>・</t>
    <phoneticPr fontId="4"/>
  </si>
  <si>
    <t>　②居宅介護支援費(Ⅱ)を算定している場合　50件以上の有無</t>
  </si>
  <si>
    <t>　　　する実習」等に協力又は協力体制の確保の有無</t>
    <phoneticPr fontId="4"/>
  </si>
  <si>
    <t>　　　等を実施している。</t>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</si>
  <si>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</si>
  <si>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</si>
  <si>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</si>
  <si>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</si>
  <si>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</si>
  <si>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(2) 　ターミナルケアマネジメント加算を年間１５回以上算定している。</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</si>
  <si>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</si>
  <si>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phoneticPr fontId="4"/>
  </si>
  <si>
    <t>　算定回数を加えた数が15以上である場合に有にチェックすること。</t>
    <rPh sb="13" eb="15">
      <t>イジョウ</t>
    </rPh>
    <rPh sb="18" eb="20">
      <t>バアイ</t>
    </rPh>
    <rPh sb="21" eb="22">
      <t>アリ</t>
    </rPh>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</si>
  <si>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</si>
  <si>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</si>
  <si>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</si>
  <si>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</si>
  <si>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</si>
  <si>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</si>
  <si>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</si>
  <si>
    <t>（別紙36－2）</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</si>
  <si>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</si>
  <si>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phoneticPr fontId="4"/>
  </si>
  <si>
    <t>連 携 先 事 業 所 名</t>
    <rPh sb="0" eb="1">
      <t>レン</t>
    </rPh>
    <rPh sb="2" eb="3">
      <t>ケイ</t>
    </rPh>
    <rPh sb="4" eb="5">
      <t>サキ</t>
    </rPh>
    <rPh sb="6" eb="7">
      <t>コト</t>
    </rPh>
    <rPh sb="8" eb="9">
      <t>ゴウ</t>
    </rPh>
    <rPh sb="10" eb="11">
      <t>ショ</t>
    </rPh>
    <rPh sb="12" eb="13">
      <t>メイ</t>
    </rPh>
    <phoneticPr fontId="4"/>
  </si>
  <si>
    <t>異　動　等　区　分</t>
    <phoneticPr fontId="4"/>
  </si>
  <si>
    <t>1　新規</t>
    <phoneticPr fontId="4"/>
  </si>
  <si>
    <t>2　変更</t>
    <phoneticPr fontId="4"/>
  </si>
  <si>
    <t>3　終了</t>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</si>
  <si>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</si>
  <si>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</si>
  <si>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t>
    <phoneticPr fontId="4"/>
  </si>
  <si>
    <t>(2)  　介護支援専門員の配置状況</t>
    <phoneticPr fontId="4"/>
  </si>
  <si>
    <t xml:space="preserve"> </t>
    <phoneticPr fontId="4"/>
  </si>
  <si>
    <t xml:space="preserve"> </t>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</si>
  <si>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</si>
  <si>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</si>
  <si>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</si>
  <si>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</si>
  <si>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 xml:space="preserve">  </t>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</si>
  <si>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</si>
  <si>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</si>
  <si>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</si>
  <si>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(7)  　家族に対する介護等を日常的に行っている児童や、障害者、生活困窮者、</t>
  </si>
  <si>
    <t>・</t>
    <phoneticPr fontId="4"/>
  </si>
  <si>
    <t>(8)  　特定事業所集中減算の適用の有無</t>
  </si>
  <si>
    <t>・</t>
    <phoneticPr fontId="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</si>
  <si>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</si>
  <si>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phoneticPr fontId="4"/>
  </si>
  <si>
    <t>　　　基礎技術に関する実習」等に協力又は協力体制の確保の有無（連携可）</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</si>
  <si>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</si>
  <si>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</si>
  <si>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</si>
  <si>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作成している</t>
    <rPh sb="3" eb="5">
      <t>サクセイ</t>
    </rPh>
    <phoneticPr fontId="4"/>
  </si>
  <si>
    <t>介護給付費算定に係る体制等に関する届出書</t>
    <rPh sb="17" eb="20">
      <t>トドケデショ</t>
    </rPh>
    <phoneticPr fontId="4"/>
  </si>
  <si>
    <t>（宛先）　大田区長　殿</t>
    <rPh sb="1" eb="3">
      <t>アテサキ</t>
    </rPh>
    <rPh sb="5" eb="8">
      <t>オオタク</t>
    </rPh>
    <rPh sb="8" eb="9">
      <t>チョウ</t>
    </rPh>
    <rPh sb="10" eb="11">
      <t>ドノ</t>
    </rPh>
    <phoneticPr fontId="4"/>
  </si>
  <si>
    <t>事業者</t>
    <rPh sb="0" eb="3">
      <t>ジギョウシャ</t>
    </rPh>
    <phoneticPr fontId="4"/>
  </si>
  <si>
    <t>所在地</t>
    <rPh sb="0" eb="3">
      <t>ショザイチ</t>
    </rPh>
    <phoneticPr fontId="4"/>
  </si>
  <si>
    <t>（法人）</t>
    <rPh sb="1" eb="3">
      <t>ホウジン</t>
    </rPh>
    <phoneticPr fontId="4"/>
  </si>
  <si>
    <t>名称</t>
    <rPh sb="0" eb="2">
      <t>メイショウ</t>
    </rPh>
    <phoneticPr fontId="4"/>
  </si>
  <si>
    <t>このことについて、以下のとおり届け出ます。</t>
    <rPh sb="9" eb="11">
      <t>イカ</t>
    </rPh>
    <rPh sb="15" eb="16">
      <t>トド</t>
    </rPh>
    <rPh sb="17" eb="18">
      <t>デ</t>
    </rPh>
    <phoneticPr fontId="4"/>
  </si>
  <si>
    <t>受付番号</t>
    <phoneticPr fontId="4"/>
  </si>
  <si>
    <t>名　　称</t>
    <phoneticPr fontId="4"/>
  </si>
  <si>
    <t>　　　　　</t>
    <phoneticPr fontId="4"/>
  </si>
  <si>
    <t>事業所の状況</t>
    <phoneticPr fontId="4"/>
  </si>
  <si>
    <t>同一所在地において行う　　　　　　　　　　　　　　　事業等の種類</t>
    <phoneticPr fontId="4"/>
  </si>
  <si>
    <t>地域密着型サービス</t>
    <phoneticPr fontId="4"/>
  </si>
  <si>
    <t>変　更　前</t>
    <phoneticPr fontId="4"/>
  </si>
  <si>
    <t>　　4　「実施事業」欄は、該当する欄に「〇」を記入してください。</t>
    <phoneticPr fontId="4"/>
  </si>
  <si>
    <t>人員配置区分、その他該当する体制等、割引）を記載してください。</t>
    <phoneticPr fontId="4"/>
  </si>
  <si>
    <t>　　8　「主たる事業所の所在地以外の場所で一部実施する場合の出張所等の所在地」について、複数の出張所等を</t>
    <phoneticPr fontId="4"/>
  </si>
  <si>
    <t>なし</t>
    <phoneticPr fontId="4"/>
  </si>
  <si>
    <t>②従業者の勤務体制及び勤務形態一覧表（事務職員を配置していることが分かる書類）</t>
    <rPh sb="19" eb="23">
      <t>ジムショクイン</t>
    </rPh>
    <rPh sb="24" eb="26">
      <t>ハイチ</t>
    </rPh>
    <phoneticPr fontId="4"/>
  </si>
  <si>
    <t>①ケアプランデータ連携システムを活用していることが分かる書類</t>
    <rPh sb="25" eb="26">
      <t>ワ</t>
    </rPh>
    <rPh sb="28" eb="30">
      <t>ショルイ</t>
    </rPh>
    <phoneticPr fontId="4"/>
  </si>
  <si>
    <t>ケアプランデータ連携システムの活用及び事務職員の配置の体制</t>
    <rPh sb="8" eb="10">
      <t>レンケイ</t>
    </rPh>
    <rPh sb="15" eb="18">
      <t>カツヨウオヨ</t>
    </rPh>
    <phoneticPr fontId="4"/>
  </si>
  <si>
    <t>④従業者の勤務の体制及び勤務形態一覧表（算定を開始する月のもの）</t>
    <phoneticPr fontId="4"/>
  </si>
  <si>
    <t>③24時間常時連絡できる体制を整備していることが確認できる資料</t>
    <phoneticPr fontId="4"/>
  </si>
  <si>
    <t>②ターミナルケアマネジメントに係る利用者又はその家族の同意書（雛形）
（利用者の居宅を訪問し、当該利用者の心身の状況等を記録すること、当該記録等を主治の医師及び居宅サービス計画に位置づけた居宅サービス事業者に提供することについて、同意を得ていることが分かる書式であること。）</t>
    <phoneticPr fontId="4"/>
  </si>
  <si>
    <t>①特定事業所加算(Ⅰ)～(Ⅲ)・特定事業所医療介護連携加算・ターミナルケアマネジメント加算に係る届出書（別紙36）</t>
    <phoneticPr fontId="4"/>
  </si>
  <si>
    <t>ターミナルケア
マネジメント加算</t>
    <rPh sb="14" eb="16">
      <t>カサン</t>
    </rPh>
    <phoneticPr fontId="4"/>
  </si>
  <si>
    <t>③前々年度の３月から前年度の２月までの間において、ターミナルケアマネジメント加算を15回以上算定したことが確認できる資料</t>
    <phoneticPr fontId="4"/>
  </si>
  <si>
    <t>②前々年度の３月から前年度の２月までの間において、退院・退所加算の算定に係る病院等との連携を合計35回以上行ったことが確認できる資料</t>
    <phoneticPr fontId="4"/>
  </si>
  <si>
    <t>特定事業所医療介護
連携加算</t>
    <rPh sb="0" eb="2">
      <t>トクテイ</t>
    </rPh>
    <rPh sb="2" eb="5">
      <t>ジギョウショ</t>
    </rPh>
    <rPh sb="5" eb="7">
      <t>イリョウ</t>
    </rPh>
    <rPh sb="7" eb="9">
      <t>カイゴ</t>
    </rPh>
    <rPh sb="10" eb="12">
      <t>レンケイ</t>
    </rPh>
    <rPh sb="12" eb="14">
      <t>カサン</t>
    </rPh>
    <phoneticPr fontId="4"/>
  </si>
  <si>
    <t>⑪他の法人が運営する居宅介護支援事業者と共同で事例検討会、研修会等を実施していることが確認できる資料</t>
    <phoneticPr fontId="4"/>
  </si>
  <si>
    <t>⑩家族に対する介護等を日常的に行っている児童や、障害者、生活困窮者、難病患者等、高齢者以外の対象者への支援に関する知識等に関する事例検討会、研修等に参加していること確認できる資料</t>
    <rPh sb="1" eb="3">
      <t>カゾク</t>
    </rPh>
    <rPh sb="4" eb="5">
      <t>タイ</t>
    </rPh>
    <rPh sb="7" eb="9">
      <t>カイゴ</t>
    </rPh>
    <rPh sb="9" eb="10">
      <t>トウ</t>
    </rPh>
    <rPh sb="11" eb="14">
      <t>ニチジョウテキ</t>
    </rPh>
    <rPh sb="15" eb="16">
      <t>オコナ</t>
    </rPh>
    <rPh sb="20" eb="22">
      <t>ジドウ</t>
    </rPh>
    <rPh sb="24" eb="27">
      <t>ショウガイシャ</t>
    </rPh>
    <rPh sb="28" eb="30">
      <t>セイカツ</t>
    </rPh>
    <rPh sb="30" eb="33">
      <t>コンキュウシャ</t>
    </rPh>
    <rPh sb="34" eb="36">
      <t>ナンビョウ</t>
    </rPh>
    <rPh sb="36" eb="38">
      <t>カンジャ</t>
    </rPh>
    <rPh sb="38" eb="39">
      <t>トウ</t>
    </rPh>
    <rPh sb="40" eb="43">
      <t>コウレイシャ</t>
    </rPh>
    <rPh sb="43" eb="45">
      <t>イガイ</t>
    </rPh>
    <rPh sb="46" eb="49">
      <t>タイショウシャ</t>
    </rPh>
    <rPh sb="51" eb="53">
      <t>シエン</t>
    </rPh>
    <rPh sb="54" eb="55">
      <t>カン</t>
    </rPh>
    <rPh sb="57" eb="59">
      <t>チシキ</t>
    </rPh>
    <rPh sb="59" eb="60">
      <t>トウ</t>
    </rPh>
    <rPh sb="61" eb="62">
      <t>カン</t>
    </rPh>
    <rPh sb="64" eb="66">
      <t>ジレイ</t>
    </rPh>
    <rPh sb="66" eb="69">
      <t>ケントウカイ</t>
    </rPh>
    <rPh sb="70" eb="72">
      <t>ケンシュウ</t>
    </rPh>
    <rPh sb="72" eb="73">
      <t>トウ</t>
    </rPh>
    <rPh sb="74" eb="76">
      <t>サンカ</t>
    </rPh>
    <phoneticPr fontId="4"/>
  </si>
  <si>
    <t>⑨「東京都介護支援専門員実務研修実習受入事業所の登録に関する同意書」の写し
※東京都福祉保健財団の収受印が押印されたもの</t>
    <phoneticPr fontId="4"/>
  </si>
  <si>
    <t>⑧介護支援専門員１人当たり（常勤換算方法による）の担当件数について
　（１）居宅介護支援費（I）を算定している事業所
　→担当件数が４５件未満（ケアプランデータ連携システムの活用及び事務職員の配置の体制の加算を算定している事業所については、５０件未満）であることが確認できる資料
　（２）居宅介護支援費（II）を算定している事業所
　→担当件数が５０件未満であることが確認できる資料</t>
    <rPh sb="102" eb="104">
      <t>カサン</t>
    </rPh>
    <rPh sb="105" eb="107">
      <t>サンテイ</t>
    </rPh>
    <phoneticPr fontId="4"/>
  </si>
  <si>
    <t>⑦地域包括支援センターから紹介された支援困難な事例を受け入れる体制が整備されていることを確認できる資料
（例）地域包括支援センターとの連絡表、運営規程等</t>
    <phoneticPr fontId="4"/>
  </si>
  <si>
    <t>⑥介護支援専門員についての研修計画
⇒「全体の研修計画書」及び「従業者ごと※の個別研修計画」(※従業者数が多い場合は、見本として数件抽出したもの）</t>
    <phoneticPr fontId="4"/>
  </si>
  <si>
    <t>⑤24時間常時連絡できる体制を整備していることが確認できる資料</t>
    <phoneticPr fontId="4"/>
  </si>
  <si>
    <t>④利用者情報・サービス提供上の留意事項の伝達等を目的とした会議の定期的な開催を行うことが確認できる資料
（例）会議次第、会議の出席表、議事録、運営規程等</t>
    <phoneticPr fontId="4"/>
  </si>
  <si>
    <t>③従業者の勤務の体制及び勤務形態一覧表
※算定を開始する月の勤務形態一覧表をご提出ください。</t>
    <phoneticPr fontId="4"/>
  </si>
  <si>
    <t>②主任介護支援専門員研修の修了証明書
※事業所に複数の修了者がいる場合には全員分提出してください。</t>
    <phoneticPr fontId="4"/>
  </si>
  <si>
    <t>①特定事業所加算(Ⅰ)～(Ⅲ)・特定事業所医療介護連携加算・ターミナルケアマネジメント加算に係る届出書（別紙36）又は特定事業所加算(Ａ)に係る届出書（別紙36-2）</t>
    <rPh sb="57" eb="58">
      <t>マタ</t>
    </rPh>
    <phoneticPr fontId="4"/>
  </si>
  <si>
    <t>特定事業所加算</t>
  </si>
  <si>
    <t>添付書類</t>
    <rPh sb="0" eb="2">
      <t>テンプ</t>
    </rPh>
    <rPh sb="2" eb="4">
      <t>ショルイ</t>
    </rPh>
    <phoneticPr fontId="4"/>
  </si>
  <si>
    <t>加算の種類</t>
    <rPh sb="0" eb="2">
      <t>カサン</t>
    </rPh>
    <rPh sb="3" eb="5">
      <t>シュルイ</t>
    </rPh>
    <phoneticPr fontId="4"/>
  </si>
  <si>
    <t>なお、下記「添付書類」は、届出時に必要な書類を記載していますが、各加算の算定においては、「厚生労働大臣が定める基準」等に適合していることがわかる書類等を事業所に備えておく必要があります。</t>
    <rPh sb="3" eb="5">
      <t>カキ</t>
    </rPh>
    <rPh sb="6" eb="10">
      <t>テンプショルイ</t>
    </rPh>
    <rPh sb="13" eb="16">
      <t>トドケデジ</t>
    </rPh>
    <rPh sb="17" eb="19">
      <t>ヒツヨウ</t>
    </rPh>
    <rPh sb="20" eb="22">
      <t>ショルイ</t>
    </rPh>
    <rPh sb="23" eb="25">
      <t>キサイ</t>
    </rPh>
    <rPh sb="32" eb="33">
      <t>カク</t>
    </rPh>
    <rPh sb="33" eb="35">
      <t>カサン</t>
    </rPh>
    <rPh sb="36" eb="38">
      <t>サンテイ</t>
    </rPh>
    <rPh sb="45" eb="47">
      <t>コウセイ</t>
    </rPh>
    <rPh sb="47" eb="49">
      <t>ロウドウ</t>
    </rPh>
    <rPh sb="49" eb="51">
      <t>ダイジン</t>
    </rPh>
    <rPh sb="52" eb="53">
      <t>サダ</t>
    </rPh>
    <rPh sb="55" eb="57">
      <t>キジュン</t>
    </rPh>
    <rPh sb="58" eb="59">
      <t>ナド</t>
    </rPh>
    <rPh sb="60" eb="62">
      <t>テキゴウ</t>
    </rPh>
    <rPh sb="72" eb="74">
      <t>ショルイ</t>
    </rPh>
    <rPh sb="74" eb="75">
      <t>ナド</t>
    </rPh>
    <rPh sb="76" eb="79">
      <t>ジギョウショ</t>
    </rPh>
    <rPh sb="80" eb="81">
      <t>ソナ</t>
    </rPh>
    <rPh sb="85" eb="87">
      <t>ヒツヨウ</t>
    </rPh>
    <phoneticPr fontId="4"/>
  </si>
  <si>
    <t>③添付書類（下記一覧表のとおり）</t>
    <rPh sb="1" eb="3">
      <t>テンプ</t>
    </rPh>
    <rPh sb="3" eb="5">
      <t>ショルイ</t>
    </rPh>
    <rPh sb="6" eb="8">
      <t>カキ</t>
    </rPh>
    <rPh sb="8" eb="10">
      <t>イチラン</t>
    </rPh>
    <rPh sb="10" eb="11">
      <t>ヒョウ</t>
    </rPh>
    <phoneticPr fontId="4"/>
  </si>
  <si>
    <t>①介護給付費算定に係る体制等に関する届出書（別紙3-2）</t>
    <rPh sb="1" eb="3">
      <t>カイゴ</t>
    </rPh>
    <rPh sb="3" eb="6">
      <t>キュウフヒ</t>
    </rPh>
    <rPh sb="6" eb="8">
      <t>サンテイ</t>
    </rPh>
    <rPh sb="9" eb="10">
      <t>カカ</t>
    </rPh>
    <rPh sb="11" eb="13">
      <t>タイセイ</t>
    </rPh>
    <rPh sb="13" eb="14">
      <t>トウ</t>
    </rPh>
    <rPh sb="15" eb="16">
      <t>カン</t>
    </rPh>
    <rPh sb="18" eb="21">
      <t>トドケデショ</t>
    </rPh>
    <rPh sb="22" eb="24">
      <t>ベッシ</t>
    </rPh>
    <phoneticPr fontId="4"/>
  </si>
  <si>
    <t>新たに加算を算定する場合、加算区分を変更する場合又は加算の算定を取りやめる場合は、次の書類を届け出る必要があります。</t>
    <rPh sb="0" eb="1">
      <t>アラ</t>
    </rPh>
    <rPh sb="3" eb="5">
      <t>カサン</t>
    </rPh>
    <rPh sb="6" eb="8">
      <t>サンテイ</t>
    </rPh>
    <rPh sb="10" eb="12">
      <t>バアイ</t>
    </rPh>
    <rPh sb="13" eb="15">
      <t>カサン</t>
    </rPh>
    <rPh sb="15" eb="17">
      <t>クブン</t>
    </rPh>
    <rPh sb="18" eb="20">
      <t>ヘンコウ</t>
    </rPh>
    <rPh sb="22" eb="24">
      <t>バアイ</t>
    </rPh>
    <rPh sb="24" eb="25">
      <t>マタ</t>
    </rPh>
    <rPh sb="26" eb="28">
      <t>カサン</t>
    </rPh>
    <rPh sb="29" eb="31">
      <t>サンテイ</t>
    </rPh>
    <rPh sb="32" eb="33">
      <t>ト</t>
    </rPh>
    <rPh sb="37" eb="39">
      <t>バアイ</t>
    </rPh>
    <rPh sb="41" eb="42">
      <t>ツギ</t>
    </rPh>
    <rPh sb="43" eb="45">
      <t>ショルイ</t>
    </rPh>
    <rPh sb="46" eb="47">
      <t>トド</t>
    </rPh>
    <rPh sb="48" eb="49">
      <t>デ</t>
    </rPh>
    <rPh sb="50" eb="52">
      <t>ヒツヨウ</t>
    </rPh>
    <phoneticPr fontId="4"/>
  </si>
  <si>
    <t>【居宅介護支援】</t>
    <rPh sb="1" eb="7">
      <t>キョタクカイゴシエン</t>
    </rPh>
    <phoneticPr fontId="4"/>
  </si>
  <si>
    <t>代表者の職・氏名</t>
    <phoneticPr fontId="4"/>
  </si>
  <si>
    <t>届　出　者</t>
    <phoneticPr fontId="4"/>
  </si>
  <si>
    <t>主たる事務所の所在地</t>
    <phoneticPr fontId="4"/>
  </si>
  <si>
    <t>(郵便番号</t>
    <phoneticPr fontId="4"/>
  </si>
  <si>
    <t>）</t>
    <phoneticPr fontId="4"/>
  </si>
  <si>
    <t>　　　　　</t>
    <phoneticPr fontId="4"/>
  </si>
  <si>
    <t>都・県</t>
    <rPh sb="0" eb="1">
      <t>ト</t>
    </rPh>
    <rPh sb="2" eb="3">
      <t>ケン</t>
    </rPh>
    <phoneticPr fontId="4"/>
  </si>
  <si>
    <t>区・市</t>
    <rPh sb="0" eb="1">
      <t>ク</t>
    </rPh>
    <rPh sb="2" eb="3">
      <t>シ</t>
    </rPh>
    <phoneticPr fontId="4"/>
  </si>
  <si>
    <t>連 絡 先</t>
    <phoneticPr fontId="4"/>
  </si>
  <si>
    <t>FAX番号</t>
    <phoneticPr fontId="4"/>
  </si>
  <si>
    <t>職名</t>
    <rPh sb="0" eb="2">
      <t>ショクメイ</t>
    </rPh>
    <phoneticPr fontId="4"/>
  </si>
  <si>
    <t>氏名</t>
    <rPh sb="0" eb="2">
      <t>シメイ</t>
    </rPh>
    <phoneticPr fontId="4"/>
  </si>
  <si>
    <t>(郵便番号</t>
    <phoneticPr fontId="4"/>
  </si>
  <si>
    <t>）</t>
    <phoneticPr fontId="4"/>
  </si>
  <si>
    <t>　　　　　</t>
    <phoneticPr fontId="4"/>
  </si>
  <si>
    <t>フリガナ</t>
    <phoneticPr fontId="4"/>
  </si>
  <si>
    <t>事業所・施設の名称</t>
    <phoneticPr fontId="4"/>
  </si>
  <si>
    <t>(郵便番号</t>
    <phoneticPr fontId="4"/>
  </si>
  <si>
    <t>）</t>
    <phoneticPr fontId="4"/>
  </si>
  <si>
    <t>　　　　　</t>
    <phoneticPr fontId="4"/>
  </si>
  <si>
    <t>指定
年月日</t>
    <rPh sb="0" eb="2">
      <t>シテイ</t>
    </rPh>
    <rPh sb="3" eb="4">
      <t>ネン</t>
    </rPh>
    <rPh sb="4" eb="6">
      <t>ツキヒ</t>
    </rPh>
    <phoneticPr fontId="4"/>
  </si>
  <si>
    <t>異動(予定)
年月日</t>
    <rPh sb="7" eb="10">
      <t>ネンガッピ</t>
    </rPh>
    <phoneticPr fontId="4"/>
  </si>
  <si>
    <t>　　3　「法人所轄庁」欄、申請者が認可法人である場合に、その主務官庁の名称を記載してください。</t>
    <phoneticPr fontId="4"/>
  </si>
  <si>
    <t>　　5　「異動等の区分」欄には、今回届出を行う事業所について該当する数字の横の□を■にしてください。</t>
    <phoneticPr fontId="4"/>
  </si>
  <si>
    <t>※主任介護支援専門員を含めない。</t>
  </si>
  <si>
    <t>【留意事項】
（１）既に特定事業所加算のいずれかを算定していて、別の区分に変更する場合は、上記書類のうち、①~③の書類をご提出ください（ただし、（I）に変更する場合は⑫も一緒に提出してください）。その他の要件については、「居宅介護支援における特定事業所加算に係る基準の遵守状況に関する記録」を作成し、基準が満たされていることを事業所において確認してください（提出は不要）。
（２）併せて介護支援専門員が追加になる場合や運営規程が変更となる場合は、変更届も一緒にご提出いただくようお願いします。</t>
    <rPh sb="179" eb="181">
      <t>テイシュツ</t>
    </rPh>
    <rPh sb="182" eb="184">
      <t>フヨウ</t>
    </rPh>
    <phoneticPr fontId="4"/>
  </si>
  <si>
    <t>居宅介護支援における特定事業所加算に係る基準の遵守状況に関する記録（保存用）</t>
  </si>
  <si>
    <t>保険外サービス名（例示）：</t>
  </si>
  <si>
    <t>有 　　　・　　　 無</t>
  </si>
  <si>
    <t>　必要に応じて、多様な主体により提供される利用者の日常生活全般を支援するサービス（保険外サービス）が包括的に提供されるようなケアプランを作成している。</t>
  </si>
  <si>
    <t>１２　介護給付対象外サービスを含むケアプランについて　イ（13）関係</t>
  </si>
  <si>
    <t>実施年月日：
役割：</t>
  </si>
  <si>
    <t>他法人が運営する居宅介護支援事業所と共同で事例検討会、研修会を実施している。
※　年度計画を添付（内容、実施時期、参加事業所を記入すること）</t>
  </si>
  <si>
    <t>１１　他法人の居宅介護支援事業所と共同研修会の実施について　イ（12）関係</t>
  </si>
  <si>
    <t>介護支援専門員実務研修の科目「ケアマネジメントの基礎技術に関する実習」に協力又は協力体制を確保している。
※　東京都保健福祉財団に提出した「実務研修実習受入登録に関する同意書（写）を添付</t>
  </si>
  <si>
    <t>１０　実習の受入れについて　イ（11）関係</t>
  </si>
  <si>
    <t>（１）特定事業所集中減算が適用されている。</t>
  </si>
  <si>
    <t>９　減算の適用について　イ(９)関係</t>
  </si>
  <si>
    <t>参加年月日：</t>
  </si>
  <si>
    <t>家族に対する介護等を日常的に行っている児童、障害者、生活困窮者、難病患者等、高齢者以外の対象者への支援に関する知識等に関する事例検討会、研修等に参加している。</t>
  </si>
  <si>
    <t>８　高齢者以外の支援に関する事例検討会・研修等への参加　イ(８)関係</t>
  </si>
  <si>
    <t>具体的な体制　：　　　　　　　 　　</t>
  </si>
  <si>
    <t>（２） 地域包括支援センターから支援困難な利用者の紹介があった場合には、引き受けられる体制を整えている。</t>
  </si>
  <si>
    <t>開始件数　：　　　　　　　　　　件</t>
  </si>
  <si>
    <t>有　　　・　　　無</t>
  </si>
  <si>
    <t>（１）（地域包括支援センターから支援困難な利用者の紹介が
あった場合）当該利用者に居宅介護支援の提供を開始した。</t>
  </si>
  <si>
    <t>７　地域包括支援センター等との連携について　イ(７)関係</t>
  </si>
  <si>
    <t>※「有」の場合には、研修の実施計画及び実施状況を示した書面を添付すること。</t>
  </si>
  <si>
    <t>　介護支援専門員に対し、計画的に研修を実施している。</t>
  </si>
  <si>
    <t>６　介護支援専門員の研修実施について　イ(６)関係</t>
  </si>
  <si>
    <t>１人あたり
利用者数
(A)÷(B)</t>
  </si>
  <si>
    <t>介護支援専
門員数(B)
(常勤換算）</t>
  </si>
  <si>
    <t>利用者数(A)</t>
  </si>
  <si>
    <t>（２）介護支援専門員１人あたりの利用者数　イ（10）関係</t>
  </si>
  <si>
    <t>要介護３～５の割合</t>
  </si>
  <si>
    <t>要介護５
（人）</t>
  </si>
  <si>
    <t>要介護４
（人）</t>
  </si>
  <si>
    <t>要介護３
（人）</t>
  </si>
  <si>
    <t>要介護２
（人）</t>
  </si>
  <si>
    <t>要介護１
（人）</t>
  </si>
  <si>
    <t>利用者数
(合計・人）</t>
  </si>
  <si>
    <r>
      <rPr>
        <sz val="11"/>
        <rFont val="ＭＳ Ｐゴシック"/>
        <family val="3"/>
        <charset val="128"/>
      </rPr>
      <t>（１）要介護３～５の割合　イ（５）関係　</t>
    </r>
    <r>
      <rPr>
        <sz val="9"/>
        <rFont val="HGS創英角ﾎﾟｯﾌﾟ体"/>
        <family val="3"/>
        <charset val="128"/>
      </rPr>
      <t>※加算Ⅱ・Ⅲ・Aの場合、記入不要</t>
    </r>
  </si>
  <si>
    <t>５　利用者の状況（報告月の状況）　</t>
  </si>
  <si>
    <t>※「有」の場合には、具体的な体制を示した書類の添付でも可とする。</t>
  </si>
  <si>
    <t>具体的な方法</t>
  </si>
  <si>
    <t>　２４時間常時連絡できる体制を確保し、かつ、必要に応じて利用者等の相談に対応する体制を確保している。</t>
  </si>
  <si>
    <t>４　連絡体制について　イ(４)関係</t>
  </si>
  <si>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</si>
  <si>
    <t>※「有」の場合には、開催記録を添付すること。記録は２年間保存しなければならない。</t>
  </si>
  <si>
    <t>開催年月日</t>
  </si>
  <si>
    <t>３　利用者に関する会議の開催について　　イ（３）関係</t>
  </si>
  <si>
    <t>　「従業者の勤務の体制及び勤務形態一覧表」及び介護支援専門員の名簿（介護支援専門員の登録番号を記載したもの）を添付すること。</t>
  </si>
  <si>
    <t>※１の主任介護支援専門員を含めない。</t>
  </si>
  <si>
    <t>人</t>
  </si>
  <si>
    <t xml:space="preserve"> 兼務</t>
  </si>
  <si>
    <t xml:space="preserve"> 専従</t>
  </si>
  <si>
    <t>非常勤</t>
  </si>
  <si>
    <t>常　勤</t>
  </si>
  <si>
    <t>内　訳</t>
  </si>
  <si>
    <t>介護支援
専門員数</t>
  </si>
  <si>
    <t>２　介護支援専門員の状況　イ(２)・ハ（３）・二（３）関係</t>
  </si>
  <si>
    <t>　　加算Ⅱ・Ⅲ・Aの場合、２人目は記入不要</t>
  </si>
  <si>
    <t>　　　　　年　　　　月　　　　日</t>
  </si>
  <si>
    <t>②主任介護支援専門員研修
修了年月日</t>
  </si>
  <si>
    <t>←　加算Ⅰの場合のみ２名必要</t>
  </si>
  <si>
    <t>②主任介護支援専門員氏名</t>
  </si>
  <si>
    <t>　　　　　　　　　　　　　　　　　　　　　　　　　　　　　　　　　　　　　　　　　　　　　　　　　　　　　　　　　　　　　　　　　　　　　　　　　　　　　　　　　　　　　　　　　　　　　　　　　　　　　　　　　　　　　　　　　　　　　　　　　　　　　　　　　　　　　　　　　　　　　　　　　　　　　　　　　　　　　　　　　　　　　　　　　　　　　　　　　　　　　　　　　　</t>
  </si>
  <si>
    <t>①主任介護支援専門員研修
修了年月日</t>
  </si>
  <si>
    <t>①主任介護支援専門員氏名</t>
  </si>
  <si>
    <t>１　主任介護支援専門員の状況　　イ（１）・ロ（２）・ハ（２）・ニ（２）関係　</t>
  </si>
  <si>
    <t>１　特定事業所加算（Ⅰ）　　　　２　特定事業所加算（Ⅱ）　　　　３　特定事業所加算（Ⅲ）　　　４　特定事業所加算（A）</t>
  </si>
  <si>
    <t>加算の区分</t>
  </si>
  <si>
    <t>１　新規　　　　　２　継続　　　　　３　変更　　　　　４　廃止</t>
  </si>
  <si>
    <t>異動等区分</t>
  </si>
  <si>
    <t>令和　　　　年　　　　月サービス提供分</t>
  </si>
  <si>
    <t>　利用者に関する情報又はサービス提供に当たっての留意事項に係る伝達等を目的とした会議をおおむね週１回以上開催している。</t>
    <rPh sb="47" eb="48">
      <t>シュウ</t>
    </rPh>
    <rPh sb="49" eb="50">
      <t>カイ</t>
    </rPh>
    <rPh sb="50" eb="52">
      <t>イジョウ</t>
    </rPh>
    <phoneticPr fontId="4"/>
  </si>
  <si>
    <t>※利用者数（A）は、介護予防支援にかかる利用者数に、３分の１を乗じた数を含む。</t>
    <rPh sb="1" eb="4">
      <t>リヨウシャ</t>
    </rPh>
    <rPh sb="4" eb="5">
      <t>スウ</t>
    </rPh>
    <rPh sb="10" eb="16">
      <t>カイゴヨボウシエン</t>
    </rPh>
    <rPh sb="20" eb="23">
      <t>リヨウシャ</t>
    </rPh>
    <rPh sb="23" eb="24">
      <t>スウ</t>
    </rPh>
    <rPh sb="27" eb="28">
      <t>ブン</t>
    </rPh>
    <rPh sb="31" eb="32">
      <t>ジョウ</t>
    </rPh>
    <rPh sb="34" eb="35">
      <t>カズ</t>
    </rPh>
    <rPh sb="36" eb="37">
      <t>フク</t>
    </rPh>
    <phoneticPr fontId="4"/>
  </si>
  <si>
    <t>常勤換算方法による専従（Aのみ）</t>
    <rPh sb="0" eb="2">
      <t>ジョウキン</t>
    </rPh>
    <rPh sb="2" eb="4">
      <t>カンサン</t>
    </rPh>
    <rPh sb="4" eb="6">
      <t>ホウホウ</t>
    </rPh>
    <rPh sb="9" eb="11">
      <t>センジュウ</t>
    </rPh>
    <phoneticPr fontId="4"/>
  </si>
  <si>
    <t>人</t>
    <phoneticPr fontId="4"/>
  </si>
  <si>
    <t>※加算Aの場合は、他の同一の居宅介護支援事業所との連携により満たすこととしても差し支えない。</t>
    <phoneticPr fontId="4"/>
  </si>
  <si>
    <t>※加算Aの場合は、他の同一の居宅介護支援事業所との連携により満たすこととしても差し支えない。</t>
    <rPh sb="5" eb="7">
      <t>バアイ</t>
    </rPh>
    <rPh sb="9" eb="10">
      <t>タ</t>
    </rPh>
    <rPh sb="11" eb="13">
      <t>ドウイツ</t>
    </rPh>
    <rPh sb="14" eb="16">
      <t>キョタク</t>
    </rPh>
    <rPh sb="16" eb="23">
      <t>カイゴシエンジギョウショ</t>
    </rPh>
    <rPh sb="25" eb="27">
      <t>レンケイ</t>
    </rPh>
    <rPh sb="30" eb="31">
      <t>ミ</t>
    </rPh>
    <rPh sb="39" eb="40">
      <t>サ</t>
    </rPh>
    <rPh sb="41" eb="42">
      <t>ツカ</t>
    </rPh>
    <phoneticPr fontId="4"/>
  </si>
  <si>
    <r>
      <rPr>
        <b/>
        <sz val="11"/>
        <rFont val="Meiryo UI"/>
        <family val="3"/>
        <charset val="128"/>
      </rPr>
      <t>※特定事業所加算(I)を算定する場合のみ</t>
    </r>
    <r>
      <rPr>
        <sz val="11"/>
        <rFont val="Meiryo UI"/>
        <family val="3"/>
        <charset val="128"/>
      </rPr>
      <t xml:space="preserve">
⑫利用者の総数のうち、要介護３、要介護４又は要介護５である者の占める割合が４０％以上であることが確認できる資料</t>
    </r>
    <phoneticPr fontId="4"/>
  </si>
  <si>
    <t>※加算Aを算定する場合であって、事業所間の連携によって当該算定要件を満たすときは、連携内容がわかる書類も添付すること。</t>
    <rPh sb="5" eb="7">
      <t>サンテイ</t>
    </rPh>
    <rPh sb="16" eb="20">
      <t>ジギョウショカン</t>
    </rPh>
    <rPh sb="21" eb="23">
      <t>レンケイ</t>
    </rPh>
    <rPh sb="27" eb="29">
      <t>トウガイ</t>
    </rPh>
    <rPh sb="29" eb="33">
      <t>サンテイヨウケン</t>
    </rPh>
    <rPh sb="34" eb="35">
      <t>ミ</t>
    </rPh>
    <rPh sb="41" eb="45">
      <t>レンケイナイヨウ</t>
    </rPh>
    <rPh sb="49" eb="51">
      <t>ショルイ</t>
    </rPh>
    <rPh sb="52" eb="54">
      <t>テンプ</t>
    </rPh>
    <phoneticPr fontId="4"/>
  </si>
  <si>
    <t>※加算Aを算定する場合であって、事業所間の連携によって当該算定要件を満たすときは、連携内容がわかる書類も添付すること。</t>
    <phoneticPr fontId="4"/>
  </si>
  <si>
    <t>（標準様式1）</t>
    <rPh sb="1" eb="3">
      <t>ヒョウジュン</t>
    </rPh>
    <rPh sb="3" eb="5">
      <t>ヨウシキ</t>
    </rPh>
    <phoneticPr fontId="4"/>
  </si>
  <si>
    <t>従業者の勤務の体制及び勤務形態一覧表</t>
    <phoneticPr fontId="30"/>
  </si>
  <si>
    <t>サービス種別</t>
    <rPh sb="4" eb="6">
      <t>シュベツ</t>
    </rPh>
    <phoneticPr fontId="30"/>
  </si>
  <si>
    <t>(</t>
    <phoneticPr fontId="30"/>
  </si>
  <si>
    <t>居宅介護支援</t>
    <rPh sb="0" eb="2">
      <t>キョタク</t>
    </rPh>
    <rPh sb="2" eb="4">
      <t>カイゴ</t>
    </rPh>
    <rPh sb="4" eb="6">
      <t>シエン</t>
    </rPh>
    <phoneticPr fontId="30"/>
  </si>
  <si>
    <t>）</t>
    <phoneticPr fontId="30"/>
  </si>
  <si>
    <t>令和</t>
    <rPh sb="0" eb="2">
      <t>レイワ</t>
    </rPh>
    <phoneticPr fontId="30"/>
  </si>
  <si>
    <t>)</t>
    <phoneticPr fontId="30"/>
  </si>
  <si>
    <t>年</t>
    <rPh sb="0" eb="1">
      <t>ネン</t>
    </rPh>
    <phoneticPr fontId="30"/>
  </si>
  <si>
    <t>月</t>
    <rPh sb="0" eb="1">
      <t>ゲツ</t>
    </rPh>
    <phoneticPr fontId="30"/>
  </si>
  <si>
    <t>事業所名</t>
    <rPh sb="0" eb="3">
      <t>ジギョウショ</t>
    </rPh>
    <rPh sb="3" eb="4">
      <t>メイ</t>
    </rPh>
    <phoneticPr fontId="30"/>
  </si>
  <si>
    <t>○○○○</t>
    <phoneticPr fontId="30"/>
  </si>
  <si>
    <t>(1)</t>
    <phoneticPr fontId="30"/>
  </si>
  <si>
    <t>４週</t>
  </si>
  <si>
    <t>(2)</t>
    <phoneticPr fontId="30"/>
  </si>
  <si>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</si>
  <si>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</si>
  <si>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時間/週</t>
    <rPh sb="0" eb="2">
      <t>ジカン</t>
    </rPh>
    <rPh sb="3" eb="4">
      <t>シュウ</t>
    </rPh>
    <phoneticPr fontId="30"/>
  </si>
  <si>
    <t>時間/月</t>
    <rPh sb="0" eb="2">
      <t>ジカン</t>
    </rPh>
    <rPh sb="3" eb="4">
      <t>ツキ</t>
    </rPh>
    <phoneticPr fontId="30"/>
  </si>
  <si>
    <t>(4) 利用者数（新規の場合は推定数）</t>
  </si>
  <si>
    <t>人</t>
    <rPh sb="0" eb="1">
      <t>ニン</t>
    </rPh>
    <phoneticPr fontId="30"/>
  </si>
  <si>
    <t>当月の日数</t>
    <rPh sb="0" eb="2">
      <t>トウゲツ</t>
    </rPh>
    <rPh sb="3" eb="5">
      <t>ニッスウ</t>
    </rPh>
    <phoneticPr fontId="30"/>
  </si>
  <si>
    <t>日</t>
    <rPh sb="0" eb="1">
      <t>ニチ</t>
    </rPh>
    <phoneticPr fontId="30"/>
  </si>
  <si>
    <t>No</t>
    <phoneticPr fontId="30"/>
  </si>
  <si>
    <t>(5) 
職種</t>
    <phoneticPr fontId="4"/>
  </si>
  <si>
    <t>(6)
勤務
形態</t>
    <phoneticPr fontId="4"/>
  </si>
  <si>
    <t>(7)
資格</t>
    <rPh sb="4" eb="6">
      <t>シカク</t>
    </rPh>
    <phoneticPr fontId="30"/>
  </si>
  <si>
    <t>(8) 氏　名</t>
    <phoneticPr fontId="4"/>
  </si>
  <si>
    <t>(9)</t>
    <phoneticPr fontId="30"/>
  </si>
  <si>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</si>
  <si>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</si>
  <si>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0"/>
  </si>
  <si>
    <t>2週目</t>
    <rPh sb="1" eb="2">
      <t>シュウ</t>
    </rPh>
    <rPh sb="2" eb="3">
      <t>メ</t>
    </rPh>
    <phoneticPr fontId="30"/>
  </si>
  <si>
    <t>3週目</t>
    <rPh sb="1" eb="2">
      <t>シュウ</t>
    </rPh>
    <rPh sb="2" eb="3">
      <t>メ</t>
    </rPh>
    <phoneticPr fontId="30"/>
  </si>
  <si>
    <t>4週目</t>
    <rPh sb="1" eb="2">
      <t>シュウ</t>
    </rPh>
    <rPh sb="2" eb="3">
      <t>メ</t>
    </rPh>
    <phoneticPr fontId="30"/>
  </si>
  <si>
    <t>5週目</t>
    <rPh sb="1" eb="2">
      <t>シュウ</t>
    </rPh>
    <rPh sb="2" eb="3">
      <t>メ</t>
    </rPh>
    <phoneticPr fontId="30"/>
  </si>
  <si>
    <t>管理者</t>
    <rPh sb="0" eb="3">
      <t>カンリシャ</t>
    </rPh>
    <phoneticPr fontId="30"/>
  </si>
  <si>
    <t>A</t>
  </si>
  <si>
    <t>主任介護支援専門員</t>
    <rPh sb="0" eb="2">
      <t>シュニン</t>
    </rPh>
    <rPh sb="2" eb="4">
      <t>カイゴ</t>
    </rPh>
    <rPh sb="4" eb="6">
      <t>シエン</t>
    </rPh>
    <rPh sb="6" eb="9">
      <t>センモンイン</t>
    </rPh>
    <phoneticPr fontId="30"/>
  </si>
  <si>
    <t>厚労　太郎</t>
    <rPh sb="0" eb="2">
      <t>コウロウ</t>
    </rPh>
    <rPh sb="3" eb="5">
      <t>タロウ</t>
    </rPh>
    <phoneticPr fontId="30"/>
  </si>
  <si>
    <t>介護支援専門員</t>
    <rPh sb="0" eb="2">
      <t>カイゴ</t>
    </rPh>
    <rPh sb="2" eb="4">
      <t>シエン</t>
    </rPh>
    <rPh sb="4" eb="7">
      <t>センモンイン</t>
    </rPh>
    <phoneticPr fontId="30"/>
  </si>
  <si>
    <t>○○　A郞</t>
    <rPh sb="4" eb="5">
      <t>ロウ</t>
    </rPh>
    <phoneticPr fontId="30"/>
  </si>
  <si>
    <t>○○　B子</t>
    <rPh sb="4" eb="5">
      <t>コ</t>
    </rPh>
    <phoneticPr fontId="30"/>
  </si>
  <si>
    <t>○○　C子</t>
    <rPh sb="4" eb="5">
      <t>コ</t>
    </rPh>
    <phoneticPr fontId="30"/>
  </si>
  <si>
    <t>C</t>
  </si>
  <si>
    <t>○○　D子</t>
    <rPh sb="4" eb="5">
      <t>コ</t>
    </rPh>
    <phoneticPr fontId="30"/>
  </si>
  <si>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0"/>
  </si>
  <si>
    <t>（勤務形態の記号）</t>
    <rPh sb="1" eb="3">
      <t>キンム</t>
    </rPh>
    <rPh sb="3" eb="5">
      <t>ケイタイ</t>
    </rPh>
    <rPh sb="6" eb="8">
      <t>キゴウ</t>
    </rPh>
    <phoneticPr fontId="30"/>
  </si>
  <si>
    <t>勤務形態</t>
    <rPh sb="0" eb="2">
      <t>キンム</t>
    </rPh>
    <rPh sb="2" eb="4">
      <t>ケイタイ</t>
    </rPh>
    <phoneticPr fontId="30"/>
  </si>
  <si>
    <t>勤務時間数合計</t>
    <rPh sb="0" eb="2">
      <t>キンム</t>
    </rPh>
    <rPh sb="2" eb="5">
      <t>ジカンスウ</t>
    </rPh>
    <rPh sb="5" eb="7">
      <t>ゴウケイ</t>
    </rPh>
    <phoneticPr fontId="30"/>
  </si>
  <si>
    <t>常勤換算の対象時間数</t>
    <rPh sb="0" eb="2">
      <t>ジョウキン</t>
    </rPh>
    <rPh sb="2" eb="4">
      <t>カンサン</t>
    </rPh>
    <rPh sb="5" eb="7">
      <t>タイショウ</t>
    </rPh>
    <rPh sb="7" eb="9">
      <t>ジカン</t>
    </rPh>
    <rPh sb="9" eb="10">
      <t>スウ</t>
    </rPh>
    <phoneticPr fontId="30"/>
  </si>
  <si>
    <t>常勤換算方法対象外の</t>
    <rPh sb="0" eb="2">
      <t>ジョウキン</t>
    </rPh>
    <rPh sb="2" eb="4">
      <t>カンサン</t>
    </rPh>
    <rPh sb="4" eb="6">
      <t>ホウホウ</t>
    </rPh>
    <rPh sb="6" eb="9">
      <t>タイショウガイ</t>
    </rPh>
    <phoneticPr fontId="30"/>
  </si>
  <si>
    <t>記号</t>
    <rPh sb="0" eb="2">
      <t>キゴウ</t>
    </rPh>
    <phoneticPr fontId="30"/>
  </si>
  <si>
    <t>区分</t>
    <rPh sb="0" eb="2">
      <t>クブン</t>
    </rPh>
    <phoneticPr fontId="30"/>
  </si>
  <si>
    <t>当月合計</t>
    <rPh sb="0" eb="2">
      <t>トウゲツ</t>
    </rPh>
    <rPh sb="2" eb="4">
      <t>ゴウケイ</t>
    </rPh>
    <phoneticPr fontId="30"/>
  </si>
  <si>
    <t>週平均</t>
    <rPh sb="0" eb="3">
      <t>シュウヘイキン</t>
    </rPh>
    <phoneticPr fontId="30"/>
  </si>
  <si>
    <t>常勤の従業者の人数</t>
    <rPh sb="0" eb="2">
      <t>ジョウキン</t>
    </rPh>
    <rPh sb="3" eb="6">
      <t>ジュウギョウシャ</t>
    </rPh>
    <rPh sb="7" eb="9">
      <t>ニンズウ</t>
    </rPh>
    <phoneticPr fontId="30"/>
  </si>
  <si>
    <t>A</t>
    <phoneticPr fontId="30"/>
  </si>
  <si>
    <t>常勤で専従</t>
    <rPh sb="0" eb="2">
      <t>ジョウキン</t>
    </rPh>
    <rPh sb="3" eb="5">
      <t>センジュウ</t>
    </rPh>
    <phoneticPr fontId="30"/>
  </si>
  <si>
    <t>B</t>
    <phoneticPr fontId="30"/>
  </si>
  <si>
    <t>常勤で兼務</t>
    <rPh sb="0" eb="2">
      <t>ジョウキン</t>
    </rPh>
    <rPh sb="3" eb="5">
      <t>ケンム</t>
    </rPh>
    <phoneticPr fontId="30"/>
  </si>
  <si>
    <t>C</t>
    <phoneticPr fontId="30"/>
  </si>
  <si>
    <t>非常勤で専従</t>
    <rPh sb="0" eb="3">
      <t>ヒジョウキン</t>
    </rPh>
    <rPh sb="4" eb="6">
      <t>センジュウ</t>
    </rPh>
    <phoneticPr fontId="30"/>
  </si>
  <si>
    <t>-</t>
    <phoneticPr fontId="30"/>
  </si>
  <si>
    <t>D</t>
    <phoneticPr fontId="30"/>
  </si>
  <si>
    <t>非常勤で兼務</t>
    <rPh sb="0" eb="3">
      <t>ヒジョウキン</t>
    </rPh>
    <rPh sb="4" eb="6">
      <t>ケンム</t>
    </rPh>
    <phoneticPr fontId="30"/>
  </si>
  <si>
    <t>合計</t>
    <rPh sb="0" eb="2">
      <t>ゴウケイ</t>
    </rPh>
    <phoneticPr fontId="30"/>
  </si>
  <si>
    <t>■ 常勤換算方法による人数</t>
    <rPh sb="2" eb="4">
      <t>ジョウキン</t>
    </rPh>
    <rPh sb="4" eb="6">
      <t>カンサン</t>
    </rPh>
    <rPh sb="6" eb="8">
      <t>ホウホウ</t>
    </rPh>
    <rPh sb="11" eb="13">
      <t>ニンズウ</t>
    </rPh>
    <phoneticPr fontId="30"/>
  </si>
  <si>
    <t>基準：</t>
    <rPh sb="0" eb="2">
      <t>キジュン</t>
    </rPh>
    <phoneticPr fontId="30"/>
  </si>
  <si>
    <t>週</t>
  </si>
  <si>
    <t>常勤換算の</t>
    <rPh sb="0" eb="2">
      <t>ジョウキン</t>
    </rPh>
    <rPh sb="2" eb="4">
      <t>カンサン</t>
    </rPh>
    <phoneticPr fontId="30"/>
  </si>
  <si>
    <t>常勤の従業者が</t>
    <rPh sb="0" eb="2">
      <t>ジョウキン</t>
    </rPh>
    <rPh sb="3" eb="6">
      <t>ジュウギョウシャ</t>
    </rPh>
    <phoneticPr fontId="30"/>
  </si>
  <si>
    <t>常勤換算後の人数</t>
    <rPh sb="0" eb="2">
      <t>ジョウキン</t>
    </rPh>
    <rPh sb="2" eb="4">
      <t>カンサン</t>
    </rPh>
    <rPh sb="4" eb="5">
      <t>ゴ</t>
    </rPh>
    <rPh sb="6" eb="8">
      <t>ニンズウ</t>
    </rPh>
    <phoneticPr fontId="30"/>
  </si>
  <si>
    <t>÷</t>
    <phoneticPr fontId="30"/>
  </si>
  <si>
    <t>＝</t>
    <phoneticPr fontId="30"/>
  </si>
  <si>
    <t>（小数点第2位以下切り捨て）</t>
    <rPh sb="1" eb="4">
      <t>ショウスウテン</t>
    </rPh>
    <rPh sb="4" eb="5">
      <t>ダイ</t>
    </rPh>
    <rPh sb="6" eb="7">
      <t>イ</t>
    </rPh>
    <rPh sb="7" eb="9">
      <t>イカ</t>
    </rPh>
    <rPh sb="9" eb="10">
      <t>キ</t>
    </rPh>
    <rPh sb="11" eb="12">
      <t>ス</t>
    </rPh>
    <phoneticPr fontId="30"/>
  </si>
  <si>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0"/>
  </si>
  <si>
    <t>常勤の従業者の人数</t>
  </si>
  <si>
    <t>常勤換算方法による人数</t>
    <rPh sb="0" eb="2">
      <t>ジョウキン</t>
    </rPh>
    <rPh sb="2" eb="4">
      <t>カンサン</t>
    </rPh>
    <rPh sb="4" eb="6">
      <t>ホウホウ</t>
    </rPh>
    <rPh sb="9" eb="11">
      <t>ニンズウ</t>
    </rPh>
    <phoneticPr fontId="30"/>
  </si>
  <si>
    <t>＋</t>
    <phoneticPr fontId="30"/>
  </si>
  <si>
    <t>≪提出不要≫</t>
    <rPh sb="1" eb="3">
      <t>テイシュツ</t>
    </rPh>
    <rPh sb="3" eb="5">
      <t>フヨウ</t>
    </rPh>
    <phoneticPr fontId="30"/>
  </si>
  <si>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</si>
  <si>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・・・直接入力する必要がある箇所です。</t>
    <rPh sb="3" eb="5">
      <t>チョクセツ</t>
    </rPh>
    <rPh sb="5" eb="7">
      <t>ニュウリョク</t>
    </rPh>
    <rPh sb="9" eb="11">
      <t>ヒツヨウ</t>
    </rPh>
    <rPh sb="14" eb="16">
      <t>カショ</t>
    </rPh>
    <phoneticPr fontId="30"/>
  </si>
  <si>
    <t>下記の記入方法に従って、入力してください。</t>
    <rPh sb="0" eb="2">
      <t>カキ</t>
    </rPh>
    <rPh sb="3" eb="5">
      <t>キニュウ</t>
    </rPh>
    <rPh sb="5" eb="7">
      <t>ホウホウ</t>
    </rPh>
    <rPh sb="8" eb="9">
      <t>シタガ</t>
    </rPh>
    <rPh sb="12" eb="14">
      <t>ニュウリョク</t>
    </rPh>
    <phoneticPr fontId="30"/>
  </si>
  <si>
    <t>・・・プルダウンから選択して入力する必要がある箇所です。</t>
    <rPh sb="10" eb="12">
      <t>センタク</t>
    </rPh>
    <rPh sb="14" eb="16">
      <t>ニュウリョク</t>
    </rPh>
    <rPh sb="18" eb="20">
      <t>ヒツヨウ</t>
    </rPh>
    <rPh sb="23" eb="25">
      <t>カショ</t>
    </rPh>
    <phoneticPr fontId="3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</si>
  <si>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</si>
  <si>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</si>
  <si>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(1) 「４週」・「暦月」のいずれかを選択してください。</t>
    <rPh sb="7" eb="8">
      <t>シュウ</t>
    </rPh>
    <rPh sb="11" eb="12">
      <t>レキ</t>
    </rPh>
    <rPh sb="12" eb="13">
      <t>ツキ</t>
    </rPh>
    <rPh sb="20" eb="22">
      <t>センタク</t>
    </rPh>
    <phoneticPr fontId="3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</si>
  <si>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</si>
  <si>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</si>
  <si>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30"/>
  </si>
  <si>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0"/>
  </si>
  <si>
    <t xml:space="preserve"> 　　 記入の順序は、職種ごとにまとめてください。</t>
    <rPh sb="4" eb="6">
      <t>キニュウ</t>
    </rPh>
    <rPh sb="7" eb="9">
      <t>ジュンジョ</t>
    </rPh>
    <rPh sb="11" eb="13">
      <t>ショクシュ</t>
    </rPh>
    <phoneticPr fontId="30"/>
  </si>
  <si>
    <t>職種名</t>
    <rPh sb="0" eb="2">
      <t>ショクシュ</t>
    </rPh>
    <rPh sb="2" eb="3">
      <t>メイ</t>
    </rPh>
    <phoneticPr fontId="30"/>
  </si>
  <si>
    <t>介護予防支援担当職員</t>
    <rPh sb="0" eb="2">
      <t>カイゴ</t>
    </rPh>
    <rPh sb="2" eb="4">
      <t>ヨボウ</t>
    </rPh>
    <rPh sb="4" eb="6">
      <t>シエン</t>
    </rPh>
    <rPh sb="6" eb="8">
      <t>タントウ</t>
    </rPh>
    <rPh sb="8" eb="10">
      <t>ショクイン</t>
    </rPh>
    <phoneticPr fontId="30"/>
  </si>
  <si>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</si>
  <si>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</si>
  <si>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</si>
  <si>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</si>
  <si>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</si>
  <si>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</si>
  <si>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</si>
  <si>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</si>
  <si>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(8) 従業者の氏名を記入してください。</t>
    <rPh sb="5" eb="8">
      <t>ジュウギョウシャ</t>
    </rPh>
    <rPh sb="9" eb="11">
      <t>シメイ</t>
    </rPh>
    <rPh sb="12" eb="14">
      <t>キニュウ</t>
    </rPh>
    <phoneticPr fontId="30"/>
  </si>
  <si>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</si>
  <si>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 指定基準の確認に際しては、４週分の入力で差し支えありません。</t>
    <phoneticPr fontId="30"/>
  </si>
  <si>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</si>
  <si>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</si>
  <si>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</si>
  <si>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</si>
  <si>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</si>
  <si>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</si>
  <si>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30"/>
  </si>
  <si>
    <t>　　　　○ 常勤換算方法とは、非常勤の従業者について「事業所の従業者の勤務延時間数を当該事業所において常勤の従業者が勤務すべき時間数で除することにより、</t>
    <phoneticPr fontId="30"/>
  </si>
  <si>
    <t>　　　　　常勤の従業者の員数に換算する方法」であるため、常勤の従業者については常勤換算方法によらず、実人数で計算する。</t>
    <phoneticPr fontId="3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</si>
  <si>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0"/>
  </si>
  <si>
    <t>　　　　　手入力すること。</t>
    <phoneticPr fontId="3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</si>
  <si>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</si>
  <si>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</si>
  <si>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0"/>
  </si>
  <si>
    <t>１．サービス種別</t>
    <rPh sb="6" eb="8">
      <t>シュベツ</t>
    </rPh>
    <phoneticPr fontId="30"/>
  </si>
  <si>
    <t>サービス種別名</t>
    <rPh sb="4" eb="6">
      <t>シュベツ</t>
    </rPh>
    <rPh sb="6" eb="7">
      <t>メイ</t>
    </rPh>
    <phoneticPr fontId="30"/>
  </si>
  <si>
    <t>介護予防支援</t>
    <rPh sb="0" eb="2">
      <t>カイゴ</t>
    </rPh>
    <rPh sb="2" eb="4">
      <t>ヨボウ</t>
    </rPh>
    <rPh sb="4" eb="6">
      <t>シエン</t>
    </rPh>
    <phoneticPr fontId="30"/>
  </si>
  <si>
    <t>２．職種名・資格名称</t>
    <rPh sb="2" eb="4">
      <t>ショクシュ</t>
    </rPh>
    <rPh sb="4" eb="5">
      <t>メイ</t>
    </rPh>
    <rPh sb="6" eb="8">
      <t>シカク</t>
    </rPh>
    <rPh sb="8" eb="10">
      <t>メイショウ</t>
    </rPh>
    <phoneticPr fontId="30"/>
  </si>
  <si>
    <t>ー</t>
    <phoneticPr fontId="30"/>
  </si>
  <si>
    <t>資格</t>
    <rPh sb="0" eb="2">
      <t>シカク</t>
    </rPh>
    <phoneticPr fontId="30"/>
  </si>
  <si>
    <t>保健師</t>
    <rPh sb="0" eb="3">
      <t>ホケンシ</t>
    </rPh>
    <phoneticPr fontId="30"/>
  </si>
  <si>
    <t>ー</t>
  </si>
  <si>
    <t>社会福祉士</t>
    <rPh sb="0" eb="2">
      <t>シャカイ</t>
    </rPh>
    <rPh sb="2" eb="5">
      <t>フクシシ</t>
    </rPh>
    <phoneticPr fontId="30"/>
  </si>
  <si>
    <t>経験ある看護師</t>
    <rPh sb="0" eb="2">
      <t>ケイケン</t>
    </rPh>
    <rPh sb="4" eb="7">
      <t>カンゴシ</t>
    </rPh>
    <phoneticPr fontId="30"/>
  </si>
  <si>
    <t>社会福祉主事（3年以上従事）</t>
    <rPh sb="0" eb="2">
      <t>シャカイ</t>
    </rPh>
    <rPh sb="2" eb="4">
      <t>フクシ</t>
    </rPh>
    <rPh sb="4" eb="6">
      <t>シュジ</t>
    </rPh>
    <rPh sb="8" eb="9">
      <t>ネン</t>
    </rPh>
    <rPh sb="9" eb="11">
      <t>イジョウ</t>
    </rPh>
    <rPh sb="11" eb="13">
      <t>ジュウジ</t>
    </rPh>
    <phoneticPr fontId="30"/>
  </si>
  <si>
    <t>【自治体の皆様へ】</t>
    <rPh sb="1" eb="4">
      <t>ジチタイ</t>
    </rPh>
    <rPh sb="5" eb="7">
      <t>ミナサマ</t>
    </rPh>
    <phoneticPr fontId="30"/>
  </si>
  <si>
    <t>※ INDIRECT関数使用のため、以下のとおりセルに「名前の定義」をしています。</t>
    <rPh sb="10" eb="12">
      <t>カンスウ</t>
    </rPh>
    <rPh sb="12" eb="14">
      <t>シヨウ</t>
    </rPh>
    <rPh sb="18" eb="20">
      <t>イカ</t>
    </rPh>
    <rPh sb="28" eb="30">
      <t>ナマエ</t>
    </rPh>
    <rPh sb="31" eb="33">
      <t>テイギ</t>
    </rPh>
    <phoneticPr fontId="30"/>
  </si>
  <si>
    <t>　15行目・・・「職種」</t>
    <rPh sb="3" eb="5">
      <t>ギョウメ</t>
    </rPh>
    <rPh sb="9" eb="11">
      <t>ショクシュ</t>
    </rPh>
    <phoneticPr fontId="30"/>
  </si>
  <si>
    <t>　C列・・・「管理者」</t>
    <rPh sb="2" eb="3">
      <t>レツ</t>
    </rPh>
    <rPh sb="7" eb="10">
      <t>カンリシャ</t>
    </rPh>
    <phoneticPr fontId="30"/>
  </si>
  <si>
    <t>　D列・・・「介護支援専門員」</t>
    <rPh sb="2" eb="3">
      <t>レツ</t>
    </rPh>
    <rPh sb="7" eb="9">
      <t>カイゴ</t>
    </rPh>
    <rPh sb="9" eb="11">
      <t>シエン</t>
    </rPh>
    <rPh sb="11" eb="14">
      <t>センモンイン</t>
    </rPh>
    <phoneticPr fontId="30"/>
  </si>
  <si>
    <t>　E列・・・「介護予防支援担当職員」</t>
    <rPh sb="2" eb="3">
      <t>レツ</t>
    </rPh>
    <rPh sb="7" eb="9">
      <t>カイゴ</t>
    </rPh>
    <rPh sb="9" eb="11">
      <t>ヨボウ</t>
    </rPh>
    <rPh sb="11" eb="13">
      <t>シエン</t>
    </rPh>
    <rPh sb="13" eb="15">
      <t>タントウ</t>
    </rPh>
    <rPh sb="15" eb="17">
      <t>ショクイン</t>
    </rPh>
    <phoneticPr fontId="3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</si>
  <si>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0"/>
  </si>
  <si>
    <t>　行が足りない場合は、適宜追加してください。</t>
    <rPh sb="1" eb="2">
      <t>ギョウ</t>
    </rPh>
    <rPh sb="3" eb="4">
      <t>タ</t>
    </rPh>
    <rPh sb="7" eb="9">
      <t>バアイ</t>
    </rPh>
    <rPh sb="11" eb="13">
      <t>テキギ</t>
    </rPh>
    <rPh sb="13" eb="15">
      <t>ツイカ</t>
    </rPh>
    <phoneticPr fontId="30"/>
  </si>
  <si>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</si>
  <si>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0"/>
  </si>
  <si>
    <t>　・「数式」タブ　⇒　「名前の定義」を選択</t>
    <rPh sb="3" eb="5">
      <t>スウシキ</t>
    </rPh>
    <rPh sb="12" eb="14">
      <t>ナマエ</t>
    </rPh>
    <rPh sb="15" eb="17">
      <t>テイギ</t>
    </rPh>
    <rPh sb="19" eb="21">
      <t>センタク</t>
    </rPh>
    <phoneticPr fontId="30"/>
  </si>
  <si>
    <t>　・「名前」に職種名を入力</t>
    <rPh sb="3" eb="5">
      <t>ナマエ</t>
    </rPh>
    <rPh sb="7" eb="9">
      <t>ショクシュ</t>
    </rPh>
    <rPh sb="9" eb="10">
      <t>メイ</t>
    </rPh>
    <rPh sb="11" eb="13">
      <t>ニュウリョク</t>
    </rPh>
    <phoneticPr fontId="3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</si>
  <si>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</si>
  <si>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0"/>
  </si>
  <si>
    <t>(3)  　利用者に関する情報又はサービス提供に当たっての留意事項に係る伝達等</t>
    <phoneticPr fontId="4"/>
  </si>
  <si>
    <t>(4)  　24時間常時連絡できる体制を整備している。</t>
    <phoneticPr fontId="4"/>
  </si>
  <si>
    <t>(5)  　利用者の総数のうち、要介護３、要介護４又は要介護５である者の占める</t>
    <phoneticPr fontId="4"/>
  </si>
  <si>
    <t>(6)　  介護支援専門員に対し、計画的に、研修を実施している。</t>
    <phoneticPr fontId="4"/>
  </si>
  <si>
    <t>(7)  　地域包括支援センターからの支援困難ケースが紹介された場合に、当該</t>
    <phoneticPr fontId="4"/>
  </si>
  <si>
    <t>(10)　介護支援専門員1人当たり（常勤換算方法による）の担当件数について</t>
    <phoneticPr fontId="4"/>
  </si>
  <si>
    <t>　①居宅介護支援費(Ⅰ)を算定している場合　45件以上の有無</t>
    <phoneticPr fontId="4"/>
  </si>
  <si>
    <t>　②居宅介護支援費(Ⅱ)を算定している場合　50件以上の有無</t>
    <phoneticPr fontId="4"/>
  </si>
  <si>
    <t>(11)　介護支援専門員実務研修における科目「ケアマネジメントの基礎技術に関</t>
    <phoneticPr fontId="4"/>
  </si>
  <si>
    <t>(12)　他の法人が運営する指定居宅介護支援事業者と共同で事例検討会、研修会</t>
    <phoneticPr fontId="4"/>
  </si>
  <si>
    <t>(13)　必要に応じて、多様な主体により提供される利用者の日常生活全般を</t>
    <phoneticPr fontId="4"/>
  </si>
  <si>
    <t>（別紙１－１）</t>
    <rPh sb="1" eb="3">
      <t>ベッシ</t>
    </rPh>
    <phoneticPr fontId="4"/>
  </si>
  <si>
    <t>②介護給付費算定に係る体制等状況一覧表（別紙1-1）</t>
    <rPh sb="1" eb="8">
      <t>カイゴ</t>
    </rPh>
    <rPh sb="9" eb="10">
      <t>カカ</t>
    </rPh>
    <rPh sb="11" eb="13">
      <t>タイセイ</t>
    </rPh>
    <rPh sb="13" eb="14">
      <t>トウ</t>
    </rPh>
    <rPh sb="14" eb="16">
      <t>ジョウキョウ</t>
    </rPh>
    <rPh sb="16" eb="19">
      <t>イチランヒョウ</t>
    </rPh>
    <phoneticPr fontId="4"/>
  </si>
  <si>
    <t>介護職員等処遇改善加算</t>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</si>
  <si>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</si>
  <si>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</si>
  <si>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</si>
  <si>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</si>
  <si>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</si>
  <si>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</si>
  <si>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</si>
  <si>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</si>
  <si>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</si>
  <si>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</si>
  <si>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</si>
  <si>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</si>
  <si>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</si>
  <si>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</si>
  <si>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</si>
  <si>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</si>
  <si>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</si>
  <si>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</si>
  <si>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（別紙１－２）</t>
    <phoneticPr fontId="4"/>
  </si>
  <si>
    <t>介 護 給 付 費 算 定 に 係 る 体 制 等 状 況 一 覧 表 （介護予防サービス）</t>
    <rPh sb="37" eb="38">
      <t>スケ</t>
    </rPh>
    <rPh sb="38" eb="39">
      <t>ユズル</t>
    </rPh>
    <rPh sb="39" eb="40">
      <t>ヨ</t>
    </rPh>
    <rPh sb="40" eb="41">
      <t>ボウ</t>
    </rPh>
    <phoneticPr fontId="4"/>
  </si>
  <si>
    <t>提供サービス</t>
  </si>
  <si>
    <t>そ　 　　の　 　　他　　 　該　　 　当　　 　す 　　　る 　　　体 　　　制 　　　等</t>
  </si>
  <si>
    <t>介護予防支援</t>
    <rPh sb="0" eb="2">
      <t>カイゴ</t>
    </rPh>
    <rPh sb="2" eb="4">
      <t>ヨボウ</t>
    </rPh>
    <rPh sb="4" eb="6">
      <t>シエン</t>
    </rPh>
    <phoneticPr fontId="4"/>
  </si>
  <si>
    <t>１　なし</t>
    <phoneticPr fontId="4"/>
  </si>
  <si>
    <t>特別地域加算</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</si>
  <si>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</si>
  <si>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２　居宅介護支援事業者</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</si>
  <si>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</si>
  <si>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</si>
  <si>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</si>
  <si>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</si>
  <si>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</si>
  <si>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</si>
  <si>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</si>
  <si>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</si>
  <si>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</si>
  <si>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</si>
  <si>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</si>
  <si>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</si>
  <si>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</si>
  <si>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</si>
  <si>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</si>
  <si>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</si>
  <si>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</si>
  <si>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</si>
  <si>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</si>
  <si>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</si>
  <si>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</si>
  <si>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</si>
  <si>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</si>
  <si>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</si>
  <si>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</si>
  <si>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</si>
  <si>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</si>
  <si>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</si>
  <si>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　　6　「異動項目」欄には、(別紙1-1、1-2)「介護給付費算定に係る体制等状況一覧表」に掲げる項目（施設等の区分、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</si>
</sst>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_);[Red]\(0\)"/>
    <numFmt numFmtId="178" formatCode="0.0"/>
    <numFmt numFmtId="179" formatCode="#,##0.0#"/>
    <numFmt numFmtId="180" formatCode="#,##0&quot;人&quot;"/>
    <numFmt numFmtId="181" formatCode="#,##0.##"/>
    <numFmt numFmtId="182" formatCode="#,##0.0;[Red]\-#,##0.0"/>
    <numFmt numFmtId="183" formatCode="#,##0.0&quot;人&quot;"/>
  </numFmts>
  <fonts count="4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ＭＳ Ｐゴシック"/>
      <family val="3"/>
      <charset val="128"/>
    </font>
    <font>
      <b/>
      <sz val="12"/>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b/>
      <sz val="11"/>
      <name val="HGSｺﾞｼｯｸM"/>
      <family val="3"/>
      <charset val="128"/>
    </font>
    <font>
      <sz val="11"/>
      <name val="Meiryo UI"/>
      <family val="3"/>
      <charset val="128"/>
    </font>
    <font>
      <b/>
      <sz val="12"/>
      <color rgb="FFFF0000"/>
      <name val="HGSｺﾞｼｯｸM"/>
      <family val="3"/>
      <charset val="128"/>
    </font>
    <font>
      <sz val="12"/>
      <color indexed="10"/>
      <name val="Meiryo UI"/>
      <family val="3"/>
      <charset val="128"/>
    </font>
    <font>
      <sz val="12"/>
      <name val="Meiryo UI"/>
      <family val="3"/>
      <charset val="128"/>
    </font>
    <font>
      <sz val="11"/>
      <color rgb="FFFF0000"/>
      <name val="Meiryo UI"/>
      <family val="3"/>
      <charset val="128"/>
    </font>
    <font>
      <b/>
      <sz val="11"/>
      <name val="Meiryo UI"/>
      <family val="3"/>
      <charset val="128"/>
    </font>
    <font>
      <b/>
      <sz val="14"/>
      <name val="Meiryo UI"/>
      <family val="3"/>
      <charset val="128"/>
    </font>
    <font>
      <sz val="12"/>
      <color indexed="81"/>
      <name val="ＭＳ Ｐゴシック"/>
      <family val="3"/>
      <charset val="128"/>
    </font>
    <font>
      <b/>
      <u/>
      <sz val="12"/>
      <color indexed="81"/>
      <name val="ＭＳ Ｐゴシック"/>
      <family val="3"/>
      <charset val="128"/>
    </font>
    <font>
      <sz val="9"/>
      <color indexed="81"/>
      <name val="ＭＳ Ｐゴシック"/>
      <family val="3"/>
      <charset val="128"/>
    </font>
    <font>
      <b/>
      <sz val="12"/>
      <color indexed="81"/>
      <name val="ＭＳ Ｐゴシック"/>
      <family val="3"/>
      <charset val="128"/>
    </font>
    <font>
      <sz val="12"/>
      <name val="ＭＳ Ｐゴシック"/>
      <family val="3"/>
      <charset val="128"/>
    </font>
    <font>
      <sz val="14"/>
      <name val="ＭＳ Ｐゴシック"/>
      <family val="3"/>
      <charset val="128"/>
    </font>
    <font>
      <sz val="8"/>
      <name val="HGS創英角ﾎﾟｯﾌﾟ体"/>
      <family val="3"/>
      <charset val="128"/>
    </font>
    <font>
      <sz val="9"/>
      <name val="HGS創英角ﾎﾟｯﾌﾟ体"/>
      <family val="3"/>
      <charset val="128"/>
    </font>
    <font>
      <b/>
      <sz val="7"/>
      <name val="ＭＳ Ｐゴシック"/>
      <family val="3"/>
      <charset val="128"/>
    </font>
    <font>
      <sz val="9"/>
      <name val="ＭＳ Ｐゴシック"/>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4"/>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sz val="11"/>
      <name val="HGｺﾞｼｯｸM"/>
      <family val="3"/>
      <charset val="128"/>
    </font>
    <font>
      <sz val="1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DBEEF4"/>
        <bgColor rgb="FFCCFFFF"/>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rgb="FFFFFF00"/>
        <bgColor indexed="64"/>
      </patternFill>
    </fill>
  </fills>
  <borders count="1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hair">
        <color indexed="64"/>
      </right>
      <top/>
      <bottom style="thin">
        <color indexed="64"/>
      </bottom>
      <diagonal/>
    </border>
    <border>
      <left style="hair">
        <color auto="1"/>
      </left>
      <right style="hair">
        <color auto="1"/>
      </right>
      <top style="thin">
        <color auto="1"/>
      </top>
      <bottom style="thin">
        <color auto="1"/>
      </bottom>
      <diagonal/>
    </border>
    <border>
      <left style="double">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s>
  <cellStyleXfs count="6">
    <xf numFmtId="0" fontId="0" fillId="0" borderId="0"/>
    <xf numFmtId="0" fontId="2" fillId="0" borderId="0"/>
    <xf numFmtId="0" fontId="2"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769">
    <xf numFmtId="0" fontId="0" fillId="0" borderId="0" xfId="0"/>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0" borderId="0" xfId="0" applyFont="1"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0" borderId="32" xfId="0" applyFont="1" applyBorder="1" applyAlignment="1">
      <alignment horizontal="left" vertical="center"/>
    </xf>
    <xf numFmtId="0" fontId="3" fillId="0" borderId="7"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vertical="center"/>
    </xf>
    <xf numFmtId="0" fontId="3" fillId="0" borderId="13" xfId="0" applyFont="1" applyBorder="1" applyAlignment="1">
      <alignment vertical="center"/>
    </xf>
    <xf numFmtId="0" fontId="3" fillId="0" borderId="0" xfId="0" applyFont="1" applyAlignment="1">
      <alignment horizontal="righ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3" fillId="0" borderId="1" xfId="1" applyFont="1" applyBorder="1" applyAlignment="1">
      <alignment horizontal="center" vertical="center"/>
    </xf>
    <xf numFmtId="0" fontId="3" fillId="0" borderId="2" xfId="0" applyFont="1" applyBorder="1" applyAlignment="1">
      <alignment vertical="center"/>
    </xf>
    <xf numFmtId="0" fontId="3" fillId="0" borderId="0" xfId="1"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4" xfId="0" applyFont="1" applyBorder="1" applyAlignment="1">
      <alignment vertical="center"/>
    </xf>
    <xf numFmtId="0" fontId="3" fillId="0" borderId="29" xfId="1" applyFont="1" applyBorder="1" applyAlignment="1">
      <alignment horizontal="center" vertical="center"/>
    </xf>
    <xf numFmtId="0" fontId="3" fillId="0" borderId="32" xfId="0" applyFont="1" applyBorder="1" applyAlignment="1">
      <alignment vertical="center"/>
    </xf>
    <xf numFmtId="0" fontId="3" fillId="0" borderId="30"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11"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2" xfId="1" applyFont="1" applyBorder="1" applyAlignment="1">
      <alignment horizontal="center" vertical="center"/>
    </xf>
    <xf numFmtId="0" fontId="3" fillId="0" borderId="3" xfId="0" applyFont="1" applyBorder="1" applyAlignment="1">
      <alignment vertical="center"/>
    </xf>
    <xf numFmtId="0" fontId="3" fillId="0" borderId="29" xfId="0" applyFont="1" applyBorder="1" applyAlignment="1">
      <alignment vertical="center"/>
    </xf>
    <xf numFmtId="0" fontId="12" fillId="0" borderId="0" xfId="2" applyFont="1">
      <alignment vertical="center"/>
    </xf>
    <xf numFmtId="0" fontId="12" fillId="0" borderId="0" xfId="2" applyFont="1" applyAlignment="1">
      <alignment vertical="center" wrapText="1"/>
    </xf>
    <xf numFmtId="0" fontId="12" fillId="0" borderId="39" xfId="2" applyFont="1" applyBorder="1" applyAlignment="1">
      <alignment vertical="center" wrapText="1"/>
    </xf>
    <xf numFmtId="0" fontId="12" fillId="0" borderId="31" xfId="2" applyFont="1" applyBorder="1" applyAlignment="1">
      <alignment vertical="center" wrapText="1"/>
    </xf>
    <xf numFmtId="0" fontId="13" fillId="0" borderId="0" xfId="3" applyFont="1">
      <alignment vertical="center"/>
    </xf>
    <xf numFmtId="0" fontId="12" fillId="0" borderId="53" xfId="2" applyFont="1" applyBorder="1" applyAlignment="1">
      <alignment vertical="center" wrapText="1"/>
    </xf>
    <xf numFmtId="0" fontId="12" fillId="0" borderId="54" xfId="2" applyFont="1" applyBorder="1" applyAlignment="1">
      <alignment vertical="center" wrapText="1"/>
    </xf>
    <xf numFmtId="0" fontId="12" fillId="0" borderId="55" xfId="2" applyFont="1" applyBorder="1" applyAlignment="1">
      <alignment vertical="center" wrapText="1"/>
    </xf>
    <xf numFmtId="0" fontId="12" fillId="0" borderId="15" xfId="2" applyFont="1" applyBorder="1" applyAlignment="1">
      <alignment vertical="center" wrapText="1"/>
    </xf>
    <xf numFmtId="0" fontId="14" fillId="0" borderId="0" xfId="2" applyFont="1">
      <alignment vertical="center"/>
    </xf>
    <xf numFmtId="0" fontId="12" fillId="0" borderId="56" xfId="2" applyFont="1" applyBorder="1" applyAlignment="1">
      <alignment vertical="center" wrapText="1"/>
    </xf>
    <xf numFmtId="0" fontId="12" fillId="0" borderId="57" xfId="2" applyFont="1" applyBorder="1" applyAlignment="1">
      <alignment horizontal="justify" vertical="center" wrapText="1"/>
    </xf>
    <xf numFmtId="0" fontId="12" fillId="0" borderId="54" xfId="2" applyFont="1" applyBorder="1" applyAlignment="1">
      <alignment horizontal="justify" vertical="center"/>
    </xf>
    <xf numFmtId="0" fontId="12" fillId="0" borderId="54" xfId="2" applyFont="1" applyBorder="1" applyAlignment="1">
      <alignment horizontal="justify" vertical="center" wrapText="1"/>
    </xf>
    <xf numFmtId="0" fontId="12" fillId="0" borderId="15" xfId="2" applyFont="1" applyBorder="1" applyAlignment="1">
      <alignment horizontal="justify" vertical="center" wrapText="1"/>
    </xf>
    <xf numFmtId="0" fontId="12" fillId="0" borderId="57" xfId="2" applyFont="1" applyBorder="1" applyAlignment="1">
      <alignment horizontal="justify" vertical="center"/>
    </xf>
    <xf numFmtId="0" fontId="12" fillId="0" borderId="58" xfId="2" applyFont="1" applyBorder="1" applyAlignment="1">
      <alignment vertical="center" wrapText="1"/>
    </xf>
    <xf numFmtId="0" fontId="15" fillId="0" borderId="0" xfId="2" applyFont="1">
      <alignment vertical="center"/>
    </xf>
    <xf numFmtId="0" fontId="12" fillId="0" borderId="8" xfId="2" applyFont="1" applyBorder="1" applyAlignment="1">
      <alignment vertical="center" wrapText="1"/>
    </xf>
    <xf numFmtId="0" fontId="12" fillId="0" borderId="62" xfId="2" applyFont="1" applyBorder="1" applyAlignment="1">
      <alignment horizontal="center" vertical="center" wrapText="1"/>
    </xf>
    <xf numFmtId="0" fontId="12" fillId="0" borderId="0" xfId="2" applyFont="1" applyAlignment="1">
      <alignment horizontal="left" vertical="center" wrapText="1"/>
    </xf>
    <xf numFmtId="0" fontId="17" fillId="0" borderId="0" xfId="2" applyFont="1" applyAlignment="1">
      <alignment vertical="center" wrapText="1"/>
    </xf>
    <xf numFmtId="0" fontId="12" fillId="0" borderId="0" xfId="2" applyFont="1" applyAlignment="1"/>
    <xf numFmtId="0" fontId="18" fillId="0" borderId="0" xfId="2" applyFont="1">
      <alignment vertical="center"/>
    </xf>
    <xf numFmtId="0" fontId="3" fillId="0" borderId="0" xfId="1" applyFont="1" applyAlignment="1">
      <alignment vertical="center"/>
    </xf>
    <xf numFmtId="0" fontId="3" fillId="0" borderId="0" xfId="1" applyFont="1" applyAlignment="1">
      <alignment horizontal="left" vertical="center"/>
    </xf>
    <xf numFmtId="0" fontId="3" fillId="0" borderId="13" xfId="1" applyFont="1" applyBorder="1" applyAlignment="1">
      <alignment vertical="center"/>
    </xf>
    <xf numFmtId="0" fontId="3" fillId="0" borderId="0" xfId="1" applyFont="1" applyAlignment="1">
      <alignment horizontal="right" vertical="center"/>
    </xf>
    <xf numFmtId="0" fontId="3" fillId="0" borderId="7" xfId="1" applyFont="1" applyBorder="1" applyAlignment="1">
      <alignment vertical="center" wrapText="1"/>
    </xf>
    <xf numFmtId="0" fontId="3" fillId="0" borderId="0" xfId="1" applyFont="1"/>
    <xf numFmtId="0" fontId="3" fillId="0" borderId="14" xfId="1" applyFont="1" applyBorder="1"/>
    <xf numFmtId="0" fontId="3" fillId="0" borderId="1" xfId="1" applyFont="1" applyBorder="1" applyAlignment="1">
      <alignment horizontal="center" vertical="center" textRotation="255" wrapText="1"/>
    </xf>
    <xf numFmtId="0" fontId="3" fillId="0" borderId="6" xfId="1" applyFont="1" applyBorder="1" applyAlignment="1">
      <alignment horizontal="center" vertical="center" textRotation="255" wrapText="1"/>
    </xf>
    <xf numFmtId="0" fontId="3" fillId="0" borderId="43" xfId="1" applyFont="1" applyBorder="1" applyAlignment="1">
      <alignment horizontal="center" vertical="center" textRotation="255" wrapText="1"/>
    </xf>
    <xf numFmtId="0" fontId="3" fillId="0" borderId="13" xfId="1" applyFont="1" applyBorder="1" applyAlignment="1">
      <alignment horizontal="center" vertical="center" textRotation="255" shrinkToFit="1"/>
    </xf>
    <xf numFmtId="0" fontId="3" fillId="0" borderId="48" xfId="1" applyFont="1" applyBorder="1" applyAlignment="1">
      <alignment horizontal="center" vertical="center" textRotation="255"/>
    </xf>
    <xf numFmtId="0" fontId="3" fillId="0" borderId="49" xfId="1" applyFont="1" applyBorder="1" applyAlignment="1">
      <alignment horizontal="justify" wrapText="1"/>
    </xf>
    <xf numFmtId="0" fontId="3" fillId="0" borderId="49" xfId="1" applyFont="1" applyBorder="1" applyAlignment="1">
      <alignment horizontal="left" vertical="center"/>
    </xf>
    <xf numFmtId="0" fontId="3" fillId="0" borderId="41" xfId="1" applyFont="1" applyBorder="1" applyAlignment="1">
      <alignment horizontal="left" vertical="center"/>
    </xf>
    <xf numFmtId="0" fontId="3" fillId="0" borderId="13" xfId="1" applyFont="1" applyBorder="1" applyAlignment="1">
      <alignment horizontal="left" vertical="center"/>
    </xf>
    <xf numFmtId="0" fontId="3" fillId="0" borderId="0" xfId="1" applyFont="1" applyAlignment="1">
      <alignment horizontal="justify"/>
    </xf>
    <xf numFmtId="0" fontId="3" fillId="0" borderId="0" xfId="1" applyFont="1" applyAlignment="1">
      <alignment horizontal="left"/>
    </xf>
    <xf numFmtId="0" fontId="3" fillId="0" borderId="3" xfId="1" applyFont="1" applyBorder="1"/>
    <xf numFmtId="0" fontId="3" fillId="0" borderId="50" xfId="1" applyFont="1" applyBorder="1" applyAlignment="1">
      <alignment horizontal="center" vertical="center" textRotation="255"/>
    </xf>
    <xf numFmtId="0" fontId="3" fillId="0" borderId="51" xfId="1" applyFont="1" applyBorder="1" applyAlignment="1">
      <alignment horizontal="left"/>
    </xf>
    <xf numFmtId="0" fontId="3" fillId="0" borderId="52" xfId="1" applyFont="1" applyBorder="1" applyAlignment="1">
      <alignment horizontal="justify" wrapText="1"/>
    </xf>
    <xf numFmtId="0" fontId="3" fillId="0" borderId="52" xfId="1" applyFont="1" applyBorder="1"/>
    <xf numFmtId="0" fontId="10" fillId="0" borderId="0" xfId="1" applyFont="1" applyAlignment="1">
      <alignment horizontal="justify"/>
    </xf>
    <xf numFmtId="0" fontId="3" fillId="0" borderId="32" xfId="1" applyFont="1" applyBorder="1"/>
    <xf numFmtId="0" fontId="3" fillId="0" borderId="29" xfId="1" applyFont="1" applyBorder="1"/>
    <xf numFmtId="0" fontId="2" fillId="0" borderId="0" xfId="4">
      <alignment vertical="center"/>
    </xf>
    <xf numFmtId="0" fontId="2" fillId="0" borderId="30" xfId="4" applyBorder="1" applyAlignment="1">
      <alignment horizontal="left" vertical="center" wrapText="1"/>
    </xf>
    <xf numFmtId="0" fontId="2" fillId="0" borderId="29" xfId="4" applyBorder="1">
      <alignment vertical="center"/>
    </xf>
    <xf numFmtId="0" fontId="2" fillId="0" borderId="13" xfId="4" applyBorder="1">
      <alignment vertical="center"/>
    </xf>
    <xf numFmtId="0" fontId="2" fillId="0" borderId="8" xfId="4" applyBorder="1">
      <alignment vertical="center"/>
    </xf>
    <xf numFmtId="0" fontId="2" fillId="0" borderId="7" xfId="4" applyBorder="1">
      <alignment vertical="center"/>
    </xf>
    <xf numFmtId="0" fontId="2" fillId="0" borderId="6" xfId="4" applyBorder="1">
      <alignment vertical="center"/>
    </xf>
    <xf numFmtId="0" fontId="2" fillId="0" borderId="0" xfId="4" applyAlignment="1">
      <alignment horizontal="left" vertical="center" indent="5"/>
    </xf>
    <xf numFmtId="0" fontId="2" fillId="0" borderId="0" xfId="4" applyAlignment="1">
      <alignment vertical="center" wrapText="1"/>
    </xf>
    <xf numFmtId="0" fontId="2" fillId="0" borderId="0" xfId="4" applyAlignment="1">
      <alignment horizontal="left" vertical="center" wrapText="1"/>
    </xf>
    <xf numFmtId="0" fontId="2" fillId="0" borderId="30" xfId="4" applyBorder="1" applyAlignment="1">
      <alignment vertical="center" wrapText="1"/>
    </xf>
    <xf numFmtId="0" fontId="2" fillId="0" borderId="32" xfId="4" applyBorder="1" applyAlignment="1">
      <alignment vertical="center" wrapText="1"/>
    </xf>
    <xf numFmtId="0" fontId="2" fillId="0" borderId="14" xfId="4" applyBorder="1" applyAlignment="1">
      <alignment horizontal="left" vertical="center" wrapText="1"/>
    </xf>
    <xf numFmtId="0" fontId="2" fillId="0" borderId="0" xfId="4" applyAlignment="1">
      <alignment horizontal="center" vertical="center" wrapText="1"/>
    </xf>
    <xf numFmtId="0" fontId="2" fillId="0" borderId="29" xfId="4" applyBorder="1" applyAlignment="1">
      <alignment vertical="center" wrapText="1"/>
    </xf>
    <xf numFmtId="0" fontId="2" fillId="0" borderId="32" xfId="4" applyBorder="1" applyAlignment="1">
      <alignment horizontal="center" vertical="center" wrapText="1"/>
    </xf>
    <xf numFmtId="0" fontId="2" fillId="0" borderId="68" xfId="4" applyBorder="1">
      <alignment vertical="center"/>
    </xf>
    <xf numFmtId="0" fontId="2" fillId="0" borderId="13" xfId="4" applyBorder="1" applyAlignment="1">
      <alignment horizontal="left" vertical="center" wrapText="1"/>
    </xf>
    <xf numFmtId="0" fontId="2" fillId="0" borderId="8" xfId="4" applyBorder="1" applyAlignment="1">
      <alignment horizontal="left" vertical="center" wrapText="1"/>
    </xf>
    <xf numFmtId="0" fontId="2" fillId="0" borderId="7" xfId="4" applyBorder="1" applyAlignment="1">
      <alignment horizontal="left" vertical="center" wrapText="1"/>
    </xf>
    <xf numFmtId="0" fontId="2" fillId="0" borderId="6" xfId="4" applyBorder="1" applyAlignment="1">
      <alignment horizontal="left" vertical="center" wrapText="1"/>
    </xf>
    <xf numFmtId="0" fontId="2" fillId="0" borderId="0" xfId="4" applyAlignment="1">
      <alignment horizontal="left" vertical="center" indent="2"/>
    </xf>
    <xf numFmtId="0" fontId="2" fillId="0" borderId="32" xfId="4" applyBorder="1" applyAlignment="1">
      <alignment horizontal="left" vertical="center" wrapText="1"/>
    </xf>
    <xf numFmtId="0" fontId="2" fillId="0" borderId="29" xfId="4" applyBorder="1" applyAlignment="1">
      <alignment horizontal="left" vertical="center" wrapText="1"/>
    </xf>
    <xf numFmtId="0" fontId="2" fillId="0" borderId="28" xfId="4" applyBorder="1" applyAlignment="1">
      <alignment horizontal="left" vertical="center" wrapText="1"/>
    </xf>
    <xf numFmtId="0" fontId="2" fillId="0" borderId="27" xfId="4" applyBorder="1" applyAlignment="1">
      <alignment horizontal="left" vertical="center" wrapText="1"/>
    </xf>
    <xf numFmtId="0" fontId="2" fillId="0" borderId="67" xfId="4" applyBorder="1" applyAlignment="1">
      <alignment horizontal="left" vertical="center" wrapText="1"/>
    </xf>
    <xf numFmtId="0" fontId="2" fillId="0" borderId="67" xfId="4" applyBorder="1">
      <alignment vertical="center"/>
    </xf>
    <xf numFmtId="0" fontId="2" fillId="0" borderId="0" xfId="4" applyAlignment="1">
      <alignment horizontal="left" vertical="top" wrapText="1"/>
    </xf>
    <xf numFmtId="0" fontId="2" fillId="0" borderId="0" xfId="4" applyAlignment="1">
      <alignment horizontal="right" vertical="center"/>
    </xf>
    <xf numFmtId="0" fontId="2" fillId="0" borderId="0" xfId="4" applyAlignment="1">
      <alignment horizontal="center" vertical="center"/>
    </xf>
    <xf numFmtId="0" fontId="2" fillId="0" borderId="0" xfId="4" applyAlignment="1">
      <alignment horizontal="left" vertical="center"/>
    </xf>
    <xf numFmtId="0" fontId="2" fillId="0" borderId="7" xfId="4" applyBorder="1" applyAlignment="1">
      <alignment horizontal="right" vertical="center"/>
    </xf>
    <xf numFmtId="0" fontId="2" fillId="0" borderId="7" xfId="4" applyBorder="1" applyAlignment="1">
      <alignment horizontal="center" vertical="center"/>
    </xf>
    <xf numFmtId="0" fontId="2" fillId="0" borderId="7" xfId="4" applyBorder="1" applyAlignment="1">
      <alignment horizontal="center" vertical="center" wrapText="1"/>
    </xf>
    <xf numFmtId="0" fontId="2" fillId="0" borderId="0" xfId="4" applyAlignment="1"/>
    <xf numFmtId="177" fontId="2" fillId="3" borderId="2" xfId="4" applyNumberFormat="1" applyFill="1" applyBorder="1" applyAlignment="1">
      <alignment horizontal="right" vertical="center"/>
    </xf>
    <xf numFmtId="177" fontId="2" fillId="3" borderId="69" xfId="4" applyNumberFormat="1" applyFill="1" applyBorder="1" applyAlignment="1">
      <alignment horizontal="right" vertical="center"/>
    </xf>
    <xf numFmtId="0" fontId="2" fillId="0" borderId="2" xfId="4" applyBorder="1" applyAlignment="1">
      <alignment horizontal="center" vertical="center" wrapText="1"/>
    </xf>
    <xf numFmtId="0" fontId="2" fillId="0" borderId="69" xfId="4" applyBorder="1" applyAlignment="1">
      <alignment horizontal="center" vertical="center" wrapText="1"/>
    </xf>
    <xf numFmtId="0" fontId="2" fillId="0" borderId="0" xfId="4" applyAlignment="1">
      <alignment horizontal="left"/>
    </xf>
    <xf numFmtId="0" fontId="2" fillId="0" borderId="0" xfId="4" applyAlignment="1">
      <alignment vertical="top"/>
    </xf>
    <xf numFmtId="0" fontId="2" fillId="0" borderId="0" xfId="4" applyAlignment="1">
      <alignment vertical="top" wrapText="1"/>
    </xf>
    <xf numFmtId="0" fontId="2" fillId="0" borderId="3" xfId="4" applyBorder="1" applyAlignment="1">
      <alignment horizontal="center" vertical="center"/>
    </xf>
    <xf numFmtId="0" fontId="2" fillId="0" borderId="2" xfId="4" applyBorder="1">
      <alignment vertical="center"/>
    </xf>
    <xf numFmtId="0" fontId="2" fillId="0" borderId="32" xfId="4" applyBorder="1">
      <alignment vertical="center"/>
    </xf>
    <xf numFmtId="0" fontId="2" fillId="0" borderId="2" xfId="4" applyBorder="1" applyAlignment="1">
      <alignment horizontal="center" vertical="center"/>
    </xf>
    <xf numFmtId="0" fontId="2" fillId="0" borderId="1" xfId="4" applyBorder="1">
      <alignment vertical="center"/>
    </xf>
    <xf numFmtId="0" fontId="2" fillId="0" borderId="7" xfId="4" applyBorder="1" applyAlignment="1">
      <alignment horizontal="left" vertical="center"/>
    </xf>
    <xf numFmtId="0" fontId="25" fillId="0" borderId="0" xfId="4" applyFont="1">
      <alignment vertical="center"/>
    </xf>
    <xf numFmtId="0" fontId="23" fillId="0" borderId="0" xfId="4" applyFont="1">
      <alignment vertical="center"/>
    </xf>
    <xf numFmtId="0" fontId="23" fillId="0" borderId="32" xfId="4" applyFont="1" applyBorder="1">
      <alignment vertical="center"/>
    </xf>
    <xf numFmtId="0" fontId="24" fillId="0" borderId="0" xfId="4" applyFont="1" applyAlignment="1">
      <alignment horizontal="center" vertical="center"/>
    </xf>
    <xf numFmtId="0" fontId="28" fillId="0" borderId="0" xfId="4" applyFont="1">
      <alignment vertical="center"/>
    </xf>
    <xf numFmtId="0" fontId="28" fillId="0" borderId="0" xfId="4" applyFont="1" applyAlignment="1">
      <alignment horizontal="center" vertical="center"/>
    </xf>
    <xf numFmtId="0" fontId="2" fillId="0" borderId="0" xfId="0" applyFont="1" applyAlignment="1">
      <alignment vertical="center"/>
    </xf>
    <xf numFmtId="0" fontId="0" fillId="0" borderId="1" xfId="0" applyBorder="1" applyAlignment="1">
      <alignment vertical="center"/>
    </xf>
    <xf numFmtId="0" fontId="0" fillId="0" borderId="3" xfId="0" applyBorder="1" applyAlignment="1">
      <alignment horizontal="center" vertical="center"/>
    </xf>
    <xf numFmtId="0" fontId="0" fillId="0" borderId="0" xfId="4" applyFont="1">
      <alignment vertical="center"/>
    </xf>
    <xf numFmtId="0" fontId="2" fillId="0" borderId="13" xfId="0" applyFont="1" applyBorder="1" applyAlignment="1">
      <alignment horizontal="center" vertical="center"/>
    </xf>
    <xf numFmtId="0" fontId="5" fillId="0" borderId="0" xfId="3" applyFont="1">
      <alignment vertical="center"/>
    </xf>
    <xf numFmtId="0" fontId="5" fillId="0" borderId="0" xfId="3" applyFont="1" applyAlignment="1">
      <alignment horizontal="left" vertical="center"/>
    </xf>
    <xf numFmtId="0" fontId="29" fillId="0" borderId="0" xfId="3" applyFont="1" applyAlignment="1">
      <alignment horizontal="left" vertical="center"/>
    </xf>
    <xf numFmtId="0" fontId="29" fillId="0" borderId="0" xfId="3" applyFont="1" applyAlignment="1">
      <alignment horizontal="right" vertical="center"/>
    </xf>
    <xf numFmtId="0" fontId="31" fillId="0" borderId="0" xfId="3" applyFont="1" applyAlignment="1">
      <alignment horizontal="left" vertical="center"/>
    </xf>
    <xf numFmtId="0" fontId="5" fillId="0" borderId="0" xfId="3" applyFont="1" applyProtection="1">
      <alignment vertical="center"/>
      <protection locked="0"/>
    </xf>
    <xf numFmtId="0" fontId="29" fillId="0" borderId="0" xfId="3" applyFont="1">
      <alignment vertical="center"/>
    </xf>
    <xf numFmtId="0" fontId="29" fillId="0" borderId="0" xfId="3" applyFont="1" applyAlignment="1">
      <alignment horizontal="center" vertical="center"/>
    </xf>
    <xf numFmtId="0" fontId="29" fillId="0" borderId="0" xfId="3" applyFont="1" applyAlignment="1" applyProtection="1">
      <alignment horizontal="right" vertical="center"/>
      <protection locked="0"/>
    </xf>
    <xf numFmtId="0" fontId="29" fillId="0" borderId="0" xfId="3" applyFont="1" applyProtection="1">
      <alignment vertical="center"/>
      <protection locked="0"/>
    </xf>
    <xf numFmtId="0" fontId="31" fillId="0" borderId="0" xfId="3" applyFont="1" applyAlignment="1">
      <alignment horizontal="right" vertical="center"/>
    </xf>
    <xf numFmtId="0" fontId="31" fillId="2" borderId="0" xfId="3" applyFont="1" applyFill="1" applyAlignment="1">
      <alignment horizontal="center" vertical="center"/>
    </xf>
    <xf numFmtId="0" fontId="31" fillId="2" borderId="0" xfId="3" applyFont="1" applyFill="1" applyAlignment="1">
      <alignment horizontal="right" vertical="center"/>
    </xf>
    <xf numFmtId="0" fontId="31" fillId="2" borderId="0" xfId="3" applyFont="1" applyFill="1">
      <alignment vertical="center"/>
    </xf>
    <xf numFmtId="0" fontId="31" fillId="0" borderId="0" xfId="3" applyFont="1">
      <alignment vertical="center"/>
    </xf>
    <xf numFmtId="0" fontId="5" fillId="0" borderId="0" xfId="3" quotePrefix="1" applyFont="1" applyAlignment="1">
      <alignment horizontal="center" vertical="center"/>
    </xf>
    <xf numFmtId="0" fontId="5" fillId="2" borderId="0" xfId="3" applyFont="1" applyFill="1">
      <alignment vertical="center"/>
    </xf>
    <xf numFmtId="0" fontId="29" fillId="2" borderId="0" xfId="3" applyFont="1" applyFill="1" applyAlignment="1">
      <alignment horizontal="right" vertical="center"/>
    </xf>
    <xf numFmtId="0" fontId="29" fillId="2" borderId="0" xfId="3" applyFont="1" applyFill="1">
      <alignment vertical="center"/>
    </xf>
    <xf numFmtId="0" fontId="29" fillId="2" borderId="0" xfId="3" applyFont="1" applyFill="1" applyAlignment="1">
      <alignment horizontal="center" vertical="center"/>
    </xf>
    <xf numFmtId="0" fontId="5" fillId="2" borderId="0" xfId="3" applyFont="1" applyFill="1" applyAlignment="1">
      <alignment horizontal="center" vertical="center"/>
    </xf>
    <xf numFmtId="0" fontId="32" fillId="2" borderId="0" xfId="3" applyFont="1" applyFill="1" applyAlignment="1">
      <alignment horizontal="centerContinuous" vertical="center"/>
    </xf>
    <xf numFmtId="0" fontId="5" fillId="2" borderId="0" xfId="3" applyFont="1" applyFill="1" applyAlignment="1">
      <alignment horizontal="centerContinuous" vertical="center"/>
    </xf>
    <xf numFmtId="0" fontId="32" fillId="0" borderId="0" xfId="3" applyFont="1">
      <alignment vertical="center"/>
    </xf>
    <xf numFmtId="0" fontId="5" fillId="0" borderId="0" xfId="3" applyFont="1" applyAlignment="1">
      <alignment horizontal="center" vertical="center"/>
    </xf>
    <xf numFmtId="0" fontId="5" fillId="0" borderId="0" xfId="3" applyFont="1" applyAlignment="1">
      <alignment horizontal="right" vertical="center"/>
    </xf>
    <xf numFmtId="20" fontId="5" fillId="2" borderId="0" xfId="3" applyNumberFormat="1" applyFont="1" applyFill="1">
      <alignment vertical="center"/>
    </xf>
    <xf numFmtId="20" fontId="5" fillId="2" borderId="0" xfId="3" applyNumberFormat="1" applyFont="1" applyFill="1" applyAlignment="1">
      <alignment horizontal="center" vertical="center"/>
    </xf>
    <xf numFmtId="178" fontId="5" fillId="2" borderId="0" xfId="3" applyNumberFormat="1" applyFont="1" applyFill="1">
      <alignment vertical="center"/>
    </xf>
    <xf numFmtId="0" fontId="5" fillId="2" borderId="0" xfId="3" applyFont="1" applyFill="1" applyAlignment="1">
      <alignment horizontal="left" vertical="center"/>
    </xf>
    <xf numFmtId="0" fontId="32" fillId="0" borderId="0" xfId="3" applyFont="1" applyAlignment="1">
      <alignment horizontal="left" vertical="center"/>
    </xf>
    <xf numFmtId="0" fontId="33" fillId="0" borderId="0" xfId="3" applyFont="1">
      <alignment vertical="center"/>
    </xf>
    <xf numFmtId="0" fontId="33" fillId="0" borderId="0" xfId="3" applyFont="1" applyAlignment="1">
      <alignment horizontal="left" vertical="center"/>
    </xf>
    <xf numFmtId="0" fontId="33" fillId="0" borderId="0" xfId="3" applyFont="1" applyAlignment="1">
      <alignment horizontal="right" vertical="center"/>
    </xf>
    <xf numFmtId="0" fontId="33" fillId="0" borderId="0" xfId="3" applyFont="1" applyAlignment="1" applyProtection="1">
      <alignment horizontal="right" vertical="center"/>
      <protection locked="0"/>
    </xf>
    <xf numFmtId="0" fontId="33" fillId="0" borderId="0" xfId="3" applyFont="1" applyProtection="1">
      <alignment vertical="center"/>
      <protection locked="0"/>
    </xf>
    <xf numFmtId="0" fontId="32" fillId="0" borderId="84" xfId="3" applyFont="1" applyBorder="1" applyAlignment="1">
      <alignment horizontal="center" vertical="center"/>
    </xf>
    <xf numFmtId="0" fontId="32" fillId="0" borderId="39" xfId="3" applyFont="1" applyBorder="1" applyAlignment="1">
      <alignment horizontal="center" vertical="center"/>
    </xf>
    <xf numFmtId="0" fontId="32" fillId="0" borderId="85" xfId="3" applyFont="1" applyBorder="1" applyAlignment="1">
      <alignment horizontal="center" vertical="center"/>
    </xf>
    <xf numFmtId="0" fontId="32" fillId="0" borderId="93" xfId="3" applyFont="1" applyBorder="1" applyAlignment="1">
      <alignment horizontal="center" vertical="center" wrapText="1"/>
    </xf>
    <xf numFmtId="0" fontId="32" fillId="0" borderId="62" xfId="3" applyFont="1" applyBorder="1" applyAlignment="1">
      <alignment horizontal="center" vertical="center" wrapText="1"/>
    </xf>
    <xf numFmtId="0" fontId="32" fillId="0" borderId="94" xfId="3" applyFont="1" applyBorder="1" applyAlignment="1">
      <alignment horizontal="center" vertical="center" wrapText="1"/>
    </xf>
    <xf numFmtId="0" fontId="5" fillId="0" borderId="95" xfId="3" applyFont="1" applyBorder="1">
      <alignment vertical="center"/>
    </xf>
    <xf numFmtId="179" fontId="5" fillId="5" borderId="101" xfId="3" applyNumberFormat="1" applyFont="1" applyFill="1" applyBorder="1" applyAlignment="1" applyProtection="1">
      <alignment horizontal="center" vertical="center" shrinkToFit="1"/>
      <protection locked="0"/>
    </xf>
    <xf numFmtId="179" fontId="5" fillId="5" borderId="102" xfId="3" applyNumberFormat="1" applyFont="1" applyFill="1" applyBorder="1" applyAlignment="1" applyProtection="1">
      <alignment horizontal="center" vertical="center" shrinkToFit="1"/>
      <protection locked="0"/>
    </xf>
    <xf numFmtId="179" fontId="5" fillId="5" borderId="103" xfId="3" applyNumberFormat="1" applyFont="1" applyFill="1" applyBorder="1" applyAlignment="1" applyProtection="1">
      <alignment horizontal="center" vertical="center" shrinkToFit="1"/>
      <protection locked="0"/>
    </xf>
    <xf numFmtId="0" fontId="5" fillId="0" borderId="104" xfId="3" applyFont="1" applyBorder="1">
      <alignment vertical="center"/>
    </xf>
    <xf numFmtId="179" fontId="5" fillId="5" borderId="105" xfId="3" applyNumberFormat="1" applyFont="1" applyFill="1" applyBorder="1" applyAlignment="1" applyProtection="1">
      <alignment horizontal="center" vertical="center" shrinkToFit="1"/>
      <protection locked="0"/>
    </xf>
    <xf numFmtId="179" fontId="5" fillId="5" borderId="106" xfId="3" applyNumberFormat="1" applyFont="1" applyFill="1" applyBorder="1" applyAlignment="1" applyProtection="1">
      <alignment horizontal="center" vertical="center" shrinkToFit="1"/>
      <protection locked="0"/>
    </xf>
    <xf numFmtId="179" fontId="5" fillId="5" borderId="107" xfId="3" applyNumberFormat="1" applyFont="1" applyFill="1" applyBorder="1" applyAlignment="1" applyProtection="1">
      <alignment horizontal="center" vertical="center" shrinkToFit="1"/>
      <protection locked="0"/>
    </xf>
    <xf numFmtId="0" fontId="5" fillId="0" borderId="108" xfId="3" applyFont="1" applyBorder="1">
      <alignment vertical="center"/>
    </xf>
    <xf numFmtId="179" fontId="5" fillId="5" borderId="93" xfId="3" applyNumberFormat="1" applyFont="1" applyFill="1" applyBorder="1" applyAlignment="1" applyProtection="1">
      <alignment horizontal="center" vertical="center" shrinkToFit="1"/>
      <protection locked="0"/>
    </xf>
    <xf numFmtId="179" fontId="5" fillId="5" borderId="62" xfId="3" applyNumberFormat="1" applyFont="1" applyFill="1" applyBorder="1" applyAlignment="1" applyProtection="1">
      <alignment horizontal="center" vertical="center" shrinkToFit="1"/>
      <protection locked="0"/>
    </xf>
    <xf numFmtId="179" fontId="5" fillId="5" borderId="94" xfId="3" applyNumberFormat="1" applyFont="1" applyFill="1" applyBorder="1" applyAlignment="1" applyProtection="1">
      <alignment horizontal="center" vertical="center" shrinkToFit="1"/>
      <protection locked="0"/>
    </xf>
    <xf numFmtId="0" fontId="7" fillId="0" borderId="0" xfId="3" applyFont="1">
      <alignment vertical="center"/>
    </xf>
    <xf numFmtId="0" fontId="33" fillId="0" borderId="0" xfId="3" applyFont="1" applyAlignment="1">
      <alignment vertical="center" shrinkToFit="1"/>
    </xf>
    <xf numFmtId="0" fontId="3" fillId="0" borderId="0" xfId="3" applyFont="1" applyAlignment="1">
      <alignment vertical="center" shrinkToFit="1"/>
    </xf>
    <xf numFmtId="0" fontId="33" fillId="0" borderId="72" xfId="3" applyFont="1" applyBorder="1">
      <alignment vertical="center"/>
    </xf>
    <xf numFmtId="0" fontId="32" fillId="2" borderId="0" xfId="3" applyFont="1" applyFill="1">
      <alignment vertical="center"/>
    </xf>
    <xf numFmtId="0" fontId="32" fillId="0" borderId="0" xfId="3" applyFont="1" applyAlignment="1">
      <alignment horizontal="center" vertical="center"/>
    </xf>
    <xf numFmtId="0" fontId="32" fillId="0" borderId="0" xfId="3" applyFont="1" applyAlignment="1">
      <alignment horizontal="centerContinuous" vertical="center"/>
    </xf>
    <xf numFmtId="180" fontId="32" fillId="2" borderId="0" xfId="3" applyNumberFormat="1" applyFont="1" applyFill="1" applyAlignment="1">
      <alignment horizontal="center" vertical="center"/>
    </xf>
    <xf numFmtId="181" fontId="32" fillId="0" borderId="0" xfId="3" applyNumberFormat="1" applyFont="1">
      <alignment vertical="center"/>
    </xf>
    <xf numFmtId="0" fontId="32" fillId="2" borderId="0" xfId="3" applyFont="1" applyFill="1" applyAlignment="1">
      <alignment horizontal="center" vertical="center"/>
    </xf>
    <xf numFmtId="182" fontId="32" fillId="2" borderId="0" xfId="5" applyNumberFormat="1" applyFont="1" applyFill="1" applyBorder="1" applyAlignment="1" applyProtection="1">
      <alignment horizontal="right" vertical="center"/>
    </xf>
    <xf numFmtId="182" fontId="32" fillId="2" borderId="0" xfId="5" applyNumberFormat="1" applyFont="1" applyFill="1" applyBorder="1" applyAlignment="1" applyProtection="1">
      <alignment vertical="center"/>
    </xf>
    <xf numFmtId="178" fontId="32" fillId="2" borderId="0" xfId="3" applyNumberFormat="1" applyFont="1" applyFill="1">
      <alignment vertical="center"/>
    </xf>
    <xf numFmtId="0" fontId="32" fillId="0" borderId="0" xfId="3" applyFont="1" applyAlignment="1">
      <alignment horizontal="right" vertical="center"/>
    </xf>
    <xf numFmtId="0" fontId="34" fillId="0" borderId="0" xfId="3" applyFont="1">
      <alignment vertical="center"/>
    </xf>
    <xf numFmtId="0" fontId="32" fillId="2" borderId="0" xfId="3" applyFont="1" applyFill="1" applyAlignment="1">
      <alignment horizontal="left" vertical="center"/>
    </xf>
    <xf numFmtId="0" fontId="32" fillId="0" borderId="0" xfId="3" applyFont="1" applyAlignment="1">
      <alignment vertical="center" wrapText="1"/>
    </xf>
    <xf numFmtId="0" fontId="32" fillId="0" borderId="0" xfId="3" applyFont="1" applyAlignment="1">
      <alignment horizontal="justify" vertical="center" wrapText="1"/>
    </xf>
    <xf numFmtId="0" fontId="33" fillId="0" borderId="0" xfId="3" applyFont="1" applyAlignment="1" applyProtection="1">
      <alignment horizontal="left" vertical="center"/>
      <protection locked="0"/>
    </xf>
    <xf numFmtId="0" fontId="33" fillId="0" borderId="0" xfId="3" applyFont="1" applyAlignment="1" applyProtection="1">
      <alignment vertical="center" wrapText="1"/>
      <protection locked="0"/>
    </xf>
    <xf numFmtId="0" fontId="33" fillId="0" borderId="0" xfId="3" applyFont="1" applyAlignment="1" applyProtection="1">
      <alignment horizontal="justify" vertical="center" wrapText="1"/>
      <protection locked="0"/>
    </xf>
    <xf numFmtId="0" fontId="5" fillId="0" borderId="85" xfId="3" applyFont="1" applyBorder="1" applyAlignment="1">
      <alignment horizontal="center" vertical="center"/>
    </xf>
    <xf numFmtId="0" fontId="5" fillId="0" borderId="62" xfId="3" applyFont="1" applyBorder="1" applyAlignment="1">
      <alignment horizontal="center" vertical="center" wrapText="1"/>
    </xf>
    <xf numFmtId="0" fontId="33" fillId="0" borderId="0" xfId="3" applyFont="1" applyAlignment="1">
      <alignment vertical="center" wrapText="1"/>
    </xf>
    <xf numFmtId="0" fontId="33" fillId="0" borderId="0" xfId="3" applyFont="1" applyAlignment="1">
      <alignment horizontal="justify" vertical="center" wrapText="1"/>
    </xf>
    <xf numFmtId="0" fontId="1" fillId="2" borderId="0" xfId="3" applyFill="1">
      <alignment vertical="center"/>
    </xf>
    <xf numFmtId="0" fontId="31" fillId="2" borderId="0" xfId="3" applyFont="1" applyFill="1" applyAlignment="1">
      <alignment horizontal="left" vertical="center"/>
    </xf>
    <xf numFmtId="0" fontId="33" fillId="2" borderId="0" xfId="3" applyFont="1" applyFill="1" applyAlignment="1">
      <alignment horizontal="left" vertical="center"/>
    </xf>
    <xf numFmtId="0" fontId="33" fillId="2" borderId="0" xfId="3" applyFont="1" applyFill="1">
      <alignment vertical="center"/>
    </xf>
    <xf numFmtId="0" fontId="33" fillId="5" borderId="39" xfId="3" applyFont="1" applyFill="1" applyBorder="1" applyAlignment="1">
      <alignment horizontal="left" vertical="center"/>
    </xf>
    <xf numFmtId="0" fontId="33" fillId="6" borderId="39" xfId="3" applyFont="1" applyFill="1" applyBorder="1" applyAlignment="1">
      <alignment horizontal="left" vertical="center"/>
    </xf>
    <xf numFmtId="0" fontId="13" fillId="2" borderId="0" xfId="3" applyFont="1" applyFill="1" applyAlignment="1">
      <alignment horizontal="left" vertical="center"/>
    </xf>
    <xf numFmtId="0" fontId="33" fillId="2" borderId="39" xfId="3" applyFont="1" applyFill="1" applyBorder="1" applyAlignment="1">
      <alignment horizontal="center" vertical="center"/>
    </xf>
    <xf numFmtId="0" fontId="33" fillId="2" borderId="39" xfId="3" applyFont="1" applyFill="1" applyBorder="1" applyAlignment="1">
      <alignment horizontal="left" vertical="center"/>
    </xf>
    <xf numFmtId="0" fontId="35" fillId="2" borderId="0" xfId="3" applyFont="1" applyFill="1" applyAlignment="1">
      <alignment horizontal="left" vertical="center"/>
    </xf>
    <xf numFmtId="0" fontId="33" fillId="2" borderId="0" xfId="3" applyFont="1" applyFill="1" applyAlignment="1">
      <alignment horizontal="left" vertical="center" wrapText="1"/>
    </xf>
    <xf numFmtId="0" fontId="35" fillId="2" borderId="0" xfId="3" applyFont="1" applyFill="1">
      <alignment vertical="center"/>
    </xf>
    <xf numFmtId="0" fontId="7" fillId="2" borderId="0" xfId="3" applyFont="1" applyFill="1">
      <alignment vertical="center"/>
    </xf>
    <xf numFmtId="0" fontId="35" fillId="2" borderId="0" xfId="3" applyFont="1" applyFill="1" applyAlignment="1">
      <alignment vertical="center" shrinkToFit="1"/>
    </xf>
    <xf numFmtId="0" fontId="38" fillId="2" borderId="0" xfId="3" applyFont="1" applyFill="1" applyAlignment="1">
      <alignment vertical="center" shrinkToFit="1"/>
    </xf>
    <xf numFmtId="0" fontId="33" fillId="2" borderId="0" xfId="3" applyFont="1" applyFill="1" applyAlignment="1">
      <alignment vertical="center" wrapText="1"/>
    </xf>
    <xf numFmtId="0" fontId="33" fillId="2" borderId="0" xfId="3" applyFont="1" applyFill="1" applyAlignment="1">
      <alignment vertical="center" textRotation="90"/>
    </xf>
    <xf numFmtId="0" fontId="39" fillId="2" borderId="0" xfId="3" applyFont="1" applyFill="1" applyAlignment="1">
      <alignment horizontal="left" vertical="center"/>
    </xf>
    <xf numFmtId="0" fontId="39" fillId="0" borderId="0" xfId="3" applyFont="1" applyAlignment="1">
      <alignment horizontal="left" vertical="center"/>
    </xf>
    <xf numFmtId="0" fontId="41" fillId="2" borderId="0" xfId="3" applyFont="1" applyFill="1">
      <alignment vertical="center"/>
    </xf>
    <xf numFmtId="0" fontId="41" fillId="2" borderId="39" xfId="3" applyFont="1" applyFill="1" applyBorder="1" applyAlignment="1">
      <alignment horizontal="center" vertical="center"/>
    </xf>
    <xf numFmtId="0" fontId="41" fillId="2" borderId="39" xfId="3" applyFont="1" applyFill="1" applyBorder="1" applyAlignment="1">
      <alignment vertical="center" shrinkToFit="1"/>
    </xf>
    <xf numFmtId="0" fontId="41" fillId="2" borderId="79" xfId="3" applyFont="1" applyFill="1" applyBorder="1" applyAlignment="1">
      <alignment horizontal="center" vertical="center" shrinkToFit="1"/>
    </xf>
    <xf numFmtId="0" fontId="5" fillId="2" borderId="111" xfId="3" applyFont="1" applyFill="1" applyBorder="1" applyAlignment="1">
      <alignment horizontal="center" vertical="center"/>
    </xf>
    <xf numFmtId="0" fontId="5" fillId="2" borderId="112" xfId="3" applyFont="1" applyFill="1" applyBorder="1" applyAlignment="1">
      <alignment horizontal="center" vertical="center"/>
    </xf>
    <xf numFmtId="0" fontId="5" fillId="2" borderId="113" xfId="3" applyFont="1" applyFill="1" applyBorder="1" applyAlignment="1">
      <alignment horizontal="center" vertical="center"/>
    </xf>
    <xf numFmtId="0" fontId="41" fillId="2" borderId="113" xfId="3" applyFont="1" applyFill="1" applyBorder="1" applyAlignment="1">
      <alignment horizontal="center" vertical="center"/>
    </xf>
    <xf numFmtId="0" fontId="41" fillId="2" borderId="114" xfId="3" applyFont="1" applyFill="1" applyBorder="1" applyAlignment="1">
      <alignment horizontal="center" vertical="center"/>
    </xf>
    <xf numFmtId="0" fontId="5" fillId="2" borderId="77" xfId="3" applyFont="1" applyFill="1" applyBorder="1">
      <alignment vertical="center"/>
    </xf>
    <xf numFmtId="0" fontId="5" fillId="2" borderId="1" xfId="3" applyFont="1" applyFill="1" applyBorder="1">
      <alignment vertical="center"/>
    </xf>
    <xf numFmtId="0" fontId="41" fillId="2" borderId="115" xfId="3" applyFont="1" applyFill="1" applyBorder="1">
      <alignment vertical="center"/>
    </xf>
    <xf numFmtId="0" fontId="41" fillId="2" borderId="78" xfId="3" applyFont="1" applyFill="1" applyBorder="1">
      <alignment vertical="center"/>
    </xf>
    <xf numFmtId="0" fontId="5" fillId="2" borderId="84" xfId="3" applyFont="1" applyFill="1" applyBorder="1">
      <alignment vertical="center"/>
    </xf>
    <xf numFmtId="0" fontId="41" fillId="2" borderId="39" xfId="3" applyFont="1" applyFill="1" applyBorder="1">
      <alignment vertical="center"/>
    </xf>
    <xf numFmtId="0" fontId="41" fillId="2" borderId="85" xfId="3" applyFont="1" applyFill="1" applyBorder="1">
      <alignment vertical="center"/>
    </xf>
    <xf numFmtId="0" fontId="5" fillId="2" borderId="39" xfId="3" applyFont="1" applyFill="1" applyBorder="1">
      <alignment vertical="center"/>
    </xf>
    <xf numFmtId="0" fontId="5" fillId="2" borderId="93" xfId="3" applyFont="1" applyFill="1" applyBorder="1">
      <alignment vertical="center"/>
    </xf>
    <xf numFmtId="0" fontId="41" fillId="2" borderId="62" xfId="3" applyFont="1" applyFill="1" applyBorder="1">
      <alignment vertical="center"/>
    </xf>
    <xf numFmtId="0" fontId="41" fillId="2" borderId="94" xfId="3" applyFont="1" applyFill="1" applyBorder="1">
      <alignment vertical="center"/>
    </xf>
    <xf numFmtId="0" fontId="0" fillId="0" borderId="0" xfId="0" applyAlignment="1">
      <alignment horizontal="center" vertical="center"/>
    </xf>
    <xf numFmtId="0" fontId="3" fillId="0" borderId="0" xfId="0" applyFont="1" applyAlignment="1">
      <alignment vertical="center" wrapText="1"/>
    </xf>
    <xf numFmtId="0" fontId="3" fillId="2" borderId="0" xfId="0" applyFont="1" applyFill="1" applyAlignment="1">
      <alignment vertical="center" wrapText="1"/>
    </xf>
    <xf numFmtId="0" fontId="5" fillId="2" borderId="0" xfId="0" applyFont="1" applyFill="1" applyAlignment="1">
      <alignment vertical="center"/>
    </xf>
    <xf numFmtId="0" fontId="5"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14" xfId="0" applyFont="1" applyFill="1" applyBorder="1" applyAlignment="1">
      <alignment vertical="center" wrapText="1"/>
    </xf>
    <xf numFmtId="0" fontId="3" fillId="7" borderId="6" xfId="0" applyFont="1" applyFill="1" applyBorder="1" applyAlignment="1">
      <alignment vertical="center"/>
    </xf>
    <xf numFmtId="0" fontId="3" fillId="7" borderId="8" xfId="0" applyFont="1" applyFill="1" applyBorder="1" applyAlignment="1">
      <alignment horizontal="center" vertical="center"/>
    </xf>
    <xf numFmtId="0" fontId="3" fillId="7" borderId="9" xfId="0" applyFont="1" applyFill="1" applyBorder="1" applyAlignment="1">
      <alignment vertical="center"/>
    </xf>
    <xf numFmtId="0" fontId="3" fillId="7" borderId="6" xfId="0" applyFont="1" applyFill="1" applyBorder="1" applyAlignment="1">
      <alignment horizontal="left" vertical="center"/>
    </xf>
    <xf numFmtId="0" fontId="3" fillId="7" borderId="8" xfId="0" applyFont="1" applyFill="1" applyBorder="1" applyAlignment="1">
      <alignment vertical="center" wrapText="1"/>
    </xf>
    <xf numFmtId="0" fontId="3" fillId="7" borderId="6" xfId="0" applyFont="1" applyFill="1" applyBorder="1" applyAlignment="1">
      <alignment horizontal="center" vertical="center" wrapText="1"/>
    </xf>
    <xf numFmtId="0" fontId="3" fillId="7" borderId="8" xfId="0" applyFont="1" applyFill="1" applyBorder="1" applyAlignment="1">
      <alignment vertical="center"/>
    </xf>
    <xf numFmtId="0" fontId="0" fillId="7" borderId="6" xfId="0" applyFill="1" applyBorder="1" applyAlignment="1">
      <alignment horizontal="center" vertical="center"/>
    </xf>
    <xf numFmtId="0" fontId="0" fillId="7" borderId="7" xfId="0" applyFill="1" applyBorder="1" applyAlignment="1">
      <alignment vertical="center"/>
    </xf>
    <xf numFmtId="0" fontId="0" fillId="7" borderId="8" xfId="0" applyFill="1" applyBorder="1" applyAlignment="1">
      <alignment vertical="center"/>
    </xf>
    <xf numFmtId="0" fontId="3" fillId="7" borderId="7" xfId="0" applyFont="1" applyFill="1" applyBorder="1" applyAlignment="1">
      <alignment vertical="center"/>
    </xf>
    <xf numFmtId="0" fontId="3" fillId="7" borderId="8" xfId="0" applyFont="1" applyFill="1" applyBorder="1" applyAlignment="1">
      <alignment vertical="top"/>
    </xf>
    <xf numFmtId="0" fontId="3" fillId="7" borderId="13" xfId="0" applyFont="1" applyFill="1" applyBorder="1" applyAlignment="1">
      <alignment vertical="center"/>
    </xf>
    <xf numFmtId="0" fontId="3" fillId="7" borderId="14" xfId="0" applyFont="1" applyFill="1" applyBorder="1" applyAlignment="1">
      <alignment horizontal="center" vertical="center"/>
    </xf>
    <xf numFmtId="0" fontId="3" fillId="7" borderId="15" xfId="0" applyFont="1" applyFill="1" applyBorder="1" applyAlignment="1">
      <alignment vertical="center"/>
    </xf>
    <xf numFmtId="0" fontId="3" fillId="7" borderId="13" xfId="0" applyFont="1" applyFill="1" applyBorder="1" applyAlignment="1">
      <alignment horizontal="left" vertical="center"/>
    </xf>
    <xf numFmtId="0" fontId="3" fillId="7" borderId="14" xfId="0" applyFont="1" applyFill="1" applyBorder="1" applyAlignment="1">
      <alignment vertical="center" wrapText="1"/>
    </xf>
    <xf numFmtId="0" fontId="3" fillId="7" borderId="13" xfId="0" applyFont="1" applyFill="1" applyBorder="1" applyAlignment="1">
      <alignment horizontal="center" vertical="center" wrapText="1"/>
    </xf>
    <xf numFmtId="0" fontId="3" fillId="7" borderId="14" xfId="0" applyFont="1" applyFill="1" applyBorder="1" applyAlignment="1">
      <alignment vertical="center"/>
    </xf>
    <xf numFmtId="0" fontId="0" fillId="7" borderId="13" xfId="0" applyFill="1" applyBorder="1" applyAlignment="1">
      <alignment horizontal="center" vertical="center"/>
    </xf>
    <xf numFmtId="0" fontId="0" fillId="7" borderId="0" xfId="0" applyFill="1" applyAlignment="1">
      <alignment horizontal="center" vertical="center"/>
    </xf>
    <xf numFmtId="0" fontId="0" fillId="7" borderId="0" xfId="0" applyFill="1" applyAlignment="1">
      <alignment vertical="center"/>
    </xf>
    <xf numFmtId="0" fontId="0" fillId="7" borderId="14" xfId="0" applyFill="1" applyBorder="1" applyAlignment="1">
      <alignment vertical="center"/>
    </xf>
    <xf numFmtId="0" fontId="3" fillId="7" borderId="0" xfId="0" applyFont="1" applyFill="1" applyAlignment="1">
      <alignment vertical="center"/>
    </xf>
    <xf numFmtId="0" fontId="3" fillId="7" borderId="14" xfId="0" applyFont="1" applyFill="1" applyBorder="1" applyAlignment="1">
      <alignment vertical="top"/>
    </xf>
    <xf numFmtId="0" fontId="3" fillId="7" borderId="25" xfId="0" applyFont="1" applyFill="1" applyBorder="1" applyAlignment="1">
      <alignment horizontal="left" vertical="center"/>
    </xf>
    <xf numFmtId="0" fontId="0" fillId="7" borderId="22" xfId="0" applyFill="1" applyBorder="1" applyAlignment="1">
      <alignment horizontal="center" vertical="center"/>
    </xf>
    <xf numFmtId="0" fontId="3" fillId="7" borderId="23" xfId="0" applyFont="1" applyFill="1" applyBorder="1" applyAlignment="1">
      <alignment vertical="center"/>
    </xf>
    <xf numFmtId="0" fontId="0" fillId="7" borderId="23" xfId="0" applyFill="1" applyBorder="1" applyAlignment="1">
      <alignment vertical="center"/>
    </xf>
    <xf numFmtId="0" fontId="0" fillId="7" borderId="23" xfId="0" applyFill="1" applyBorder="1" applyAlignment="1">
      <alignment horizontal="center" vertical="center"/>
    </xf>
    <xf numFmtId="0" fontId="0" fillId="7" borderId="24" xfId="0" applyFill="1" applyBorder="1" applyAlignment="1">
      <alignment vertical="center"/>
    </xf>
    <xf numFmtId="0" fontId="3" fillId="7" borderId="0" xfId="0" applyFont="1" applyFill="1" applyAlignment="1">
      <alignment vertical="top"/>
    </xf>
    <xf numFmtId="0" fontId="3" fillId="7" borderId="13" xfId="0" applyFont="1" applyFill="1" applyBorder="1" applyAlignment="1">
      <alignment horizontal="center" vertical="center"/>
    </xf>
    <xf numFmtId="0" fontId="0" fillId="7" borderId="27" xfId="0" applyFill="1" applyBorder="1" applyAlignment="1">
      <alignment horizontal="left" vertical="center"/>
    </xf>
    <xf numFmtId="0" fontId="0" fillId="7" borderId="28" xfId="0" applyFill="1" applyBorder="1" applyAlignment="1">
      <alignment horizontal="left" vertical="center"/>
    </xf>
    <xf numFmtId="0" fontId="0" fillId="7" borderId="20" xfId="0" applyFill="1" applyBorder="1" applyAlignment="1">
      <alignment vertical="center"/>
    </xf>
    <xf numFmtId="0" fontId="0" fillId="7" borderId="21" xfId="0" applyFill="1" applyBorder="1" applyAlignment="1">
      <alignment vertical="center"/>
    </xf>
    <xf numFmtId="0" fontId="3" fillId="7" borderId="13" xfId="0" applyFont="1" applyFill="1" applyBorder="1" applyAlignment="1">
      <alignment vertical="top"/>
    </xf>
    <xf numFmtId="0" fontId="3" fillId="7" borderId="0" xfId="0" applyFont="1" applyFill="1" applyAlignment="1">
      <alignment horizontal="center" vertical="center"/>
    </xf>
    <xf numFmtId="0" fontId="3" fillId="7" borderId="23" xfId="0" applyFont="1" applyFill="1" applyBorder="1" applyAlignment="1">
      <alignment horizontal="left" vertical="center"/>
    </xf>
    <xf numFmtId="0" fontId="3" fillId="7" borderId="25" xfId="0" applyFont="1" applyFill="1" applyBorder="1" applyAlignment="1">
      <alignment horizontal="left" vertical="center" wrapText="1"/>
    </xf>
    <xf numFmtId="0" fontId="3" fillId="7" borderId="26" xfId="0" applyFont="1" applyFill="1" applyBorder="1" applyAlignment="1">
      <alignment horizontal="left" vertical="center"/>
    </xf>
    <xf numFmtId="0" fontId="0" fillId="7" borderId="67" xfId="0" applyFill="1" applyBorder="1" applyAlignment="1">
      <alignment horizontal="center" vertical="center"/>
    </xf>
    <xf numFmtId="0" fontId="3" fillId="7" borderId="27" xfId="0" applyFont="1" applyFill="1" applyBorder="1" applyAlignment="1">
      <alignment vertical="center"/>
    </xf>
    <xf numFmtId="0" fontId="0" fillId="7" borderId="27" xfId="0" applyFill="1" applyBorder="1" applyAlignment="1">
      <alignment vertical="center"/>
    </xf>
    <xf numFmtId="0" fontId="0" fillId="7" borderId="27" xfId="0" applyFill="1" applyBorder="1" applyAlignment="1">
      <alignment horizontal="center" vertical="center"/>
    </xf>
    <xf numFmtId="0" fontId="0" fillId="7" borderId="28" xfId="0" applyFill="1" applyBorder="1" applyAlignment="1">
      <alignment vertical="center"/>
    </xf>
    <xf numFmtId="0" fontId="3" fillId="7" borderId="29" xfId="0" applyFont="1" applyFill="1" applyBorder="1" applyAlignment="1">
      <alignment vertical="center"/>
    </xf>
    <xf numFmtId="0" fontId="3" fillId="7" borderId="30" xfId="0" applyFont="1" applyFill="1" applyBorder="1" applyAlignment="1">
      <alignment horizontal="center" vertical="center"/>
    </xf>
    <xf numFmtId="0" fontId="3" fillId="7" borderId="31" xfId="0" applyFont="1" applyFill="1" applyBorder="1" applyAlignment="1">
      <alignment vertical="center"/>
    </xf>
    <xf numFmtId="0" fontId="3" fillId="7" borderId="29" xfId="0" applyFont="1" applyFill="1" applyBorder="1" applyAlignment="1">
      <alignment horizontal="left" vertical="center"/>
    </xf>
    <xf numFmtId="0" fontId="3" fillId="7" borderId="30" xfId="0" applyFont="1" applyFill="1" applyBorder="1" applyAlignment="1">
      <alignment vertical="center" wrapText="1"/>
    </xf>
    <xf numFmtId="0" fontId="3" fillId="7" borderId="29" xfId="0" applyFont="1" applyFill="1" applyBorder="1" applyAlignment="1">
      <alignment horizontal="center" vertical="center" wrapText="1"/>
    </xf>
    <xf numFmtId="0" fontId="0" fillId="7" borderId="30" xfId="0" applyFill="1" applyBorder="1" applyAlignment="1">
      <alignment vertical="center"/>
    </xf>
    <xf numFmtId="0" fontId="3" fillId="7" borderId="35" xfId="0" applyFont="1" applyFill="1" applyBorder="1" applyAlignment="1">
      <alignment horizontal="left" vertical="center" wrapText="1"/>
    </xf>
    <xf numFmtId="0" fontId="0" fillId="7" borderId="36" xfId="0" applyFill="1" applyBorder="1" applyAlignment="1">
      <alignment horizontal="center" vertical="center"/>
    </xf>
    <xf numFmtId="0" fontId="3" fillId="7" borderId="37" xfId="0" applyFont="1" applyFill="1" applyBorder="1" applyAlignment="1">
      <alignment vertical="center"/>
    </xf>
    <xf numFmtId="0" fontId="0" fillId="7" borderId="37" xfId="0" applyFill="1" applyBorder="1" applyAlignment="1">
      <alignment horizontal="center" vertical="center"/>
    </xf>
    <xf numFmtId="0" fontId="0" fillId="7" borderId="37" xfId="0" applyFill="1" applyBorder="1" applyAlignment="1">
      <alignment horizontal="left" vertical="center"/>
    </xf>
    <xf numFmtId="0" fontId="42" fillId="7" borderId="37" xfId="0" applyFont="1" applyFill="1" applyBorder="1" applyAlignment="1">
      <alignment horizontal="left" vertical="center"/>
    </xf>
    <xf numFmtId="0" fontId="0" fillId="7" borderId="38" xfId="0" applyFill="1" applyBorder="1" applyAlignment="1">
      <alignment horizontal="left" vertical="center"/>
    </xf>
    <xf numFmtId="0" fontId="3" fillId="7" borderId="29" xfId="0" applyFont="1" applyFill="1" applyBorder="1" applyAlignment="1">
      <alignment vertical="top"/>
    </xf>
    <xf numFmtId="0" fontId="3" fillId="7" borderId="32" xfId="0" applyFont="1" applyFill="1" applyBorder="1" applyAlignment="1">
      <alignment vertical="top"/>
    </xf>
    <xf numFmtId="0" fontId="3" fillId="7" borderId="30" xfId="0" applyFont="1" applyFill="1" applyBorder="1" applyAlignment="1">
      <alignment vertical="top"/>
    </xf>
    <xf numFmtId="0" fontId="7" fillId="0" borderId="0" xfId="0" applyFont="1" applyAlignment="1">
      <alignment horizontal="left" vertical="center"/>
    </xf>
    <xf numFmtId="0" fontId="3" fillId="0" borderId="0" xfId="0" applyFont="1" applyAlignment="1">
      <alignment horizontal="center"/>
    </xf>
    <xf numFmtId="0" fontId="3" fillId="0" borderId="0" xfId="0" applyFont="1"/>
    <xf numFmtId="0" fontId="6" fillId="0" borderId="0" xfId="0" applyFont="1" applyAlignment="1">
      <alignment horizontal="center" vertical="center"/>
    </xf>
    <xf numFmtId="0" fontId="3" fillId="0" borderId="0" xfId="0" applyFont="1" applyAlignment="1">
      <alignment vertical="top" wrapText="1"/>
    </xf>
    <xf numFmtId="0" fontId="5" fillId="2" borderId="0" xfId="0" applyFont="1" applyFill="1" applyAlignment="1">
      <alignment horizontal="left" vertical="center"/>
    </xf>
    <xf numFmtId="0" fontId="3" fillId="2" borderId="119"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29" xfId="0" applyFont="1" applyFill="1" applyBorder="1" applyAlignment="1">
      <alignment horizontal="left" vertical="center"/>
    </xf>
    <xf numFmtId="0" fontId="0" fillId="2" borderId="29" xfId="0" applyFill="1" applyBorder="1" applyAlignment="1">
      <alignment horizontal="center" vertical="center"/>
    </xf>
    <xf numFmtId="0" fontId="3" fillId="2" borderId="32" xfId="0" applyFont="1" applyFill="1" applyBorder="1" applyAlignment="1">
      <alignment vertical="center"/>
    </xf>
    <xf numFmtId="0" fontId="3" fillId="2" borderId="32" xfId="0" applyFont="1" applyFill="1" applyBorder="1" applyAlignment="1">
      <alignment vertical="center" wrapText="1"/>
    </xf>
    <xf numFmtId="0" fontId="0" fillId="2" borderId="32" xfId="0" applyFill="1" applyBorder="1" applyAlignment="1">
      <alignment horizontal="center" vertical="center"/>
    </xf>
    <xf numFmtId="0" fontId="3" fillId="2" borderId="30" xfId="0" applyFont="1" applyFill="1" applyBorder="1" applyAlignment="1">
      <alignment vertical="center" wrapText="1"/>
    </xf>
    <xf numFmtId="0" fontId="0" fillId="7" borderId="0" xfId="0" applyFill="1" applyAlignment="1">
      <alignment horizontal="left" vertical="center"/>
    </xf>
    <xf numFmtId="0" fontId="43" fillId="7" borderId="13" xfId="0" applyFont="1" applyFill="1" applyBorder="1" applyAlignment="1">
      <alignment horizontal="center" vertical="center"/>
    </xf>
    <xf numFmtId="0" fontId="3" fillId="7" borderId="120" xfId="0" applyFont="1" applyFill="1" applyBorder="1" applyAlignment="1">
      <alignment horizontal="left" vertical="center"/>
    </xf>
    <xf numFmtId="0" fontId="0" fillId="7" borderId="121" xfId="0" applyFill="1" applyBorder="1" applyAlignment="1">
      <alignment horizontal="center" vertical="center"/>
    </xf>
    <xf numFmtId="0" fontId="3" fillId="7" borderId="33" xfId="0" applyFont="1" applyFill="1" applyBorder="1" applyAlignment="1">
      <alignment vertical="center"/>
    </xf>
    <xf numFmtId="0" fontId="0" fillId="7" borderId="33" xfId="0" applyFill="1" applyBorder="1" applyAlignment="1">
      <alignment vertical="center"/>
    </xf>
    <xf numFmtId="0" fontId="0" fillId="7" borderId="33" xfId="0" applyFill="1" applyBorder="1" applyAlignment="1">
      <alignment horizontal="center" vertical="center"/>
    </xf>
    <xf numFmtId="0" fontId="0" fillId="7" borderId="34" xfId="0" applyFill="1" applyBorder="1" applyAlignment="1">
      <alignment vertical="center"/>
    </xf>
    <xf numFmtId="0" fontId="0" fillId="7" borderId="20" xfId="0" applyFill="1" applyBorder="1" applyAlignment="1">
      <alignment horizontal="left" vertical="center"/>
    </xf>
    <xf numFmtId="0" fontId="0" fillId="7" borderId="21" xfId="0" applyFill="1" applyBorder="1" applyAlignment="1">
      <alignment horizontal="left" vertical="center"/>
    </xf>
    <xf numFmtId="0" fontId="42" fillId="7" borderId="32" xfId="0" applyFont="1" applyFill="1" applyBorder="1" applyAlignment="1">
      <alignment horizontal="left" vertical="center"/>
    </xf>
    <xf numFmtId="0" fontId="0" fillId="7" borderId="32" xfId="0" applyFill="1" applyBorder="1" applyAlignment="1">
      <alignment horizontal="left" vertical="center"/>
    </xf>
    <xf numFmtId="0" fontId="0" fillId="7" borderId="30" xfId="0" applyFill="1" applyBorder="1" applyAlignment="1">
      <alignment horizontal="left" vertical="center"/>
    </xf>
    <xf numFmtId="0" fontId="12" fillId="0" borderId="39" xfId="2" applyFont="1" applyBorder="1" applyAlignment="1">
      <alignment horizontal="left" vertical="center"/>
    </xf>
    <xf numFmtId="0" fontId="12" fillId="0" borderId="0" xfId="2" applyFont="1" applyAlignment="1">
      <alignment horizontal="left" vertical="center" wrapText="1"/>
    </xf>
    <xf numFmtId="0" fontId="12" fillId="0" borderId="65" xfId="2" applyFont="1" applyBorder="1" applyAlignment="1">
      <alignment horizontal="center" vertical="center"/>
    </xf>
    <xf numFmtId="0" fontId="12" fillId="0" borderId="64" xfId="2" applyFont="1" applyBorder="1" applyAlignment="1">
      <alignment horizontal="center" vertical="center"/>
    </xf>
    <xf numFmtId="0" fontId="12" fillId="0" borderId="63" xfId="2" applyFont="1" applyBorder="1" applyAlignment="1">
      <alignment horizontal="center" vertical="center"/>
    </xf>
    <xf numFmtId="0" fontId="12" fillId="0" borderId="61" xfId="2" applyFont="1" applyBorder="1" applyAlignment="1">
      <alignment horizontal="left" vertical="center"/>
    </xf>
    <xf numFmtId="0" fontId="12" fillId="0" borderId="60" xfId="2" applyFont="1" applyBorder="1" applyAlignment="1">
      <alignment horizontal="left" vertical="center"/>
    </xf>
    <xf numFmtId="0" fontId="12" fillId="0" borderId="59" xfId="2" applyFont="1" applyBorder="1" applyAlignment="1">
      <alignment horizontal="left" vertical="center"/>
    </xf>
    <xf numFmtId="0" fontId="12" fillId="0" borderId="13" xfId="2" applyFont="1" applyBorder="1" applyAlignment="1">
      <alignment horizontal="left" vertical="center"/>
    </xf>
    <xf numFmtId="0" fontId="12" fillId="0" borderId="0" xfId="2" applyFont="1" applyAlignment="1">
      <alignment horizontal="left" vertical="center"/>
    </xf>
    <xf numFmtId="0" fontId="12" fillId="0" borderId="14" xfId="2" applyFont="1" applyBorder="1" applyAlignment="1">
      <alignment horizontal="left" vertical="center"/>
    </xf>
    <xf numFmtId="0" fontId="16" fillId="0" borderId="0" xfId="2" applyFont="1" applyAlignment="1">
      <alignment horizontal="left"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8" xfId="2" applyFont="1" applyBorder="1" applyAlignment="1">
      <alignment horizontal="left"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9" xfId="2" applyFont="1" applyBorder="1" applyAlignment="1">
      <alignment horizontal="left" vertical="center" wrapText="1"/>
    </xf>
    <xf numFmtId="0" fontId="12" fillId="0" borderId="32" xfId="2" applyFont="1" applyBorder="1" applyAlignment="1">
      <alignment horizontal="left" vertical="center" wrapText="1"/>
    </xf>
    <xf numFmtId="0" fontId="12" fillId="0" borderId="30" xfId="2" applyFont="1" applyBorder="1" applyAlignment="1">
      <alignment horizontal="left" vertical="center" wrapText="1"/>
    </xf>
    <xf numFmtId="0" fontId="18" fillId="0" borderId="0" xfId="2" applyFont="1" applyAlignment="1">
      <alignment horizontal="center" vertical="center"/>
    </xf>
    <xf numFmtId="0" fontId="12" fillId="0" borderId="0" xfId="2" applyFont="1" applyAlignment="1">
      <alignment horizontal="center" vertical="center" wrapText="1"/>
    </xf>
    <xf numFmtId="0" fontId="12" fillId="0" borderId="32" xfId="2" applyFont="1" applyBorder="1" applyAlignment="1">
      <alignment horizontal="center" vertical="center"/>
    </xf>
    <xf numFmtId="0" fontId="12" fillId="0" borderId="39" xfId="2" applyFont="1" applyBorder="1" applyAlignment="1">
      <alignment horizontal="left" vertical="center" wrapText="1"/>
    </xf>
    <xf numFmtId="0" fontId="3" fillId="7" borderId="10"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7"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16" xfId="0" applyFont="1" applyFill="1" applyBorder="1" applyAlignment="1">
      <alignment horizontal="center" vertical="center"/>
    </xf>
    <xf numFmtId="0" fontId="3" fillId="7" borderId="117" xfId="0" applyFont="1" applyFill="1" applyBorder="1" applyAlignment="1">
      <alignment horizontal="center" vertical="center"/>
    </xf>
    <xf numFmtId="0" fontId="3" fillId="7" borderId="118" xfId="0" applyFont="1" applyFill="1" applyBorder="1" applyAlignment="1">
      <alignment horizontal="center" vertical="center"/>
    </xf>
    <xf numFmtId="0" fontId="3" fillId="7" borderId="26" xfId="0" applyFont="1" applyFill="1" applyBorder="1" applyAlignment="1">
      <alignment horizontal="left" vertical="center" wrapText="1"/>
    </xf>
    <xf numFmtId="0" fontId="3" fillId="7" borderId="19" xfId="0" applyFont="1" applyFill="1" applyBorder="1" applyAlignment="1">
      <alignment horizontal="left" vertical="center" wrapText="1"/>
    </xf>
    <xf numFmtId="0" fontId="3" fillId="7" borderId="27"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7" xfId="0" applyFont="1" applyFill="1" applyBorder="1" applyAlignment="1">
      <alignment horizontal="left" vertical="center"/>
    </xf>
    <xf numFmtId="0" fontId="3" fillId="7" borderId="20" xfId="0" applyFont="1" applyFill="1" applyBorder="1" applyAlignment="1">
      <alignment horizontal="left" vertical="center"/>
    </xf>
    <xf numFmtId="0" fontId="3" fillId="7" borderId="9"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0" fillId="7" borderId="6" xfId="0" applyFill="1" applyBorder="1" applyAlignment="1">
      <alignment horizontal="center" vertical="center"/>
    </xf>
    <xf numFmtId="0" fontId="0" fillId="7" borderId="13" xfId="0" applyFill="1" applyBorder="1" applyAlignment="1">
      <alignment horizontal="center" vertical="center"/>
    </xf>
    <xf numFmtId="0" fontId="3" fillId="7" borderId="7" xfId="0" applyFont="1" applyFill="1" applyBorder="1" applyAlignment="1">
      <alignment horizontal="left" vertical="center"/>
    </xf>
    <xf numFmtId="0" fontId="3" fillId="7" borderId="0" xfId="0" applyFont="1" applyFill="1" applyAlignment="1">
      <alignment horizontal="left" vertical="center"/>
    </xf>
    <xf numFmtId="0" fontId="0" fillId="7" borderId="7" xfId="0" applyFill="1" applyBorder="1" applyAlignment="1">
      <alignment horizontal="center" vertical="center"/>
    </xf>
    <xf numFmtId="0" fontId="0" fillId="7" borderId="0" xfId="0" applyFill="1" applyAlignment="1">
      <alignment horizontal="center" vertical="center"/>
    </xf>
    <xf numFmtId="0" fontId="3" fillId="7" borderId="22" xfId="0" applyFont="1" applyFill="1" applyBorder="1" applyAlignment="1">
      <alignment horizontal="center" vertical="center" wrapText="1"/>
    </xf>
    <xf numFmtId="0" fontId="3" fillId="7" borderId="23" xfId="0" applyFont="1" applyFill="1" applyBorder="1" applyAlignment="1">
      <alignment horizontal="left" vertical="center"/>
    </xf>
    <xf numFmtId="0" fontId="3" fillId="7" borderId="23"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5"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0" fillId="7" borderId="27"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67" xfId="0" applyFill="1" applyBorder="1" applyAlignment="1">
      <alignment horizontal="center" vertical="center" wrapText="1"/>
    </xf>
    <xf numFmtId="0" fontId="0" fillId="7" borderId="66" xfId="0" applyFill="1" applyBorder="1" applyAlignment="1">
      <alignment horizontal="center" vertical="center" wrapText="1"/>
    </xf>
    <xf numFmtId="0" fontId="3" fillId="2" borderId="29"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116" xfId="0" applyFont="1" applyFill="1" applyBorder="1" applyAlignment="1">
      <alignment horizontal="center" vertical="center"/>
    </xf>
    <xf numFmtId="0" fontId="3" fillId="2" borderId="117" xfId="0" applyFont="1" applyFill="1" applyBorder="1" applyAlignment="1">
      <alignment horizontal="center" vertical="center"/>
    </xf>
    <xf numFmtId="0" fontId="3" fillId="2" borderId="118" xfId="0" applyFont="1" applyFill="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39" xfId="1" applyFont="1" applyBorder="1" applyAlignment="1">
      <alignment horizontal="left" wrapText="1"/>
    </xf>
    <xf numFmtId="0" fontId="3" fillId="0" borderId="31" xfId="1" applyFont="1" applyBorder="1" applyAlignment="1">
      <alignment horizontal="left" wrapText="1"/>
    </xf>
    <xf numFmtId="0" fontId="3" fillId="0" borderId="1" xfId="1" applyFont="1" applyBorder="1" applyAlignment="1">
      <alignment horizontal="left" vertical="center" shrinkToFit="1"/>
    </xf>
    <xf numFmtId="0" fontId="3" fillId="0" borderId="2" xfId="1" applyFont="1" applyBorder="1" applyAlignment="1">
      <alignment horizontal="left" vertical="center" shrinkToFi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1" xfId="1" applyFont="1" applyBorder="1" applyAlignment="1">
      <alignment horizontal="left"/>
    </xf>
    <xf numFmtId="0" fontId="3" fillId="0" borderId="2" xfId="1" applyFont="1" applyBorder="1" applyAlignment="1">
      <alignment horizontal="left"/>
    </xf>
    <xf numFmtId="0" fontId="3" fillId="0" borderId="32" xfId="1" applyFont="1" applyBorder="1" applyAlignment="1">
      <alignment horizontal="left"/>
    </xf>
    <xf numFmtId="0" fontId="3" fillId="0" borderId="9" xfId="1" applyFont="1" applyBorder="1" applyAlignment="1">
      <alignment horizontal="center" vertical="center" textRotation="255" wrapText="1"/>
    </xf>
    <xf numFmtId="0" fontId="3" fillId="0" borderId="15" xfId="1" applyFont="1" applyBorder="1" applyAlignment="1">
      <alignment horizontal="center" vertical="center" textRotation="255" wrapText="1"/>
    </xf>
    <xf numFmtId="0" fontId="3" fillId="0" borderId="31" xfId="1" applyFont="1" applyBorder="1" applyAlignment="1">
      <alignment horizontal="center" vertical="center" textRotation="255" wrapText="1"/>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6" xfId="1" applyFont="1" applyBorder="1" applyAlignment="1">
      <alignment horizontal="left" vertical="top" wrapText="1"/>
    </xf>
    <xf numFmtId="0" fontId="3" fillId="0" borderId="7" xfId="1" applyFont="1" applyBorder="1" applyAlignment="1">
      <alignment horizontal="left" vertical="top" wrapText="1"/>
    </xf>
    <xf numFmtId="0" fontId="3" fillId="0" borderId="13" xfId="1" applyFont="1" applyBorder="1" applyAlignment="1">
      <alignment horizontal="left" vertical="top" wrapText="1"/>
    </xf>
    <xf numFmtId="0" fontId="3" fillId="0" borderId="0" xfId="1" applyFont="1" applyAlignment="1">
      <alignment horizontal="left" vertical="top" wrapText="1"/>
    </xf>
    <xf numFmtId="0" fontId="3" fillId="0" borderId="29" xfId="1" applyFont="1" applyBorder="1" applyAlignment="1">
      <alignment horizontal="left" vertical="top" wrapText="1"/>
    </xf>
    <xf numFmtId="0" fontId="3" fillId="0" borderId="32" xfId="1" applyFont="1" applyBorder="1" applyAlignment="1">
      <alignment horizontal="left" vertical="top" wrapText="1"/>
    </xf>
    <xf numFmtId="0" fontId="3" fillId="0" borderId="8" xfId="1" applyFont="1" applyBorder="1" applyAlignment="1">
      <alignment horizontal="left" vertical="top" wrapText="1"/>
    </xf>
    <xf numFmtId="0" fontId="3" fillId="0" borderId="14" xfId="1" applyFont="1" applyBorder="1" applyAlignment="1">
      <alignment horizontal="left" vertical="top" wrapText="1"/>
    </xf>
    <xf numFmtId="0" fontId="3" fillId="0" borderId="30" xfId="1" applyFont="1" applyBorder="1" applyAlignment="1">
      <alignment horizontal="left" vertical="top" wrapText="1"/>
    </xf>
    <xf numFmtId="0" fontId="3"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45" xfId="1" applyFont="1" applyBorder="1" applyAlignment="1">
      <alignment horizontal="center"/>
    </xf>
    <xf numFmtId="0" fontId="3" fillId="0" borderId="46" xfId="1" applyFont="1" applyBorder="1" applyAlignment="1">
      <alignment horizontal="center"/>
    </xf>
    <xf numFmtId="0" fontId="3" fillId="0" borderId="47" xfId="1" applyFont="1" applyBorder="1" applyAlignment="1">
      <alignment horizontal="center"/>
    </xf>
    <xf numFmtId="0" fontId="3" fillId="0" borderId="3" xfId="1" applyFont="1" applyBorder="1" applyAlignment="1">
      <alignment horizontal="left" vertical="center" shrinkToFit="1"/>
    </xf>
    <xf numFmtId="0" fontId="3" fillId="0" borderId="39" xfId="1" applyFont="1" applyBorder="1" applyAlignment="1">
      <alignment horizontal="left" vertical="center"/>
    </xf>
    <xf numFmtId="0" fontId="3" fillId="0" borderId="1" xfId="1" applyFont="1" applyBorder="1" applyAlignment="1">
      <alignment horizontal="left" vertical="center"/>
    </xf>
    <xf numFmtId="0" fontId="3" fillId="0" borderId="1" xfId="1" applyFont="1" applyBorder="1" applyAlignment="1">
      <alignment horizontal="left" vertical="center" textRotation="255"/>
    </xf>
    <xf numFmtId="0" fontId="3" fillId="0" borderId="2" xfId="1" applyFont="1" applyBorder="1" applyAlignment="1">
      <alignment horizontal="left" vertical="center" textRotation="255"/>
    </xf>
    <xf numFmtId="0" fontId="3" fillId="0" borderId="3" xfId="1" applyFont="1" applyBorder="1" applyAlignment="1">
      <alignment horizontal="left" vertical="center" textRotation="255"/>
    </xf>
    <xf numFmtId="0" fontId="3" fillId="0" borderId="1" xfId="1" applyFont="1" applyBorder="1" applyAlignment="1">
      <alignment horizontal="left" wrapText="1"/>
    </xf>
    <xf numFmtId="0" fontId="3" fillId="0" borderId="2" xfId="1" applyFont="1" applyBorder="1" applyAlignment="1">
      <alignment horizontal="left" wrapText="1"/>
    </xf>
    <xf numFmtId="0" fontId="3" fillId="0" borderId="40" xfId="1" applyFont="1" applyBorder="1" applyAlignment="1">
      <alignment horizontal="center" wrapText="1"/>
    </xf>
    <xf numFmtId="0" fontId="3" fillId="0" borderId="4" xfId="1" applyFont="1" applyBorder="1" applyAlignment="1">
      <alignment horizontal="center" wrapText="1"/>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3" xfId="1" applyFont="1" applyBorder="1" applyAlignment="1">
      <alignment horizontal="center" shrinkToFi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3" fillId="0" borderId="2" xfId="1" applyFont="1" applyBorder="1" applyAlignment="1">
      <alignment horizontal="left" vertical="top" shrinkToFit="1"/>
    </xf>
    <xf numFmtId="0" fontId="2" fillId="0" borderId="2" xfId="1" applyBorder="1" applyAlignment="1">
      <alignment horizontal="left" vertical="top" shrinkToFit="1"/>
    </xf>
    <xf numFmtId="0" fontId="3" fillId="0" borderId="44" xfId="1" applyFont="1" applyBorder="1" applyAlignment="1">
      <alignment horizontal="left" vertical="top" shrinkToFit="1"/>
    </xf>
    <xf numFmtId="0" fontId="3" fillId="0" borderId="42" xfId="1" applyFont="1" applyBorder="1" applyAlignment="1">
      <alignment horizontal="left" vertical="top" shrinkToFit="1"/>
    </xf>
    <xf numFmtId="0" fontId="2" fillId="0" borderId="42" xfId="1" applyBorder="1" applyAlignment="1">
      <alignment shrinkToFit="1"/>
    </xf>
    <xf numFmtId="0" fontId="3" fillId="0" borderId="32" xfId="1" applyFont="1" applyBorder="1" applyAlignment="1">
      <alignment horizontal="left" vertical="center" shrinkToFit="1"/>
    </xf>
    <xf numFmtId="0" fontId="2" fillId="0" borderId="32" xfId="1" applyBorder="1" applyAlignment="1">
      <alignment vertical="center" shrinkToFit="1"/>
    </xf>
    <xf numFmtId="0" fontId="2" fillId="0" borderId="2" xfId="1" applyBorder="1" applyAlignment="1">
      <alignment vertical="center" shrinkToFit="1"/>
    </xf>
    <xf numFmtId="0" fontId="2" fillId="0" borderId="2" xfId="1" applyBorder="1" applyAlignment="1">
      <alignment horizontal="left" vertical="center" shrinkToFit="1"/>
    </xf>
    <xf numFmtId="0" fontId="3" fillId="0" borderId="2" xfId="1" applyFont="1" applyBorder="1" applyAlignment="1">
      <alignment horizontal="left" vertical="top"/>
    </xf>
    <xf numFmtId="0" fontId="2" fillId="0" borderId="2" xfId="1" applyBorder="1" applyAlignment="1">
      <alignment horizontal="left" vertical="top"/>
    </xf>
    <xf numFmtId="0" fontId="3" fillId="0" borderId="29" xfId="1" applyFont="1" applyBorder="1" applyAlignment="1">
      <alignment horizontal="center" shrinkToFit="1"/>
    </xf>
    <xf numFmtId="0" fontId="3" fillId="0" borderId="32" xfId="1" applyFont="1" applyBorder="1" applyAlignment="1">
      <alignment horizontal="center" shrinkToFit="1"/>
    </xf>
    <xf numFmtId="0" fontId="3" fillId="0" borderId="30" xfId="1" applyFont="1" applyBorder="1" applyAlignment="1">
      <alignment horizontal="center" shrinkToFit="1"/>
    </xf>
    <xf numFmtId="0" fontId="3" fillId="0" borderId="29" xfId="1" applyFont="1" applyBorder="1" applyAlignment="1">
      <alignment horizontal="center" vertical="center" shrinkToFit="1"/>
    </xf>
    <xf numFmtId="0" fontId="3" fillId="0" borderId="32"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37" xfId="1" applyFont="1" applyBorder="1" applyAlignment="1">
      <alignment horizontal="left" vertical="center" wrapText="1"/>
    </xf>
    <xf numFmtId="0" fontId="3" fillId="0" borderId="27" xfId="1" applyFont="1" applyBorder="1" applyAlignment="1">
      <alignment horizontal="left" vertical="center" wrapText="1"/>
    </xf>
    <xf numFmtId="0" fontId="3" fillId="0" borderId="38" xfId="1" applyFont="1" applyBorder="1" applyAlignment="1">
      <alignment horizontal="left" vertical="center" wrapText="1"/>
    </xf>
    <xf numFmtId="0" fontId="3" fillId="0" borderId="39" xfId="1" applyFont="1" applyBorder="1" applyAlignment="1">
      <alignment horizontal="center" vertical="center" textRotation="255" shrinkToFit="1"/>
    </xf>
    <xf numFmtId="0" fontId="3" fillId="0" borderId="15" xfId="1" applyFont="1" applyBorder="1" applyAlignment="1">
      <alignment horizontal="center" vertical="center" textRotation="255" shrinkToFi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41" xfId="1" applyFont="1" applyBorder="1" applyAlignment="1">
      <alignment horizontal="center" wrapText="1"/>
    </xf>
    <xf numFmtId="0" fontId="3" fillId="0" borderId="0" xfId="1" applyFont="1" applyAlignment="1">
      <alignment horizontal="center" wrapText="1"/>
    </xf>
    <xf numFmtId="0" fontId="3" fillId="0" borderId="6" xfId="1" applyFont="1" applyBorder="1" applyAlignment="1">
      <alignment horizontal="center" wrapText="1"/>
    </xf>
    <xf numFmtId="0" fontId="3" fillId="0" borderId="7" xfId="1" applyFont="1" applyBorder="1" applyAlignment="1">
      <alignment horizontal="center"/>
    </xf>
    <xf numFmtId="0" fontId="3" fillId="0" borderId="8" xfId="1" applyFont="1" applyBorder="1" applyAlignment="1">
      <alignment horizontal="center"/>
    </xf>
    <xf numFmtId="0" fontId="3" fillId="0" borderId="29" xfId="1" applyFont="1" applyBorder="1" applyAlignment="1">
      <alignment horizontal="center"/>
    </xf>
    <xf numFmtId="0" fontId="3" fillId="0" borderId="32" xfId="1" applyFont="1" applyBorder="1" applyAlignment="1">
      <alignment horizontal="center"/>
    </xf>
    <xf numFmtId="0" fontId="3" fillId="0" borderId="30" xfId="1" applyFont="1" applyBorder="1" applyAlignment="1">
      <alignment horizont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32" xfId="1" applyFont="1" applyBorder="1" applyAlignment="1">
      <alignment horizontal="center" vertical="center"/>
    </xf>
    <xf numFmtId="0" fontId="3" fillId="0" borderId="30" xfId="1" applyFont="1" applyBorder="1" applyAlignment="1">
      <alignment horizontal="center" vertical="center"/>
    </xf>
    <xf numFmtId="0" fontId="3" fillId="0" borderId="6" xfId="1" applyFont="1" applyBorder="1" applyAlignment="1">
      <alignment horizontal="center"/>
    </xf>
    <xf numFmtId="0" fontId="3" fillId="0" borderId="7" xfId="1" applyFont="1" applyBorder="1" applyAlignment="1">
      <alignment horizontal="center" shrinkToFit="1"/>
    </xf>
    <xf numFmtId="0" fontId="3" fillId="0" borderId="8" xfId="1" applyFont="1" applyBorder="1" applyAlignment="1">
      <alignment horizontal="center" shrinkToFi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8" xfId="1" applyFont="1" applyBorder="1" applyAlignment="1">
      <alignment horizontal="left" vertical="center" wrapText="1"/>
    </xf>
    <xf numFmtId="0" fontId="3" fillId="0" borderId="13" xfId="1" applyFont="1" applyBorder="1" applyAlignment="1">
      <alignment horizontal="left" vertical="center" wrapText="1"/>
    </xf>
    <xf numFmtId="0" fontId="3" fillId="0" borderId="0" xfId="1" applyFont="1" applyAlignment="1">
      <alignment horizontal="left" vertical="center" wrapText="1"/>
    </xf>
    <xf numFmtId="0" fontId="3" fillId="0" borderId="14" xfId="1" applyFont="1" applyBorder="1" applyAlignment="1">
      <alignment horizontal="left" vertical="center" wrapText="1"/>
    </xf>
    <xf numFmtId="0" fontId="3" fillId="0" borderId="29" xfId="1" applyFont="1" applyBorder="1" applyAlignment="1">
      <alignment horizontal="left" vertical="center" wrapText="1"/>
    </xf>
    <xf numFmtId="0" fontId="3" fillId="0" borderId="32" xfId="1" applyFont="1" applyBorder="1" applyAlignment="1">
      <alignment horizontal="left" vertical="center" wrapText="1"/>
    </xf>
    <xf numFmtId="0" fontId="3" fillId="0" borderId="30" xfId="1" applyFont="1" applyBorder="1" applyAlignment="1">
      <alignment horizontal="left"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1" xfId="1" applyFont="1" applyBorder="1" applyAlignment="1">
      <alignment horizontal="center" vertical="center"/>
    </xf>
    <xf numFmtId="0" fontId="3" fillId="0" borderId="3" xfId="1" applyFont="1" applyBorder="1" applyAlignment="1">
      <alignment horizontal="left" wrapText="1"/>
    </xf>
    <xf numFmtId="0" fontId="3" fillId="0" borderId="9" xfId="1" applyFont="1" applyBorder="1" applyAlignment="1">
      <alignment horizontal="center" vertical="center" textRotation="255" shrinkToFit="1"/>
    </xf>
    <xf numFmtId="0" fontId="3" fillId="0" borderId="31" xfId="1" applyFont="1" applyBorder="1" applyAlignment="1">
      <alignment horizontal="center" vertical="center" textRotation="255" shrinkToFit="1"/>
    </xf>
    <xf numFmtId="0" fontId="3" fillId="0" borderId="33" xfId="1" applyFont="1" applyBorder="1" applyAlignment="1">
      <alignment horizontal="left" vertical="center"/>
    </xf>
    <xf numFmtId="0" fontId="3" fillId="0" borderId="34" xfId="1" applyFont="1" applyBorder="1" applyAlignment="1">
      <alignment horizontal="left" vertical="center"/>
    </xf>
    <xf numFmtId="0" fontId="3" fillId="0" borderId="37" xfId="1" applyFont="1" applyBorder="1" applyAlignment="1">
      <alignment horizontal="left" vertical="center"/>
    </xf>
    <xf numFmtId="0" fontId="3" fillId="0" borderId="38" xfId="1" applyFont="1" applyBorder="1" applyAlignment="1">
      <alignment horizontal="left" vertical="center"/>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13" xfId="1" applyFont="1" applyBorder="1" applyAlignment="1">
      <alignment horizontal="left" vertical="center" wrapText="1"/>
    </xf>
    <xf numFmtId="0" fontId="8" fillId="0" borderId="0" xfId="1" applyFont="1" applyAlignment="1">
      <alignment horizontal="left" vertical="center" wrapText="1"/>
    </xf>
    <xf numFmtId="0" fontId="8" fillId="0" borderId="14" xfId="1" applyFont="1" applyBorder="1" applyAlignment="1">
      <alignment horizontal="left" vertical="center" wrapText="1"/>
    </xf>
    <xf numFmtId="0" fontId="8" fillId="0" borderId="29" xfId="1" applyFont="1" applyBorder="1" applyAlignment="1">
      <alignment horizontal="left" vertical="center" wrapText="1"/>
    </xf>
    <xf numFmtId="0" fontId="8" fillId="0" borderId="32" xfId="1" applyFont="1" applyBorder="1" applyAlignment="1">
      <alignment horizontal="left" vertical="center" wrapText="1"/>
    </xf>
    <xf numFmtId="0" fontId="8" fillId="0" borderId="30" xfId="1" applyFont="1" applyBorder="1" applyAlignment="1">
      <alignment horizontal="left" vertical="center" wrapText="1"/>
    </xf>
    <xf numFmtId="0" fontId="2" fillId="0" borderId="8" xfId="1" applyBorder="1" applyAlignment="1">
      <alignment horizontal="left" vertical="center" wrapText="1"/>
    </xf>
    <xf numFmtId="0" fontId="3" fillId="0" borderId="1" xfId="1" applyFont="1" applyBorder="1" applyAlignment="1">
      <alignment horizontal="left" shrinkToFit="1"/>
    </xf>
    <xf numFmtId="0" fontId="3" fillId="0" borderId="2" xfId="1" applyFont="1" applyBorder="1" applyAlignment="1">
      <alignment horizontal="left" shrinkToFit="1"/>
    </xf>
    <xf numFmtId="0" fontId="3" fillId="0" borderId="3" xfId="1" applyFont="1" applyBorder="1" applyAlignment="1">
      <alignment horizontal="left" shrinkToFit="1"/>
    </xf>
    <xf numFmtId="0" fontId="3" fillId="0" borderId="0" xfId="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4" xfId="0" applyFont="1" applyBorder="1" applyAlignment="1">
      <alignment horizontal="left" vertical="center" wrapText="1"/>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lignment vertical="center"/>
    </xf>
    <xf numFmtId="0" fontId="32" fillId="0" borderId="32" xfId="3" applyFont="1" applyBorder="1" applyAlignment="1">
      <alignment horizontal="center" vertical="center"/>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32" fillId="0" borderId="3" xfId="3" applyFont="1" applyBorder="1" applyAlignment="1">
      <alignment horizontal="center" vertical="center"/>
    </xf>
    <xf numFmtId="178" fontId="32" fillId="0" borderId="1" xfId="3" applyNumberFormat="1" applyFont="1" applyBorder="1" applyAlignment="1">
      <alignment horizontal="center" vertical="center"/>
    </xf>
    <xf numFmtId="178" fontId="32" fillId="0" borderId="2" xfId="3" applyNumberFormat="1" applyFont="1" applyBorder="1" applyAlignment="1">
      <alignment horizontal="center" vertical="center"/>
    </xf>
    <xf numFmtId="178" fontId="32" fillId="0" borderId="3" xfId="3" applyNumberFormat="1" applyFont="1" applyBorder="1" applyAlignment="1">
      <alignment horizontal="center" vertical="center"/>
    </xf>
    <xf numFmtId="183" fontId="32" fillId="2" borderId="1" xfId="3" applyNumberFormat="1" applyFont="1" applyFill="1" applyBorder="1" applyAlignment="1">
      <alignment horizontal="center" vertical="center"/>
    </xf>
    <xf numFmtId="183" fontId="32" fillId="2" borderId="2" xfId="3" applyNumberFormat="1" applyFont="1" applyFill="1" applyBorder="1" applyAlignment="1">
      <alignment horizontal="center" vertical="center"/>
    </xf>
    <xf numFmtId="183" fontId="32" fillId="2" borderId="3" xfId="3" applyNumberFormat="1" applyFont="1" applyFill="1" applyBorder="1" applyAlignment="1">
      <alignment horizontal="center" vertical="center"/>
    </xf>
    <xf numFmtId="0" fontId="32" fillId="5" borderId="1" xfId="3" applyFont="1" applyFill="1" applyBorder="1" applyAlignment="1" applyProtection="1">
      <alignment horizontal="center" vertical="center"/>
      <protection locked="0"/>
    </xf>
    <xf numFmtId="0" fontId="32" fillId="5" borderId="3" xfId="3" applyFont="1" applyFill="1" applyBorder="1" applyAlignment="1" applyProtection="1">
      <alignment horizontal="center" vertical="center"/>
      <protection locked="0"/>
    </xf>
    <xf numFmtId="181" fontId="32" fillId="0" borderId="1" xfId="3" applyNumberFormat="1" applyFont="1" applyBorder="1" applyAlignment="1">
      <alignment horizontal="center" vertical="center"/>
    </xf>
    <xf numFmtId="181" fontId="32" fillId="0" borderId="2" xfId="3" applyNumberFormat="1" applyFont="1" applyBorder="1" applyAlignment="1">
      <alignment horizontal="center" vertical="center"/>
    </xf>
    <xf numFmtId="181" fontId="32" fillId="0" borderId="3" xfId="3" applyNumberFormat="1" applyFont="1" applyBorder="1" applyAlignment="1">
      <alignment horizontal="center" vertical="center"/>
    </xf>
    <xf numFmtId="182" fontId="32" fillId="2" borderId="0" xfId="3" applyNumberFormat="1" applyFont="1" applyFill="1" applyAlignment="1">
      <alignment horizontal="center" vertical="center"/>
    </xf>
    <xf numFmtId="0" fontId="32" fillId="2" borderId="0" xfId="3" applyFont="1" applyFill="1" applyAlignment="1">
      <alignment horizontal="center" vertical="center"/>
    </xf>
    <xf numFmtId="0" fontId="32" fillId="2" borderId="0" xfId="3" applyFont="1" applyFill="1" applyAlignment="1">
      <alignment horizontal="right" vertical="center"/>
    </xf>
    <xf numFmtId="181" fontId="32" fillId="0" borderId="1" xfId="3" applyNumberFormat="1" applyFont="1" applyBorder="1" applyAlignment="1">
      <alignment horizontal="right" vertical="center"/>
    </xf>
    <xf numFmtId="181" fontId="32" fillId="0" borderId="3" xfId="3" applyNumberFormat="1" applyFont="1" applyBorder="1" applyAlignment="1">
      <alignment horizontal="right" vertical="center"/>
    </xf>
    <xf numFmtId="181" fontId="32" fillId="0" borderId="1" xfId="5" applyNumberFormat="1" applyFont="1" applyFill="1" applyBorder="1" applyAlignment="1" applyProtection="1">
      <alignment horizontal="right" vertical="center"/>
    </xf>
    <xf numFmtId="181" fontId="32" fillId="0" borderId="3" xfId="5" applyNumberFormat="1" applyFont="1" applyFill="1" applyBorder="1" applyAlignment="1" applyProtection="1">
      <alignment horizontal="right" vertical="center"/>
    </xf>
    <xf numFmtId="181" fontId="32" fillId="5" borderId="1" xfId="3" applyNumberFormat="1" applyFont="1" applyFill="1" applyBorder="1" applyAlignment="1" applyProtection="1">
      <alignment horizontal="right" vertical="center"/>
      <protection locked="0"/>
    </xf>
    <xf numFmtId="181" fontId="32" fillId="5" borderId="3" xfId="3" applyNumberFormat="1" applyFont="1" applyFill="1" applyBorder="1" applyAlignment="1" applyProtection="1">
      <alignment horizontal="right" vertical="center"/>
      <protection locked="0"/>
    </xf>
    <xf numFmtId="181" fontId="32" fillId="5" borderId="1" xfId="5" applyNumberFormat="1" applyFont="1" applyFill="1" applyBorder="1" applyAlignment="1" applyProtection="1">
      <alignment horizontal="right" vertical="center"/>
      <protection locked="0"/>
    </xf>
    <xf numFmtId="181" fontId="32" fillId="5" borderId="3" xfId="5" applyNumberFormat="1" applyFont="1" applyFill="1" applyBorder="1" applyAlignment="1" applyProtection="1">
      <alignment horizontal="right" vertical="center"/>
      <protection locked="0"/>
    </xf>
    <xf numFmtId="0" fontId="32" fillId="0" borderId="0" xfId="3" applyFont="1" applyAlignment="1">
      <alignment horizontal="center" vertical="center"/>
    </xf>
    <xf numFmtId="0" fontId="33" fillId="0" borderId="0" xfId="3" applyFont="1" applyAlignment="1">
      <alignment horizontal="center" vertical="center" wrapText="1"/>
    </xf>
    <xf numFmtId="0" fontId="5" fillId="5" borderId="82" xfId="3" applyFont="1" applyFill="1" applyBorder="1" applyAlignment="1" applyProtection="1">
      <alignment horizontal="left" vertical="center" wrapText="1"/>
      <protection locked="0"/>
    </xf>
    <xf numFmtId="0" fontId="5" fillId="5" borderId="2" xfId="3" applyFont="1" applyFill="1" applyBorder="1" applyAlignment="1" applyProtection="1">
      <alignment horizontal="left" vertical="center" wrapText="1"/>
      <protection locked="0"/>
    </xf>
    <xf numFmtId="0" fontId="5" fillId="5" borderId="83" xfId="3" applyFont="1" applyFill="1" applyBorder="1" applyAlignment="1" applyProtection="1">
      <alignment horizontal="left" vertical="center" wrapText="1"/>
      <protection locked="0"/>
    </xf>
    <xf numFmtId="0" fontId="33" fillId="4" borderId="109" xfId="3" applyFont="1" applyFill="1" applyBorder="1" applyAlignment="1" applyProtection="1">
      <alignment horizontal="center" vertical="center" wrapText="1"/>
      <protection locked="0"/>
    </xf>
    <xf numFmtId="0" fontId="33" fillId="4" borderId="63" xfId="3" applyFont="1" applyFill="1" applyBorder="1" applyAlignment="1" applyProtection="1">
      <alignment horizontal="center" vertical="center" wrapText="1"/>
      <protection locked="0"/>
    </xf>
    <xf numFmtId="0" fontId="5" fillId="4" borderId="65" xfId="3" applyFont="1" applyFill="1" applyBorder="1" applyAlignment="1" applyProtection="1">
      <alignment horizontal="center" vertical="center" wrapText="1"/>
      <protection locked="0"/>
    </xf>
    <xf numFmtId="0" fontId="5" fillId="4" borderId="63" xfId="3" applyFont="1" applyFill="1" applyBorder="1" applyAlignment="1" applyProtection="1">
      <alignment horizontal="center" vertical="center" wrapText="1"/>
      <protection locked="0"/>
    </xf>
    <xf numFmtId="0" fontId="5" fillId="4" borderId="65" xfId="3" applyFont="1" applyFill="1" applyBorder="1" applyAlignment="1" applyProtection="1">
      <alignment horizontal="center" vertical="center" shrinkToFit="1"/>
      <protection locked="0"/>
    </xf>
    <xf numFmtId="0" fontId="5" fillId="4" borderId="64" xfId="3" applyFont="1" applyFill="1" applyBorder="1" applyAlignment="1" applyProtection="1">
      <alignment horizontal="center" vertical="center" shrinkToFit="1"/>
      <protection locked="0"/>
    </xf>
    <xf numFmtId="0" fontId="5" fillId="4" borderId="63" xfId="3" applyFont="1" applyFill="1" applyBorder="1" applyAlignment="1" applyProtection="1">
      <alignment horizontal="center" vertical="center" shrinkToFit="1"/>
      <protection locked="0"/>
    </xf>
    <xf numFmtId="0" fontId="5" fillId="5" borderId="65" xfId="3" applyFont="1" applyFill="1" applyBorder="1" applyAlignment="1" applyProtection="1">
      <alignment horizontal="center" vertical="center" wrapText="1"/>
      <protection locked="0"/>
    </xf>
    <xf numFmtId="0" fontId="5" fillId="5" borderId="64" xfId="3" applyFont="1" applyFill="1" applyBorder="1" applyAlignment="1" applyProtection="1">
      <alignment horizontal="center" vertical="center" wrapText="1"/>
      <protection locked="0"/>
    </xf>
    <xf numFmtId="0" fontId="5" fillId="5" borderId="110" xfId="3" applyFont="1" applyFill="1" applyBorder="1" applyAlignment="1" applyProtection="1">
      <alignment horizontal="center" vertical="center" wrapText="1"/>
      <protection locked="0"/>
    </xf>
    <xf numFmtId="179" fontId="29" fillId="2" borderId="109" xfId="3" applyNumberFormat="1" applyFont="1" applyFill="1" applyBorder="1" applyAlignment="1">
      <alignment horizontal="center" vertical="center" wrapText="1"/>
    </xf>
    <xf numFmtId="179" fontId="29" fillId="2" borderId="110" xfId="3" applyNumberFormat="1" applyFont="1" applyFill="1" applyBorder="1" applyAlignment="1">
      <alignment horizontal="center" vertical="center" wrapText="1"/>
    </xf>
    <xf numFmtId="179" fontId="29" fillId="2" borderId="109" xfId="5" applyNumberFormat="1" applyFont="1" applyFill="1" applyBorder="1" applyAlignment="1" applyProtection="1">
      <alignment horizontal="center" vertical="center" wrapText="1"/>
    </xf>
    <xf numFmtId="179" fontId="29" fillId="2" borderId="110" xfId="5" applyNumberFormat="1" applyFont="1" applyFill="1" applyBorder="1" applyAlignment="1" applyProtection="1">
      <alignment horizontal="center" vertical="center" wrapText="1"/>
    </xf>
    <xf numFmtId="0" fontId="5" fillId="5" borderId="109" xfId="3" applyFont="1" applyFill="1" applyBorder="1" applyAlignment="1" applyProtection="1">
      <alignment horizontal="left" vertical="center" wrapText="1"/>
      <protection locked="0"/>
    </xf>
    <xf numFmtId="0" fontId="5" fillId="5" borderId="64" xfId="3" applyFont="1" applyFill="1" applyBorder="1" applyAlignment="1" applyProtection="1">
      <alignment horizontal="left" vertical="center" wrapText="1"/>
      <protection locked="0"/>
    </xf>
    <xf numFmtId="0" fontId="5" fillId="5" borderId="110" xfId="3" applyFont="1" applyFill="1" applyBorder="1" applyAlignment="1" applyProtection="1">
      <alignment horizontal="left" vertical="center" wrapText="1"/>
      <protection locked="0"/>
    </xf>
    <xf numFmtId="0" fontId="33" fillId="4" borderId="82" xfId="3" applyFont="1" applyFill="1" applyBorder="1" applyAlignment="1" applyProtection="1">
      <alignment horizontal="center" vertical="center" wrapText="1"/>
      <protection locked="0"/>
    </xf>
    <xf numFmtId="0" fontId="33" fillId="4" borderId="3" xfId="3" applyFont="1" applyFill="1" applyBorder="1" applyAlignment="1" applyProtection="1">
      <alignment horizontal="center" vertical="center" wrapText="1"/>
      <protection locked="0"/>
    </xf>
    <xf numFmtId="0" fontId="5" fillId="4" borderId="1" xfId="3" applyFont="1" applyFill="1" applyBorder="1" applyAlignment="1" applyProtection="1">
      <alignment horizontal="center" vertical="center" wrapText="1"/>
      <protection locked="0"/>
    </xf>
    <xf numFmtId="0" fontId="5" fillId="4" borderId="3" xfId="3" applyFont="1" applyFill="1" applyBorder="1" applyAlignment="1" applyProtection="1">
      <alignment horizontal="center" vertical="center" wrapText="1"/>
      <protection locked="0"/>
    </xf>
    <xf numFmtId="0" fontId="5" fillId="4" borderId="1" xfId="3" applyFont="1" applyFill="1" applyBorder="1" applyAlignment="1" applyProtection="1">
      <alignment horizontal="center" vertical="center" shrinkToFit="1"/>
      <protection locked="0"/>
    </xf>
    <xf numFmtId="0" fontId="5" fillId="4" borderId="2" xfId="3" applyFont="1" applyFill="1" applyBorder="1" applyAlignment="1" applyProtection="1">
      <alignment horizontal="center" vertical="center" shrinkToFit="1"/>
      <protection locked="0"/>
    </xf>
    <xf numFmtId="0" fontId="5" fillId="4" borderId="3" xfId="3" applyFont="1" applyFill="1" applyBorder="1" applyAlignment="1" applyProtection="1">
      <alignment horizontal="center" vertical="center" shrinkToFit="1"/>
      <protection locked="0"/>
    </xf>
    <xf numFmtId="0" fontId="5" fillId="5" borderId="1" xfId="3" applyFont="1" applyFill="1" applyBorder="1" applyAlignment="1" applyProtection="1">
      <alignment horizontal="center" vertical="center" wrapText="1"/>
      <protection locked="0"/>
    </xf>
    <xf numFmtId="0" fontId="5" fillId="5" borderId="2" xfId="3" applyFont="1" applyFill="1" applyBorder="1" applyAlignment="1" applyProtection="1">
      <alignment horizontal="center" vertical="center" wrapText="1"/>
      <protection locked="0"/>
    </xf>
    <xf numFmtId="0" fontId="5" fillId="5" borderId="83" xfId="3" applyFont="1" applyFill="1" applyBorder="1" applyAlignment="1" applyProtection="1">
      <alignment horizontal="center" vertical="center" wrapText="1"/>
      <protection locked="0"/>
    </xf>
    <xf numFmtId="179" fontId="29" fillId="2" borderId="82" xfId="3" applyNumberFormat="1" applyFont="1" applyFill="1" applyBorder="1" applyAlignment="1">
      <alignment horizontal="center" vertical="center" wrapText="1"/>
    </xf>
    <xf numFmtId="179" fontId="29" fillId="2" borderId="83" xfId="3" applyNumberFormat="1" applyFont="1" applyFill="1" applyBorder="1" applyAlignment="1">
      <alignment horizontal="center" vertical="center" wrapText="1"/>
    </xf>
    <xf numFmtId="179" fontId="29" fillId="2" borderId="82" xfId="5" applyNumberFormat="1" applyFont="1" applyFill="1" applyBorder="1" applyAlignment="1" applyProtection="1">
      <alignment horizontal="center" vertical="center" wrapText="1"/>
    </xf>
    <xf numFmtId="179" fontId="29" fillId="2" borderId="83" xfId="5" applyNumberFormat="1" applyFont="1" applyFill="1" applyBorder="1" applyAlignment="1" applyProtection="1">
      <alignment horizontal="center" vertical="center" wrapText="1"/>
    </xf>
    <xf numFmtId="0" fontId="5" fillId="5" borderId="96" xfId="3" applyFont="1" applyFill="1" applyBorder="1" applyAlignment="1" applyProtection="1">
      <alignment horizontal="left" vertical="center" wrapText="1"/>
      <protection locked="0"/>
    </xf>
    <xf numFmtId="0" fontId="5" fillId="5" borderId="99" xfId="3" applyFont="1" applyFill="1" applyBorder="1" applyAlignment="1" applyProtection="1">
      <alignment horizontal="left" vertical="center" wrapText="1"/>
      <protection locked="0"/>
    </xf>
    <xf numFmtId="0" fontId="5" fillId="5" borderId="100" xfId="3" applyFont="1" applyFill="1" applyBorder="1" applyAlignment="1" applyProtection="1">
      <alignment horizontal="left" vertical="center" wrapText="1"/>
      <protection locked="0"/>
    </xf>
    <xf numFmtId="0" fontId="33" fillId="4" borderId="96" xfId="3" applyFont="1" applyFill="1" applyBorder="1" applyAlignment="1" applyProtection="1">
      <alignment horizontal="center" vertical="center" wrapText="1"/>
      <protection locked="0"/>
    </xf>
    <xf numFmtId="0" fontId="33" fillId="4" borderId="97" xfId="3" applyFont="1" applyFill="1" applyBorder="1" applyAlignment="1" applyProtection="1">
      <alignment horizontal="center" vertical="center" wrapText="1"/>
      <protection locked="0"/>
    </xf>
    <xf numFmtId="0" fontId="5" fillId="4" borderId="98" xfId="3" applyFont="1" applyFill="1" applyBorder="1" applyAlignment="1" applyProtection="1">
      <alignment horizontal="center" vertical="center" wrapText="1"/>
      <protection locked="0"/>
    </xf>
    <xf numFmtId="0" fontId="5" fillId="4" borderId="97" xfId="3" applyFont="1" applyFill="1" applyBorder="1" applyAlignment="1" applyProtection="1">
      <alignment horizontal="center" vertical="center" wrapText="1"/>
      <protection locked="0"/>
    </xf>
    <xf numFmtId="0" fontId="5" fillId="4" borderId="98" xfId="3" applyFont="1" applyFill="1" applyBorder="1" applyAlignment="1" applyProtection="1">
      <alignment horizontal="center" vertical="center" shrinkToFit="1"/>
      <protection locked="0"/>
    </xf>
    <xf numFmtId="0" fontId="5" fillId="4" borderId="99" xfId="3" applyFont="1" applyFill="1" applyBorder="1" applyAlignment="1" applyProtection="1">
      <alignment horizontal="center" vertical="center" shrinkToFit="1"/>
      <protection locked="0"/>
    </xf>
    <xf numFmtId="0" fontId="5" fillId="4" borderId="97" xfId="3" applyFont="1" applyFill="1" applyBorder="1" applyAlignment="1" applyProtection="1">
      <alignment horizontal="center" vertical="center" shrinkToFit="1"/>
      <protection locked="0"/>
    </xf>
    <xf numFmtId="0" fontId="5" fillId="5" borderId="98" xfId="3" applyFont="1" applyFill="1" applyBorder="1" applyAlignment="1" applyProtection="1">
      <alignment horizontal="center" vertical="center" wrapText="1"/>
      <protection locked="0"/>
    </xf>
    <xf numFmtId="0" fontId="5" fillId="5" borderId="99" xfId="3" applyFont="1" applyFill="1" applyBorder="1" applyAlignment="1" applyProtection="1">
      <alignment horizontal="center" vertical="center" wrapText="1"/>
      <protection locked="0"/>
    </xf>
    <xf numFmtId="0" fontId="5" fillId="5" borderId="100" xfId="3" applyFont="1" applyFill="1" applyBorder="1" applyAlignment="1" applyProtection="1">
      <alignment horizontal="center" vertical="center" wrapText="1"/>
      <protection locked="0"/>
    </xf>
    <xf numFmtId="179" fontId="29" fillId="2" borderId="96" xfId="3" applyNumberFormat="1" applyFont="1" applyFill="1" applyBorder="1" applyAlignment="1">
      <alignment horizontal="center" vertical="center" wrapText="1"/>
    </xf>
    <xf numFmtId="179" fontId="29" fillId="2" borderId="100" xfId="3" applyNumberFormat="1" applyFont="1" applyFill="1" applyBorder="1" applyAlignment="1">
      <alignment horizontal="center" vertical="center" wrapText="1"/>
    </xf>
    <xf numFmtId="179" fontId="29" fillId="2" borderId="96" xfId="5" applyNumberFormat="1" applyFont="1" applyFill="1" applyBorder="1" applyAlignment="1" applyProtection="1">
      <alignment horizontal="center" vertical="center" wrapText="1"/>
    </xf>
    <xf numFmtId="179" fontId="29" fillId="2" borderId="100" xfId="5" applyNumberFormat="1" applyFont="1" applyFill="1" applyBorder="1" applyAlignment="1" applyProtection="1">
      <alignment horizontal="center" vertical="center" wrapText="1"/>
    </xf>
    <xf numFmtId="0" fontId="5" fillId="5" borderId="1" xfId="3" applyFont="1" applyFill="1" applyBorder="1" applyAlignment="1" applyProtection="1">
      <alignment horizontal="center" vertical="center"/>
      <protection locked="0"/>
    </xf>
    <xf numFmtId="0" fontId="5" fillId="5" borderId="3" xfId="3" applyFont="1" applyFill="1" applyBorder="1" applyAlignment="1" applyProtection="1">
      <alignment horizontal="center" vertical="center"/>
      <protection locked="0"/>
    </xf>
    <xf numFmtId="0" fontId="5" fillId="2" borderId="1" xfId="3" applyFont="1" applyFill="1" applyBorder="1" applyAlignment="1">
      <alignment horizontal="center" vertical="center"/>
    </xf>
    <xf numFmtId="0" fontId="5" fillId="2" borderId="3" xfId="3" applyFont="1" applyFill="1" applyBorder="1" applyAlignment="1">
      <alignment horizontal="center" vertical="center"/>
    </xf>
    <xf numFmtId="0" fontId="5" fillId="0" borderId="71" xfId="3" applyFont="1" applyBorder="1" applyAlignment="1">
      <alignment horizontal="center" vertical="center"/>
    </xf>
    <xf numFmtId="0" fontId="5" fillId="0" borderId="80" xfId="3" applyFont="1" applyBorder="1" applyAlignment="1">
      <alignment horizontal="center" vertical="center"/>
    </xf>
    <xf numFmtId="0" fontId="5" fillId="0" borderId="88" xfId="3" applyFont="1" applyBorder="1" applyAlignment="1">
      <alignment horizontal="center" vertical="center"/>
    </xf>
    <xf numFmtId="0" fontId="5" fillId="0" borderId="72" xfId="3" applyFont="1" applyBorder="1" applyAlignment="1">
      <alignment horizontal="center" vertical="center" wrapText="1"/>
    </xf>
    <xf numFmtId="0" fontId="5" fillId="0" borderId="73" xfId="3" applyFont="1" applyBorder="1" applyAlignment="1">
      <alignment horizontal="center" vertical="center" wrapText="1"/>
    </xf>
    <xf numFmtId="0" fontId="5" fillId="0" borderId="0" xfId="3" applyFont="1" applyAlignment="1">
      <alignment horizontal="center" vertical="center" wrapText="1"/>
    </xf>
    <xf numFmtId="0" fontId="5" fillId="0" borderId="14" xfId="3" applyFont="1" applyBorder="1" applyAlignment="1">
      <alignment horizontal="center" vertical="center" wrapText="1"/>
    </xf>
    <xf numFmtId="0" fontId="5" fillId="0" borderId="89" xfId="3" applyFont="1" applyBorder="1" applyAlignment="1">
      <alignment horizontal="center" vertical="center" wrapText="1"/>
    </xf>
    <xf numFmtId="0" fontId="5" fillId="0" borderId="90" xfId="3" applyFont="1" applyBorder="1" applyAlignment="1">
      <alignment horizontal="center" vertical="center" wrapText="1"/>
    </xf>
    <xf numFmtId="0" fontId="5" fillId="0" borderId="74"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91" xfId="3" applyFont="1" applyBorder="1" applyAlignment="1">
      <alignment horizontal="center" vertical="center" wrapText="1"/>
    </xf>
    <xf numFmtId="0" fontId="5" fillId="0" borderId="75" xfId="3" applyFont="1" applyBorder="1" applyAlignment="1">
      <alignment horizontal="center" vertical="center" wrapText="1"/>
    </xf>
    <xf numFmtId="0" fontId="5" fillId="0" borderId="81" xfId="3" applyFont="1" applyBorder="1" applyAlignment="1">
      <alignment horizontal="center" vertical="center" wrapText="1"/>
    </xf>
    <xf numFmtId="0" fontId="5" fillId="0" borderId="92" xfId="3" applyFont="1" applyBorder="1" applyAlignment="1">
      <alignment horizontal="center" vertical="center" wrapText="1"/>
    </xf>
    <xf numFmtId="0" fontId="5" fillId="0" borderId="76" xfId="3" quotePrefix="1" applyFont="1" applyBorder="1" applyAlignment="1">
      <alignment horizontal="center" vertical="center"/>
    </xf>
    <xf numFmtId="0" fontId="5" fillId="0" borderId="72" xfId="3" applyFont="1" applyBorder="1" applyAlignment="1">
      <alignment horizontal="center" vertical="center"/>
    </xf>
    <xf numFmtId="0" fontId="33" fillId="0" borderId="77" xfId="3" applyFont="1" applyBorder="1" applyAlignment="1">
      <alignment horizontal="center" vertical="center" wrapText="1"/>
    </xf>
    <xf numFmtId="0" fontId="33" fillId="0" borderId="78" xfId="3" applyFont="1" applyBorder="1" applyAlignment="1">
      <alignment horizontal="center" vertical="center" wrapText="1"/>
    </xf>
    <xf numFmtId="0" fontId="33" fillId="0" borderId="84" xfId="3" applyFont="1" applyBorder="1" applyAlignment="1">
      <alignment horizontal="center" vertical="center" wrapText="1"/>
    </xf>
    <xf numFmtId="0" fontId="33" fillId="0" borderId="85" xfId="3" applyFont="1" applyBorder="1" applyAlignment="1">
      <alignment horizontal="center" vertical="center" wrapText="1"/>
    </xf>
    <xf numFmtId="0" fontId="33" fillId="0" borderId="86" xfId="3" applyFont="1" applyBorder="1" applyAlignment="1">
      <alignment horizontal="center" vertical="center" wrapText="1"/>
    </xf>
    <xf numFmtId="0" fontId="33" fillId="0" borderId="87" xfId="3" applyFont="1" applyBorder="1" applyAlignment="1">
      <alignment horizontal="center" vertical="center" wrapText="1"/>
    </xf>
    <xf numFmtId="0" fontId="33" fillId="0" borderId="93" xfId="3" applyFont="1" applyBorder="1" applyAlignment="1">
      <alignment horizontal="center" vertical="center" wrapText="1"/>
    </xf>
    <xf numFmtId="0" fontId="33" fillId="0" borderId="94" xfId="3" applyFont="1" applyBorder="1" applyAlignment="1">
      <alignment horizontal="center" vertical="center" wrapText="1"/>
    </xf>
    <xf numFmtId="0" fontId="5" fillId="0" borderId="79" xfId="3" applyFont="1" applyBorder="1" applyAlignment="1">
      <alignment horizontal="center" vertical="center" wrapText="1"/>
    </xf>
    <xf numFmtId="0" fontId="5" fillId="0" borderId="71" xfId="3" applyFont="1" applyBorder="1" applyAlignment="1">
      <alignment horizontal="center" vertical="center" wrapText="1"/>
    </xf>
    <xf numFmtId="0" fontId="5" fillId="0" borderId="82" xfId="3" applyFont="1" applyBorder="1" applyAlignment="1">
      <alignment horizontal="center" vertical="center"/>
    </xf>
    <xf numFmtId="0" fontId="5" fillId="0" borderId="2" xfId="3" applyFont="1" applyBorder="1" applyAlignment="1">
      <alignment horizontal="center" vertical="center"/>
    </xf>
    <xf numFmtId="0" fontId="5" fillId="0" borderId="83" xfId="3" applyFont="1" applyBorder="1" applyAlignment="1">
      <alignment horizontal="center" vertical="center"/>
    </xf>
    <xf numFmtId="0" fontId="29" fillId="4" borderId="0" xfId="3" applyFont="1" applyFill="1" applyAlignment="1" applyProtection="1">
      <alignment horizontal="center" vertical="center"/>
      <protection locked="0"/>
    </xf>
    <xf numFmtId="0" fontId="29" fillId="5" borderId="0" xfId="3" applyFont="1" applyFill="1" applyAlignment="1" applyProtection="1">
      <alignment horizontal="center" vertical="center"/>
      <protection locked="0"/>
    </xf>
    <xf numFmtId="0" fontId="29" fillId="0" borderId="0" xfId="3" applyFont="1" applyAlignment="1">
      <alignment horizontal="center" vertical="center"/>
    </xf>
    <xf numFmtId="0" fontId="5" fillId="4" borderId="39" xfId="3" applyFont="1" applyFill="1" applyBorder="1" applyAlignment="1" applyProtection="1">
      <alignment horizontal="center" vertical="center"/>
      <protection locked="0"/>
    </xf>
    <xf numFmtId="0" fontId="5" fillId="5" borderId="29" xfId="3" applyFont="1" applyFill="1" applyBorder="1" applyAlignment="1" applyProtection="1">
      <alignment horizontal="center" vertical="center"/>
      <protection locked="0"/>
    </xf>
    <xf numFmtId="0" fontId="5" fillId="5" borderId="30" xfId="3" applyFont="1" applyFill="1" applyBorder="1" applyAlignment="1" applyProtection="1">
      <alignment horizontal="center" vertical="center"/>
      <protection locked="0"/>
    </xf>
    <xf numFmtId="0" fontId="33" fillId="2" borderId="0" xfId="3" applyFont="1" applyFill="1" applyAlignment="1">
      <alignment horizontal="left" vertical="center"/>
    </xf>
    <xf numFmtId="0" fontId="41" fillId="2" borderId="80" xfId="3" applyFont="1" applyFill="1" applyBorder="1" applyAlignment="1">
      <alignment horizontal="center" vertical="center"/>
    </xf>
    <xf numFmtId="0" fontId="41" fillId="2" borderId="88" xfId="3" applyFont="1" applyFill="1" applyBorder="1" applyAlignment="1">
      <alignment horizontal="center" vertical="center"/>
    </xf>
    <xf numFmtId="0" fontId="0" fillId="0" borderId="7" xfId="4" applyFont="1" applyBorder="1" applyAlignment="1">
      <alignment horizontal="left" vertical="center"/>
    </xf>
    <xf numFmtId="0" fontId="0" fillId="0" borderId="7" xfId="0" applyBorder="1" applyAlignment="1">
      <alignment vertical="center"/>
    </xf>
    <xf numFmtId="0" fontId="0" fillId="0" borderId="1" xfId="0"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0" fillId="0" borderId="0" xfId="4" applyFont="1" applyAlignment="1">
      <alignment horizontal="left" vertical="center" wrapText="1"/>
    </xf>
    <xf numFmtId="0" fontId="0" fillId="0" borderId="0" xfId="0" applyAlignment="1">
      <alignment wrapText="1"/>
    </xf>
    <xf numFmtId="0" fontId="0" fillId="0" borderId="7" xfId="4" applyFont="1" applyBorder="1" applyAlignment="1">
      <alignment vertical="center" wrapText="1"/>
    </xf>
    <xf numFmtId="0" fontId="0" fillId="0" borderId="7" xfId="0" applyBorder="1" applyAlignment="1">
      <alignment vertical="center" wrapText="1"/>
    </xf>
    <xf numFmtId="0" fontId="2" fillId="0" borderId="0" xfId="4" applyAlignment="1">
      <alignment horizontal="left" vertical="center"/>
    </xf>
    <xf numFmtId="0" fontId="2" fillId="0" borderId="9" xfId="4" applyBorder="1" applyAlignment="1">
      <alignment horizontal="center" vertical="center" wrapText="1"/>
    </xf>
    <xf numFmtId="0" fontId="2" fillId="0" borderId="39" xfId="4" applyBorder="1" applyAlignment="1">
      <alignment horizontal="center" vertical="center"/>
    </xf>
    <xf numFmtId="0" fontId="2" fillId="0" borderId="39" xfId="4" applyBorder="1" applyAlignment="1">
      <alignment horizontal="center" vertical="center" wrapText="1"/>
    </xf>
    <xf numFmtId="0" fontId="2" fillId="0" borderId="1" xfId="4" applyBorder="1" applyAlignment="1">
      <alignment horizontal="center" vertical="center"/>
    </xf>
    <xf numFmtId="0" fontId="2" fillId="0" borderId="2" xfId="4" applyBorder="1" applyAlignment="1">
      <alignment horizontal="center" vertical="center"/>
    </xf>
    <xf numFmtId="0" fontId="23" fillId="0" borderId="0" xfId="4" applyFont="1" applyAlignment="1">
      <alignment horizontal="center" vertical="center" shrinkToFit="1"/>
    </xf>
    <xf numFmtId="0" fontId="2" fillId="0" borderId="39" xfId="4" applyBorder="1" applyAlignment="1">
      <alignment horizontal="left" vertical="center"/>
    </xf>
    <xf numFmtId="0" fontId="27" fillId="0" borderId="39" xfId="4" applyFont="1" applyBorder="1" applyAlignment="1">
      <alignment horizontal="left" vertical="center"/>
    </xf>
    <xf numFmtId="0" fontId="2" fillId="0" borderId="70" xfId="4" applyBorder="1" applyAlignment="1">
      <alignment horizontal="center" vertical="center" textRotation="255"/>
    </xf>
    <xf numFmtId="0" fontId="2" fillId="0" borderId="0" xfId="4" applyAlignment="1">
      <alignment horizontal="left" vertical="center" wrapText="1"/>
    </xf>
    <xf numFmtId="0" fontId="0" fillId="0" borderId="39" xfId="4" applyFont="1" applyBorder="1" applyAlignment="1">
      <alignment horizontal="left" vertical="center" wrapText="1"/>
    </xf>
    <xf numFmtId="0" fontId="2" fillId="0" borderId="39" xfId="4" applyBorder="1" applyAlignment="1">
      <alignment horizontal="left" vertical="center" wrapText="1"/>
    </xf>
    <xf numFmtId="0" fontId="2" fillId="0" borderId="15" xfId="4" applyBorder="1" applyAlignment="1">
      <alignment horizontal="center" vertical="center" wrapText="1"/>
    </xf>
    <xf numFmtId="0" fontId="2" fillId="0" borderId="15" xfId="4" applyBorder="1" applyAlignment="1">
      <alignment vertical="center" wrapText="1"/>
    </xf>
    <xf numFmtId="0" fontId="2" fillId="0" borderId="39" xfId="4" applyBorder="1" applyAlignment="1">
      <alignment horizontal="center" vertical="center" shrinkToFit="1"/>
    </xf>
    <xf numFmtId="0" fontId="2" fillId="0" borderId="0" xfId="4" applyAlignment="1">
      <alignment horizontal="left" vertical="top" wrapText="1"/>
    </xf>
    <xf numFmtId="0" fontId="0" fillId="0" borderId="0" xfId="4" applyFont="1" applyAlignment="1">
      <alignment horizontal="left" vertical="top" wrapText="1"/>
    </xf>
    <xf numFmtId="0" fontId="2" fillId="0" borderId="3" xfId="4" applyBorder="1" applyAlignment="1">
      <alignment horizontal="center" vertical="center" wrapText="1"/>
    </xf>
    <xf numFmtId="0" fontId="2" fillId="0" borderId="2" xfId="4" applyBorder="1" applyAlignment="1">
      <alignment horizontal="center" vertical="center" wrapText="1"/>
    </xf>
    <xf numFmtId="0" fontId="2" fillId="0" borderId="69" xfId="4" applyBorder="1" applyAlignment="1">
      <alignment horizontal="center" vertical="center" wrapText="1"/>
    </xf>
    <xf numFmtId="177" fontId="2" fillId="0" borderId="39" xfId="4" applyNumberFormat="1" applyBorder="1" applyAlignment="1">
      <alignment horizontal="right" vertical="center"/>
    </xf>
    <xf numFmtId="177" fontId="2" fillId="3" borderId="2" xfId="4" applyNumberFormat="1" applyFill="1" applyBorder="1" applyAlignment="1">
      <alignment horizontal="right" vertical="center"/>
    </xf>
    <xf numFmtId="177" fontId="2" fillId="3" borderId="69" xfId="4" applyNumberFormat="1" applyFill="1" applyBorder="1" applyAlignment="1">
      <alignment horizontal="right" vertical="center"/>
    </xf>
    <xf numFmtId="9" fontId="2" fillId="0" borderId="39" xfId="4" applyNumberFormat="1" applyBorder="1" applyAlignment="1">
      <alignment horizontal="right" vertical="center"/>
    </xf>
    <xf numFmtId="0" fontId="2" fillId="0" borderId="15" xfId="4" applyBorder="1" applyAlignment="1">
      <alignment horizontal="left" vertical="center" wrapText="1"/>
    </xf>
    <xf numFmtId="176" fontId="2" fillId="0" borderId="39" xfId="4" applyNumberFormat="1" applyBorder="1" applyAlignment="1">
      <alignment horizontal="right" vertical="center"/>
    </xf>
    <xf numFmtId="0" fontId="2" fillId="0" borderId="14" xfId="4" applyBorder="1" applyAlignment="1">
      <alignment horizontal="left" vertical="center" wrapText="1"/>
    </xf>
    <xf numFmtId="0" fontId="2" fillId="3" borderId="1" xfId="4" applyFill="1" applyBorder="1" applyAlignment="1">
      <alignment horizontal="right" vertical="center"/>
    </xf>
    <xf numFmtId="0" fontId="2" fillId="0" borderId="15" xfId="4" applyBorder="1" applyAlignment="1">
      <alignment horizontal="left" vertical="top" wrapText="1"/>
    </xf>
    <xf numFmtId="0" fontId="2" fillId="3" borderId="39" xfId="4" applyFill="1" applyBorder="1" applyAlignment="1">
      <alignment horizontal="right" vertical="center"/>
    </xf>
    <xf numFmtId="0" fontId="2" fillId="0" borderId="31" xfId="4" applyBorder="1" applyAlignment="1">
      <alignment vertical="center" wrapText="1"/>
    </xf>
    <xf numFmtId="0" fontId="2" fillId="0" borderId="30" xfId="4" applyBorder="1" applyAlignment="1">
      <alignment horizontal="left" vertical="center" wrapText="1"/>
    </xf>
    <xf numFmtId="0" fontId="2" fillId="0" borderId="31" xfId="4" applyBorder="1" applyAlignment="1">
      <alignment vertical="top" wrapText="1"/>
    </xf>
  </cellXfs>
  <cellStyles count="6">
    <cellStyle name="桁区切り 2" xfId="5" xr:uid="{A6360317-305A-4311-8DBE-B700765B2AB3}"/>
    <cellStyle name="標準" xfId="0" builtinId="0"/>
    <cellStyle name="標準 2" xfId="1" xr:uid="{00000000-0005-0000-0000-000001000000}"/>
    <cellStyle name="標準 3" xfId="2" xr:uid="{00000000-0005-0000-0000-000002000000}"/>
    <cellStyle name="標準 3 2" xfId="3" xr:uid="{00000000-0005-0000-0000-000003000000}"/>
    <cellStyle name="標準 4" xfId="4" xr:uid="{91342EED-42E3-4DF9-AAD5-C717465338D5}"/>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a:extLst>
            <a:ext uri="{FF2B5EF4-FFF2-40B4-BE49-F238E27FC236}">
              <a16:creationId xmlns:a16="http://schemas.microsoft.com/office/drawing/2014/main" id="{0914B686-59E9-4656-8A50-CA2480DD4832}"/>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a:extLst>
            <a:ext uri="{FF2B5EF4-FFF2-40B4-BE49-F238E27FC236}">
              <a16:creationId xmlns:a16="http://schemas.microsoft.com/office/drawing/2014/main" id="{72E13E68-5D40-49DD-A3A7-6F940B0C437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a:extLst>
            <a:ext uri="{FF2B5EF4-FFF2-40B4-BE49-F238E27FC236}">
              <a16:creationId xmlns:a16="http://schemas.microsoft.com/office/drawing/2014/main" id="{55D7278D-D1AD-4FB4-8B00-4053F1069E6F}"/>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a:extLst>
            <a:ext uri="{FF2B5EF4-FFF2-40B4-BE49-F238E27FC236}">
              <a16:creationId xmlns:a16="http://schemas.microsoft.com/office/drawing/2014/main" id="{99F6FF40-B0C1-440D-87BD-FA333828EB49}"/>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a:extLst>
            <a:ext uri="{FF2B5EF4-FFF2-40B4-BE49-F238E27FC236}">
              <a16:creationId xmlns:a16="http://schemas.microsoft.com/office/drawing/2014/main" id="{22A95600-8D04-4DA5-A8EF-8AE556B6765C}"/>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a:extLst>
            <a:ext uri="{FF2B5EF4-FFF2-40B4-BE49-F238E27FC236}">
              <a16:creationId xmlns:a16="http://schemas.microsoft.com/office/drawing/2014/main" id="{7539D752-0EDF-41DC-BF4C-92A7443B83F1}"/>
            </a:ext>
          </a:extLst>
        </xdr:cNvPr>
        <xdr:cNvSpPr txBox="1">
          <a:spLocks noChangeArrowheads="1"/>
        </xdr:cNvSpPr>
      </xdr:nvSpPr>
      <xdr:spPr bwMode="auto">
        <a:xfrm>
          <a:off x="11715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a:extLst>
            <a:ext uri="{FF2B5EF4-FFF2-40B4-BE49-F238E27FC236}">
              <a16:creationId xmlns:a16="http://schemas.microsoft.com/office/drawing/2014/main" id="{76F21F70-9B65-4377-8DE8-A16FC9E0EB4E}"/>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a:extLst>
            <a:ext uri="{FF2B5EF4-FFF2-40B4-BE49-F238E27FC236}">
              <a16:creationId xmlns:a16="http://schemas.microsoft.com/office/drawing/2014/main" id="{00AACD83-F3B3-4012-8A5E-9877DB1C3E3B}"/>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a:extLst>
            <a:ext uri="{FF2B5EF4-FFF2-40B4-BE49-F238E27FC236}">
              <a16:creationId xmlns:a16="http://schemas.microsoft.com/office/drawing/2014/main" id="{0DFFD57A-BBBA-4799-AA27-58C8CD4839ED}"/>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F2E1663-07CA-42C0-87E4-7C7549B1A432}"/>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a:extLst>
            <a:ext uri="{FF2B5EF4-FFF2-40B4-BE49-F238E27FC236}">
              <a16:creationId xmlns:a16="http://schemas.microsoft.com/office/drawing/2014/main" id="{9DC68843-B074-4928-AD46-37EAC7777F58}"/>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a:extLst>
            <a:ext uri="{FF2B5EF4-FFF2-40B4-BE49-F238E27FC236}">
              <a16:creationId xmlns:a16="http://schemas.microsoft.com/office/drawing/2014/main" id="{B36E87C2-5718-4B39-AE7E-A7713D6E7DB3}"/>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a:extLst>
            <a:ext uri="{FF2B5EF4-FFF2-40B4-BE49-F238E27FC236}">
              <a16:creationId xmlns:a16="http://schemas.microsoft.com/office/drawing/2014/main" id="{7D76E2D7-9B86-4968-B45D-80E01148376E}"/>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a:extLst>
            <a:ext uri="{FF2B5EF4-FFF2-40B4-BE49-F238E27FC236}">
              <a16:creationId xmlns:a16="http://schemas.microsoft.com/office/drawing/2014/main" id="{01B7252A-2706-4797-BC1C-A52185504490}"/>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a:extLst>
            <a:ext uri="{FF2B5EF4-FFF2-40B4-BE49-F238E27FC236}">
              <a16:creationId xmlns:a16="http://schemas.microsoft.com/office/drawing/2014/main" id="{51E7F26D-E232-4310-813E-4DDA8497EABC}"/>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a:extLst>
            <a:ext uri="{FF2B5EF4-FFF2-40B4-BE49-F238E27FC236}">
              <a16:creationId xmlns:a16="http://schemas.microsoft.com/office/drawing/2014/main" id="{30916D54-E8A3-4911-AC3E-E784ADB476C7}"/>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a:extLst>
            <a:ext uri="{FF2B5EF4-FFF2-40B4-BE49-F238E27FC236}">
              <a16:creationId xmlns:a16="http://schemas.microsoft.com/office/drawing/2014/main" id="{F598C541-2E94-4F90-AE58-DB3EB0095E39}"/>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a:extLst>
            <a:ext uri="{FF2B5EF4-FFF2-40B4-BE49-F238E27FC236}">
              <a16:creationId xmlns:a16="http://schemas.microsoft.com/office/drawing/2014/main" id="{21DCB44D-032A-4053-B124-0575BDFDDF80}"/>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a:extLst>
            <a:ext uri="{FF2B5EF4-FFF2-40B4-BE49-F238E27FC236}">
              <a16:creationId xmlns:a16="http://schemas.microsoft.com/office/drawing/2014/main" id="{80E3F55F-C0D7-4BED-99F5-A18BAFA32259}"/>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2D96641-E590-45B7-A63D-4545DCBFAFC0}"/>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a:extLst>
            <a:ext uri="{FF2B5EF4-FFF2-40B4-BE49-F238E27FC236}">
              <a16:creationId xmlns:a16="http://schemas.microsoft.com/office/drawing/2014/main" id="{B918ABB3-5B4A-4D3A-8C6A-7B2C2A6E4CE6}"/>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a:extLst>
            <a:ext uri="{FF2B5EF4-FFF2-40B4-BE49-F238E27FC236}">
              <a16:creationId xmlns:a16="http://schemas.microsoft.com/office/drawing/2014/main" id="{7B425941-4EB7-47C0-997F-6E88474C63D5}"/>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a:extLst>
            <a:ext uri="{FF2B5EF4-FFF2-40B4-BE49-F238E27FC236}">
              <a16:creationId xmlns:a16="http://schemas.microsoft.com/office/drawing/2014/main" id="{3F571A6F-8866-4158-9756-89435349AC07}"/>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a:extLst>
            <a:ext uri="{FF2B5EF4-FFF2-40B4-BE49-F238E27FC236}">
              <a16:creationId xmlns:a16="http://schemas.microsoft.com/office/drawing/2014/main" id="{927691BC-D7F3-455F-BAF4-C4814AF12728}"/>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a:extLst>
            <a:ext uri="{FF2B5EF4-FFF2-40B4-BE49-F238E27FC236}">
              <a16:creationId xmlns:a16="http://schemas.microsoft.com/office/drawing/2014/main" id="{8668A2E0-BD4E-4C5B-9F8D-03443BEFBF0B}"/>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a:extLst>
            <a:ext uri="{FF2B5EF4-FFF2-40B4-BE49-F238E27FC236}">
              <a16:creationId xmlns:a16="http://schemas.microsoft.com/office/drawing/2014/main" id="{A8B3F8CD-851C-4B07-AB68-582ED53D577B}"/>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4A43C38-03AE-4D07-9C4A-BA4C76204F0C}"/>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a:extLst>
            <a:ext uri="{FF2B5EF4-FFF2-40B4-BE49-F238E27FC236}">
              <a16:creationId xmlns:a16="http://schemas.microsoft.com/office/drawing/2014/main" id="{1295657E-83D1-4586-BAB6-F661F13EA00A}"/>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a:extLst>
            <a:ext uri="{FF2B5EF4-FFF2-40B4-BE49-F238E27FC236}">
              <a16:creationId xmlns:a16="http://schemas.microsoft.com/office/drawing/2014/main" id="{9B1AB6B2-C28E-48B9-9CC6-553422BEACDD}"/>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a:extLst>
            <a:ext uri="{FF2B5EF4-FFF2-40B4-BE49-F238E27FC236}">
              <a16:creationId xmlns:a16="http://schemas.microsoft.com/office/drawing/2014/main" id="{DA282A8A-B796-4A29-95F5-35CCDFEED9D1}"/>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a:extLst>
            <a:ext uri="{FF2B5EF4-FFF2-40B4-BE49-F238E27FC236}">
              <a16:creationId xmlns:a16="http://schemas.microsoft.com/office/drawing/2014/main" id="{C7D06349-69E0-40FB-8C75-1912BF4F69AF}"/>
            </a:ext>
          </a:extLst>
        </xdr:cNvPr>
        <xdr:cNvSpPr txBox="1">
          <a:spLocks noChangeArrowheads="1"/>
        </xdr:cNvSpPr>
      </xdr:nvSpPr>
      <xdr:spPr bwMode="auto">
        <a:xfrm>
          <a:off x="157257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a:extLst>
            <a:ext uri="{FF2B5EF4-FFF2-40B4-BE49-F238E27FC236}">
              <a16:creationId xmlns:a16="http://schemas.microsoft.com/office/drawing/2014/main" id="{88CC1F54-3E54-4FE5-9F5A-56C77B5627B1}"/>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a:extLst>
            <a:ext uri="{FF2B5EF4-FFF2-40B4-BE49-F238E27FC236}">
              <a16:creationId xmlns:a16="http://schemas.microsoft.com/office/drawing/2014/main" id="{3438582F-7F1E-4AA3-81E7-1E67BCEA5A3F}"/>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a:extLst>
            <a:ext uri="{FF2B5EF4-FFF2-40B4-BE49-F238E27FC236}">
              <a16:creationId xmlns:a16="http://schemas.microsoft.com/office/drawing/2014/main" id="{AD4B819B-43E9-4F71-9571-885FC0B381A4}"/>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a:extLst>
            <a:ext uri="{FF2B5EF4-FFF2-40B4-BE49-F238E27FC236}">
              <a16:creationId xmlns:a16="http://schemas.microsoft.com/office/drawing/2014/main" id="{0CD7FB6B-5202-4334-BB4A-4E96E505084E}"/>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a:extLst>
            <a:ext uri="{FF2B5EF4-FFF2-40B4-BE49-F238E27FC236}">
              <a16:creationId xmlns:a16="http://schemas.microsoft.com/office/drawing/2014/main" id="{FB04563F-C4AF-4D35-934C-DB3F353E5656}"/>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BD33F2B-2959-43D8-AACD-015BAFCB8150}"/>
            </a:ext>
          </a:extLst>
        </xdr:cNvPr>
        <xdr:cNvSpPr txBox="1">
          <a:spLocks noChangeArrowheads="1"/>
        </xdr:cNvSpPr>
      </xdr:nvSpPr>
      <xdr:spPr bwMode="auto">
        <a:xfrm>
          <a:off x="19050" y="14992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0E6901C-37F8-47B9-99D0-6857184A94F8}"/>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A2936DA9-FADF-45CB-A627-396E8A68A15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8099267-05FD-4628-B118-33E6DBCCF256}"/>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a:extLst>
            <a:ext uri="{FF2B5EF4-FFF2-40B4-BE49-F238E27FC236}">
              <a16:creationId xmlns:a16="http://schemas.microsoft.com/office/drawing/2014/main" id="{F5E25E69-73E7-40CC-915F-6A7F39E603B2}"/>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a:extLst>
            <a:ext uri="{FF2B5EF4-FFF2-40B4-BE49-F238E27FC236}">
              <a16:creationId xmlns:a16="http://schemas.microsoft.com/office/drawing/2014/main" id="{CF246B44-4204-4DDB-A6A8-392EDD8B1A15}"/>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a:extLst>
            <a:ext uri="{FF2B5EF4-FFF2-40B4-BE49-F238E27FC236}">
              <a16:creationId xmlns:a16="http://schemas.microsoft.com/office/drawing/2014/main" id="{283E4F04-6CC7-4C2A-9175-720F34D8D1FC}"/>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a:extLst>
            <a:ext uri="{FF2B5EF4-FFF2-40B4-BE49-F238E27FC236}">
              <a16:creationId xmlns:a16="http://schemas.microsoft.com/office/drawing/2014/main" id="{91052191-EF7C-494A-B900-E46850D0EB32}"/>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a:extLst>
            <a:ext uri="{FF2B5EF4-FFF2-40B4-BE49-F238E27FC236}">
              <a16:creationId xmlns:a16="http://schemas.microsoft.com/office/drawing/2014/main" id="{B8FE090F-F048-4BEB-A03B-014B6CC153DA}"/>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a:extLst>
            <a:ext uri="{FF2B5EF4-FFF2-40B4-BE49-F238E27FC236}">
              <a16:creationId xmlns:a16="http://schemas.microsoft.com/office/drawing/2014/main" id="{56FA5D0F-B6AF-477F-BF83-900CDFB96F9B}"/>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a:extLst>
            <a:ext uri="{FF2B5EF4-FFF2-40B4-BE49-F238E27FC236}">
              <a16:creationId xmlns:a16="http://schemas.microsoft.com/office/drawing/2014/main" id="{F619A9DC-3336-40F1-98A9-343E5E4C4DD7}"/>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a:extLst>
            <a:ext uri="{FF2B5EF4-FFF2-40B4-BE49-F238E27FC236}">
              <a16:creationId xmlns:a16="http://schemas.microsoft.com/office/drawing/2014/main" id="{20B664C1-2024-451C-96FD-17843CF0EDEB}"/>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a:extLst>
            <a:ext uri="{FF2B5EF4-FFF2-40B4-BE49-F238E27FC236}">
              <a16:creationId xmlns:a16="http://schemas.microsoft.com/office/drawing/2014/main" id="{AB567D25-DC4B-4E58-9006-54D98EF59996}"/>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C51881B-7E64-4725-8A4B-35E9F7E89BFE}"/>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a:extLst>
            <a:ext uri="{FF2B5EF4-FFF2-40B4-BE49-F238E27FC236}">
              <a16:creationId xmlns:a16="http://schemas.microsoft.com/office/drawing/2014/main" id="{17A886F2-4897-4B25-A71B-6C8AB433924B}"/>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a:extLst>
            <a:ext uri="{FF2B5EF4-FFF2-40B4-BE49-F238E27FC236}">
              <a16:creationId xmlns:a16="http://schemas.microsoft.com/office/drawing/2014/main" id="{50314CA2-7A75-4AC1-BC7A-56A3B5BB8494}"/>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a:extLst>
            <a:ext uri="{FF2B5EF4-FFF2-40B4-BE49-F238E27FC236}">
              <a16:creationId xmlns:a16="http://schemas.microsoft.com/office/drawing/2014/main" id="{26BA519E-B221-4368-879A-6A85B6037BF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a:extLst>
            <a:ext uri="{FF2B5EF4-FFF2-40B4-BE49-F238E27FC236}">
              <a16:creationId xmlns:a16="http://schemas.microsoft.com/office/drawing/2014/main" id="{91C547C3-A69E-4A06-8DFD-39FAB9C1EFEF}"/>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a:extLst>
            <a:ext uri="{FF2B5EF4-FFF2-40B4-BE49-F238E27FC236}">
              <a16:creationId xmlns:a16="http://schemas.microsoft.com/office/drawing/2014/main" id="{FDFCB2BC-0D19-493B-A5E1-EBA0EB1D383C}"/>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a:extLst>
            <a:ext uri="{FF2B5EF4-FFF2-40B4-BE49-F238E27FC236}">
              <a16:creationId xmlns:a16="http://schemas.microsoft.com/office/drawing/2014/main" id="{8A2D126D-DE36-4D6F-9304-6F245F416F06}"/>
            </a:ext>
          </a:extLst>
        </xdr:cNvPr>
        <xdr:cNvSpPr txBox="1">
          <a:spLocks noChangeArrowheads="1"/>
        </xdr:cNvSpPr>
      </xdr:nvSpPr>
      <xdr:spPr bwMode="auto">
        <a:xfrm>
          <a:off x="11715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a:extLst>
            <a:ext uri="{FF2B5EF4-FFF2-40B4-BE49-F238E27FC236}">
              <a16:creationId xmlns:a16="http://schemas.microsoft.com/office/drawing/2014/main" id="{26399D8B-7328-4229-B10F-ABEFB4CB841A}"/>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a:extLst>
            <a:ext uri="{FF2B5EF4-FFF2-40B4-BE49-F238E27FC236}">
              <a16:creationId xmlns:a16="http://schemas.microsoft.com/office/drawing/2014/main" id="{FFE2B865-EFC8-459D-B835-7E822AF43141}"/>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a:extLst>
            <a:ext uri="{FF2B5EF4-FFF2-40B4-BE49-F238E27FC236}">
              <a16:creationId xmlns:a16="http://schemas.microsoft.com/office/drawing/2014/main" id="{F2C787F4-4D99-4FD8-A7A6-96EE112F784B}"/>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45E7C71-F66E-4DF8-B623-5823C24F5C21}"/>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a:extLst>
            <a:ext uri="{FF2B5EF4-FFF2-40B4-BE49-F238E27FC236}">
              <a16:creationId xmlns:a16="http://schemas.microsoft.com/office/drawing/2014/main" id="{BB991CF1-BEE6-4CD2-B9DA-5A5A1222EBCA}"/>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a:extLst>
            <a:ext uri="{FF2B5EF4-FFF2-40B4-BE49-F238E27FC236}">
              <a16:creationId xmlns:a16="http://schemas.microsoft.com/office/drawing/2014/main" id="{91CF0B3E-C871-4BD2-98C4-EAC80B879164}"/>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a:extLst>
            <a:ext uri="{FF2B5EF4-FFF2-40B4-BE49-F238E27FC236}">
              <a16:creationId xmlns:a16="http://schemas.microsoft.com/office/drawing/2014/main" id="{5D95A165-9900-40C6-BD32-4F8696094E2D}"/>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a:extLst>
            <a:ext uri="{FF2B5EF4-FFF2-40B4-BE49-F238E27FC236}">
              <a16:creationId xmlns:a16="http://schemas.microsoft.com/office/drawing/2014/main" id="{F698CE11-70C1-4BE3-8A87-3D529778DF70}"/>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a:extLst>
            <a:ext uri="{FF2B5EF4-FFF2-40B4-BE49-F238E27FC236}">
              <a16:creationId xmlns:a16="http://schemas.microsoft.com/office/drawing/2014/main" id="{CB94FB8F-1EDD-4794-8AA0-EFA2CD696DE4}"/>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a:extLst>
            <a:ext uri="{FF2B5EF4-FFF2-40B4-BE49-F238E27FC236}">
              <a16:creationId xmlns:a16="http://schemas.microsoft.com/office/drawing/2014/main" id="{4388B1CB-3A54-47CC-A440-511C31E642F5}"/>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a:extLst>
            <a:ext uri="{FF2B5EF4-FFF2-40B4-BE49-F238E27FC236}">
              <a16:creationId xmlns:a16="http://schemas.microsoft.com/office/drawing/2014/main" id="{C7EF3782-3D1F-46D2-8AB8-1EBF4B922480}"/>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a:extLst>
            <a:ext uri="{FF2B5EF4-FFF2-40B4-BE49-F238E27FC236}">
              <a16:creationId xmlns:a16="http://schemas.microsoft.com/office/drawing/2014/main" id="{B2620B79-C4AE-454F-A13B-840F117637D4}"/>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a:extLst>
            <a:ext uri="{FF2B5EF4-FFF2-40B4-BE49-F238E27FC236}">
              <a16:creationId xmlns:a16="http://schemas.microsoft.com/office/drawing/2014/main" id="{1F8835B8-750A-47C1-B464-34938C93B92D}"/>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C28649D-9530-4537-A673-E14D9E832E65}"/>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a:extLst>
            <a:ext uri="{FF2B5EF4-FFF2-40B4-BE49-F238E27FC236}">
              <a16:creationId xmlns:a16="http://schemas.microsoft.com/office/drawing/2014/main" id="{95A52371-7BB4-4719-A463-B596553D7876}"/>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a:extLst>
            <a:ext uri="{FF2B5EF4-FFF2-40B4-BE49-F238E27FC236}">
              <a16:creationId xmlns:a16="http://schemas.microsoft.com/office/drawing/2014/main" id="{1AC637B7-A19D-479F-AFD3-DFB02DF9DFD8}"/>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a:extLst>
            <a:ext uri="{FF2B5EF4-FFF2-40B4-BE49-F238E27FC236}">
              <a16:creationId xmlns:a16="http://schemas.microsoft.com/office/drawing/2014/main" id="{23C83F3F-3859-4422-ACB3-0A4DB6290530}"/>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a:extLst>
            <a:ext uri="{FF2B5EF4-FFF2-40B4-BE49-F238E27FC236}">
              <a16:creationId xmlns:a16="http://schemas.microsoft.com/office/drawing/2014/main" id="{0433980B-99FF-4795-A8BC-52F121C17C08}"/>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a:extLst>
            <a:ext uri="{FF2B5EF4-FFF2-40B4-BE49-F238E27FC236}">
              <a16:creationId xmlns:a16="http://schemas.microsoft.com/office/drawing/2014/main" id="{9C6475FC-854E-417E-9927-8BBF42136143}"/>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a:extLst>
            <a:ext uri="{FF2B5EF4-FFF2-40B4-BE49-F238E27FC236}">
              <a16:creationId xmlns:a16="http://schemas.microsoft.com/office/drawing/2014/main" id="{B23234EC-D243-422F-8505-82CF0E58857B}"/>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F9B199F1-F3DD-4774-94C3-C994044549B1}"/>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a:extLst>
            <a:ext uri="{FF2B5EF4-FFF2-40B4-BE49-F238E27FC236}">
              <a16:creationId xmlns:a16="http://schemas.microsoft.com/office/drawing/2014/main" id="{908D4CE7-0863-4360-A028-BB0A5CBF40AA}"/>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a:extLst>
            <a:ext uri="{FF2B5EF4-FFF2-40B4-BE49-F238E27FC236}">
              <a16:creationId xmlns:a16="http://schemas.microsoft.com/office/drawing/2014/main" id="{975EE27E-792A-4A37-BDEF-0B1E9E828130}"/>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a:extLst>
            <a:ext uri="{FF2B5EF4-FFF2-40B4-BE49-F238E27FC236}">
              <a16:creationId xmlns:a16="http://schemas.microsoft.com/office/drawing/2014/main" id="{621250AD-1528-4A8C-895B-E5393E0A3C19}"/>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a:extLst>
            <a:ext uri="{FF2B5EF4-FFF2-40B4-BE49-F238E27FC236}">
              <a16:creationId xmlns:a16="http://schemas.microsoft.com/office/drawing/2014/main" id="{5F0FD823-B9AA-4904-9D7F-713CA4014F02}"/>
            </a:ext>
          </a:extLst>
        </xdr:cNvPr>
        <xdr:cNvSpPr txBox="1">
          <a:spLocks noChangeArrowheads="1"/>
        </xdr:cNvSpPr>
      </xdr:nvSpPr>
      <xdr:spPr bwMode="auto">
        <a:xfrm>
          <a:off x="157257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a:extLst>
            <a:ext uri="{FF2B5EF4-FFF2-40B4-BE49-F238E27FC236}">
              <a16:creationId xmlns:a16="http://schemas.microsoft.com/office/drawing/2014/main" id="{D9461229-2505-4A4A-8E42-A47EC1FEC25E}"/>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a:extLst>
            <a:ext uri="{FF2B5EF4-FFF2-40B4-BE49-F238E27FC236}">
              <a16:creationId xmlns:a16="http://schemas.microsoft.com/office/drawing/2014/main" id="{71BCF4FC-E009-4776-BC66-DC233C924525}"/>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a:extLst>
            <a:ext uri="{FF2B5EF4-FFF2-40B4-BE49-F238E27FC236}">
              <a16:creationId xmlns:a16="http://schemas.microsoft.com/office/drawing/2014/main" id="{B6186B4F-44C2-4BB9-B3B7-7393EAE838A5}"/>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a:extLst>
            <a:ext uri="{FF2B5EF4-FFF2-40B4-BE49-F238E27FC236}">
              <a16:creationId xmlns:a16="http://schemas.microsoft.com/office/drawing/2014/main" id="{181232A1-D49E-44C5-99B0-177D3ACEF1E2}"/>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a:extLst>
            <a:ext uri="{FF2B5EF4-FFF2-40B4-BE49-F238E27FC236}">
              <a16:creationId xmlns:a16="http://schemas.microsoft.com/office/drawing/2014/main" id="{7BCD371F-6A32-4945-9AA0-9CD04D854393}"/>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BD6C84D3-5F85-4934-8424-243C928E40EA}"/>
            </a:ext>
          </a:extLst>
        </xdr:cNvPr>
        <xdr:cNvSpPr txBox="1">
          <a:spLocks noChangeArrowheads="1"/>
        </xdr:cNvSpPr>
      </xdr:nvSpPr>
      <xdr:spPr bwMode="auto">
        <a:xfrm>
          <a:off x="19050" y="14992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5EE3CB95-7CFF-40AD-95FF-8B668151F444}"/>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79198668-DEBF-4A6B-8B22-7E696607AD0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3593245-90D2-4990-B221-B7195E1D1FD2}"/>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a:extLst>
            <a:ext uri="{FF2B5EF4-FFF2-40B4-BE49-F238E27FC236}">
              <a16:creationId xmlns:a16="http://schemas.microsoft.com/office/drawing/2014/main" id="{DD80071F-7665-47B8-B443-51B510A610E8}"/>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a:extLst>
            <a:ext uri="{FF2B5EF4-FFF2-40B4-BE49-F238E27FC236}">
              <a16:creationId xmlns:a16="http://schemas.microsoft.com/office/drawing/2014/main" id="{2847BD52-A94D-4184-9DA1-0F1D5D03489A}"/>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a:extLst>
            <a:ext uri="{FF2B5EF4-FFF2-40B4-BE49-F238E27FC236}">
              <a16:creationId xmlns:a16="http://schemas.microsoft.com/office/drawing/2014/main" id="{1B5FBE0A-CA54-4197-AAFB-CB07A7F56C4E}"/>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a:extLst>
            <a:ext uri="{FF2B5EF4-FFF2-40B4-BE49-F238E27FC236}">
              <a16:creationId xmlns:a16="http://schemas.microsoft.com/office/drawing/2014/main" id="{ACC76F3B-763D-4EA5-B727-43693BBF7BE2}"/>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a:extLst>
            <a:ext uri="{FF2B5EF4-FFF2-40B4-BE49-F238E27FC236}">
              <a16:creationId xmlns:a16="http://schemas.microsoft.com/office/drawing/2014/main" id="{AC968A81-FCAD-409D-8078-70BF81F56DE3}"/>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a:extLst>
            <a:ext uri="{FF2B5EF4-FFF2-40B4-BE49-F238E27FC236}">
              <a16:creationId xmlns:a16="http://schemas.microsoft.com/office/drawing/2014/main" id="{D28CCE47-A59E-418C-86D8-0EF724FBA012}"/>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a:extLst>
            <a:ext uri="{FF2B5EF4-FFF2-40B4-BE49-F238E27FC236}">
              <a16:creationId xmlns:a16="http://schemas.microsoft.com/office/drawing/2014/main" id="{A1B7EB40-B048-4887-AC0C-BD97AF1E51EC}"/>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a:extLst>
            <a:ext uri="{FF2B5EF4-FFF2-40B4-BE49-F238E27FC236}">
              <a16:creationId xmlns:a16="http://schemas.microsoft.com/office/drawing/2014/main" id="{378E7945-509D-4245-96B4-62383ADFBA6D}"/>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a:extLst>
            <a:ext uri="{FF2B5EF4-FFF2-40B4-BE49-F238E27FC236}">
              <a16:creationId xmlns:a16="http://schemas.microsoft.com/office/drawing/2014/main" id="{CDF045ED-EE87-44C0-B08E-97740F3D4127}"/>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61B93D2-29B0-4F83-8423-AFB79A0A6639}"/>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a:extLst>
            <a:ext uri="{FF2B5EF4-FFF2-40B4-BE49-F238E27FC236}">
              <a16:creationId xmlns:a16="http://schemas.microsoft.com/office/drawing/2014/main" id="{F5C719FF-EC79-4EC2-B4A0-F0B905FC2089}"/>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a:extLst>
            <a:ext uri="{FF2B5EF4-FFF2-40B4-BE49-F238E27FC236}">
              <a16:creationId xmlns:a16="http://schemas.microsoft.com/office/drawing/2014/main" id="{7CC41343-6BB0-4207-83A4-AA5AE60FF05C}"/>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a:extLst>
            <a:ext uri="{FF2B5EF4-FFF2-40B4-BE49-F238E27FC236}">
              <a16:creationId xmlns:a16="http://schemas.microsoft.com/office/drawing/2014/main" id="{8BAD4D43-2EE5-4CD4-9D45-990565C07094}"/>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a:extLst>
            <a:ext uri="{FF2B5EF4-FFF2-40B4-BE49-F238E27FC236}">
              <a16:creationId xmlns:a16="http://schemas.microsoft.com/office/drawing/2014/main" id="{010E9374-1AD4-4084-9C36-9F11096DC88B}"/>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a:extLst>
            <a:ext uri="{FF2B5EF4-FFF2-40B4-BE49-F238E27FC236}">
              <a16:creationId xmlns:a16="http://schemas.microsoft.com/office/drawing/2014/main" id="{41FD4742-9C1C-41B3-B9CD-4D8208EFB33B}"/>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a:extLst>
            <a:ext uri="{FF2B5EF4-FFF2-40B4-BE49-F238E27FC236}">
              <a16:creationId xmlns:a16="http://schemas.microsoft.com/office/drawing/2014/main" id="{D2C0DF92-2A71-45E3-9909-635409109F01}"/>
            </a:ext>
          </a:extLst>
        </xdr:cNvPr>
        <xdr:cNvSpPr txBox="1">
          <a:spLocks noChangeArrowheads="1"/>
        </xdr:cNvSpPr>
      </xdr:nvSpPr>
      <xdr:spPr bwMode="auto">
        <a:xfrm>
          <a:off x="11715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a:extLst>
            <a:ext uri="{FF2B5EF4-FFF2-40B4-BE49-F238E27FC236}">
              <a16:creationId xmlns:a16="http://schemas.microsoft.com/office/drawing/2014/main" id="{8C7D0511-52B6-4470-894D-6B843E36908A}"/>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a:extLst>
            <a:ext uri="{FF2B5EF4-FFF2-40B4-BE49-F238E27FC236}">
              <a16:creationId xmlns:a16="http://schemas.microsoft.com/office/drawing/2014/main" id="{4144C9C6-7232-401E-AB98-4361F02E1628}"/>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a:extLst>
            <a:ext uri="{FF2B5EF4-FFF2-40B4-BE49-F238E27FC236}">
              <a16:creationId xmlns:a16="http://schemas.microsoft.com/office/drawing/2014/main" id="{F7FB4387-A90A-4527-A508-8437271ABCE1}"/>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3121D01A-B35C-4D31-BBD9-CC63978ECFFE}"/>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a:extLst>
            <a:ext uri="{FF2B5EF4-FFF2-40B4-BE49-F238E27FC236}">
              <a16:creationId xmlns:a16="http://schemas.microsoft.com/office/drawing/2014/main" id="{4BCCB896-DE22-4F6B-9220-F5DC19A02C22}"/>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a:extLst>
            <a:ext uri="{FF2B5EF4-FFF2-40B4-BE49-F238E27FC236}">
              <a16:creationId xmlns:a16="http://schemas.microsoft.com/office/drawing/2014/main" id="{3679C044-D6E7-45F2-A0A4-BCB9B9F6A06C}"/>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a:extLst>
            <a:ext uri="{FF2B5EF4-FFF2-40B4-BE49-F238E27FC236}">
              <a16:creationId xmlns:a16="http://schemas.microsoft.com/office/drawing/2014/main" id="{A0BD0472-D182-4F8D-927A-D4605F839BD2}"/>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a:extLst>
            <a:ext uri="{FF2B5EF4-FFF2-40B4-BE49-F238E27FC236}">
              <a16:creationId xmlns:a16="http://schemas.microsoft.com/office/drawing/2014/main" id="{9F01CB5A-AEA0-4936-838F-89E63440D793}"/>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a:extLst>
            <a:ext uri="{FF2B5EF4-FFF2-40B4-BE49-F238E27FC236}">
              <a16:creationId xmlns:a16="http://schemas.microsoft.com/office/drawing/2014/main" id="{6AFDC352-D27A-4322-8D14-9FAA3445E39F}"/>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a:extLst>
            <a:ext uri="{FF2B5EF4-FFF2-40B4-BE49-F238E27FC236}">
              <a16:creationId xmlns:a16="http://schemas.microsoft.com/office/drawing/2014/main" id="{288A4AD6-C5DD-4B62-B230-6F5AF20D7F09}"/>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a:extLst>
            <a:ext uri="{FF2B5EF4-FFF2-40B4-BE49-F238E27FC236}">
              <a16:creationId xmlns:a16="http://schemas.microsoft.com/office/drawing/2014/main" id="{EFBD2876-9780-4944-A3B0-FF50CBF71C1B}"/>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a:extLst>
            <a:ext uri="{FF2B5EF4-FFF2-40B4-BE49-F238E27FC236}">
              <a16:creationId xmlns:a16="http://schemas.microsoft.com/office/drawing/2014/main" id="{A6075DF6-F46F-4DC4-A6E6-1336E170D120}"/>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a:extLst>
            <a:ext uri="{FF2B5EF4-FFF2-40B4-BE49-F238E27FC236}">
              <a16:creationId xmlns:a16="http://schemas.microsoft.com/office/drawing/2014/main" id="{29C03E54-8A4E-49F8-9895-3A61B03518B4}"/>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1ACA69-0F31-4ECF-8D81-44AB9BD6053E}"/>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a:extLst>
            <a:ext uri="{FF2B5EF4-FFF2-40B4-BE49-F238E27FC236}">
              <a16:creationId xmlns:a16="http://schemas.microsoft.com/office/drawing/2014/main" id="{4785A112-7D71-4B41-BD8F-036D8EA0E758}"/>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a:extLst>
            <a:ext uri="{FF2B5EF4-FFF2-40B4-BE49-F238E27FC236}">
              <a16:creationId xmlns:a16="http://schemas.microsoft.com/office/drawing/2014/main" id="{2B5EFB79-C37C-4783-8E3E-B5870D009285}"/>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a:extLst>
            <a:ext uri="{FF2B5EF4-FFF2-40B4-BE49-F238E27FC236}">
              <a16:creationId xmlns:a16="http://schemas.microsoft.com/office/drawing/2014/main" id="{C081C970-9EB6-44EC-A0C8-9719FABD94B6}"/>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a:extLst>
            <a:ext uri="{FF2B5EF4-FFF2-40B4-BE49-F238E27FC236}">
              <a16:creationId xmlns:a16="http://schemas.microsoft.com/office/drawing/2014/main" id="{64FB8206-93A4-4083-99B1-DB14E62CDBD6}"/>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a:extLst>
            <a:ext uri="{FF2B5EF4-FFF2-40B4-BE49-F238E27FC236}">
              <a16:creationId xmlns:a16="http://schemas.microsoft.com/office/drawing/2014/main" id="{324A9B39-6AB5-43A5-AEC7-AE35851004EF}"/>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a:extLst>
            <a:ext uri="{FF2B5EF4-FFF2-40B4-BE49-F238E27FC236}">
              <a16:creationId xmlns:a16="http://schemas.microsoft.com/office/drawing/2014/main" id="{C4885876-2EEA-42BE-A48F-E4FE4E03DD28}"/>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7B5B9E1-69D7-4ACF-8718-706798ABA98D}"/>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a:extLst>
            <a:ext uri="{FF2B5EF4-FFF2-40B4-BE49-F238E27FC236}">
              <a16:creationId xmlns:a16="http://schemas.microsoft.com/office/drawing/2014/main" id="{58AD27A8-B20A-4CF5-A973-C7D2F6CDD6C0}"/>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a:extLst>
            <a:ext uri="{FF2B5EF4-FFF2-40B4-BE49-F238E27FC236}">
              <a16:creationId xmlns:a16="http://schemas.microsoft.com/office/drawing/2014/main" id="{FE867A0F-772D-48DD-A43E-983BDF5D6B2C}"/>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a:extLst>
            <a:ext uri="{FF2B5EF4-FFF2-40B4-BE49-F238E27FC236}">
              <a16:creationId xmlns:a16="http://schemas.microsoft.com/office/drawing/2014/main" id="{8D8A82AD-2DFF-404F-BB07-06146C72492E}"/>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a:extLst>
            <a:ext uri="{FF2B5EF4-FFF2-40B4-BE49-F238E27FC236}">
              <a16:creationId xmlns:a16="http://schemas.microsoft.com/office/drawing/2014/main" id="{08FFE117-87E4-4600-A836-F7FC8A353578}"/>
            </a:ext>
          </a:extLst>
        </xdr:cNvPr>
        <xdr:cNvSpPr txBox="1">
          <a:spLocks noChangeArrowheads="1"/>
        </xdr:cNvSpPr>
      </xdr:nvSpPr>
      <xdr:spPr bwMode="auto">
        <a:xfrm>
          <a:off x="157257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a:extLst>
            <a:ext uri="{FF2B5EF4-FFF2-40B4-BE49-F238E27FC236}">
              <a16:creationId xmlns:a16="http://schemas.microsoft.com/office/drawing/2014/main" id="{2C553F5B-8D48-43DB-AAA9-A59561F0D9B8}"/>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a:extLst>
            <a:ext uri="{FF2B5EF4-FFF2-40B4-BE49-F238E27FC236}">
              <a16:creationId xmlns:a16="http://schemas.microsoft.com/office/drawing/2014/main" id="{2388FBC7-E3CF-4E57-B505-C4E0FCE98DB0}"/>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a:extLst>
            <a:ext uri="{FF2B5EF4-FFF2-40B4-BE49-F238E27FC236}">
              <a16:creationId xmlns:a16="http://schemas.microsoft.com/office/drawing/2014/main" id="{CA859F8E-7AEC-47B0-997E-3797E08D5934}"/>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a:extLst>
            <a:ext uri="{FF2B5EF4-FFF2-40B4-BE49-F238E27FC236}">
              <a16:creationId xmlns:a16="http://schemas.microsoft.com/office/drawing/2014/main" id="{C0FB3BD1-405A-42A9-89D5-368795F80CE9}"/>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a:extLst>
            <a:ext uri="{FF2B5EF4-FFF2-40B4-BE49-F238E27FC236}">
              <a16:creationId xmlns:a16="http://schemas.microsoft.com/office/drawing/2014/main" id="{51D2D36E-A046-4EB7-8036-17F921641E7E}"/>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E2A633F-FA80-4171-B343-8F5602CBC1D3}"/>
            </a:ext>
          </a:extLst>
        </xdr:cNvPr>
        <xdr:cNvSpPr txBox="1">
          <a:spLocks noChangeArrowheads="1"/>
        </xdr:cNvSpPr>
      </xdr:nvSpPr>
      <xdr:spPr bwMode="auto">
        <a:xfrm>
          <a:off x="19050" y="14735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D7F63C0-065A-4123-B0B9-4AFF87A0AEE3}"/>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EB2E4BF-EC2B-41BC-89F7-8CF93F660E7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A50F446F-8773-40D3-95CC-B542AE2FB09B}"/>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a:extLst>
            <a:ext uri="{FF2B5EF4-FFF2-40B4-BE49-F238E27FC236}">
              <a16:creationId xmlns:a16="http://schemas.microsoft.com/office/drawing/2014/main" id="{155F13F3-E033-4616-96B9-D183A8D21C13}"/>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a:extLst>
            <a:ext uri="{FF2B5EF4-FFF2-40B4-BE49-F238E27FC236}">
              <a16:creationId xmlns:a16="http://schemas.microsoft.com/office/drawing/2014/main" id="{1BB5023B-5FBC-4825-ADCC-019BFA1B6043}"/>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a:extLst>
            <a:ext uri="{FF2B5EF4-FFF2-40B4-BE49-F238E27FC236}">
              <a16:creationId xmlns:a16="http://schemas.microsoft.com/office/drawing/2014/main" id="{E4547485-7299-4642-A1CF-A7678DDEE0F5}"/>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a:extLst>
            <a:ext uri="{FF2B5EF4-FFF2-40B4-BE49-F238E27FC236}">
              <a16:creationId xmlns:a16="http://schemas.microsoft.com/office/drawing/2014/main" id="{238D54A2-D301-4A43-A6A4-399E9FE08AD7}"/>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a:extLst>
            <a:ext uri="{FF2B5EF4-FFF2-40B4-BE49-F238E27FC236}">
              <a16:creationId xmlns:a16="http://schemas.microsoft.com/office/drawing/2014/main" id="{96210116-0EDB-4493-9654-51079A25F10D}"/>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a:extLst>
            <a:ext uri="{FF2B5EF4-FFF2-40B4-BE49-F238E27FC236}">
              <a16:creationId xmlns:a16="http://schemas.microsoft.com/office/drawing/2014/main" id="{F2C809C5-6F2E-4D75-B5F7-13C9E8F55041}"/>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a:extLst>
            <a:ext uri="{FF2B5EF4-FFF2-40B4-BE49-F238E27FC236}">
              <a16:creationId xmlns:a16="http://schemas.microsoft.com/office/drawing/2014/main" id="{235A7644-9A3C-44B9-BD01-7C4EAA4BDE73}"/>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a:extLst>
            <a:ext uri="{FF2B5EF4-FFF2-40B4-BE49-F238E27FC236}">
              <a16:creationId xmlns:a16="http://schemas.microsoft.com/office/drawing/2014/main" id="{2D1FF2F5-031E-4AE3-8859-800C78BF1D89}"/>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a:extLst>
            <a:ext uri="{FF2B5EF4-FFF2-40B4-BE49-F238E27FC236}">
              <a16:creationId xmlns:a16="http://schemas.microsoft.com/office/drawing/2014/main" id="{325A93FF-7A8F-4062-A242-711C5D1E067E}"/>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E3ACD654-ED9E-4F1D-B83C-23C621B3D20E}"/>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a:extLst>
            <a:ext uri="{FF2B5EF4-FFF2-40B4-BE49-F238E27FC236}">
              <a16:creationId xmlns:a16="http://schemas.microsoft.com/office/drawing/2014/main" id="{03C9F2B8-8C44-47B2-A524-3C8754F7C9AC}"/>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a:extLst>
            <a:ext uri="{FF2B5EF4-FFF2-40B4-BE49-F238E27FC236}">
              <a16:creationId xmlns:a16="http://schemas.microsoft.com/office/drawing/2014/main" id="{58BD93C1-161D-47A2-8213-9144AB76A51A}"/>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a:extLst>
            <a:ext uri="{FF2B5EF4-FFF2-40B4-BE49-F238E27FC236}">
              <a16:creationId xmlns:a16="http://schemas.microsoft.com/office/drawing/2014/main" id="{55480814-1B7F-4E94-A72A-8300CBE310D3}"/>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a:extLst>
            <a:ext uri="{FF2B5EF4-FFF2-40B4-BE49-F238E27FC236}">
              <a16:creationId xmlns:a16="http://schemas.microsoft.com/office/drawing/2014/main" id="{0F7AECB7-6F2B-4B0B-8689-DEB7C67D9D4A}"/>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a:extLst>
            <a:ext uri="{FF2B5EF4-FFF2-40B4-BE49-F238E27FC236}">
              <a16:creationId xmlns:a16="http://schemas.microsoft.com/office/drawing/2014/main" id="{5AD0926F-91CE-492D-BC18-2CDACB1913F0}"/>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a:extLst>
            <a:ext uri="{FF2B5EF4-FFF2-40B4-BE49-F238E27FC236}">
              <a16:creationId xmlns:a16="http://schemas.microsoft.com/office/drawing/2014/main" id="{95BFA8C1-FC71-444D-AE62-486822117859}"/>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a:extLst>
            <a:ext uri="{FF2B5EF4-FFF2-40B4-BE49-F238E27FC236}">
              <a16:creationId xmlns:a16="http://schemas.microsoft.com/office/drawing/2014/main" id="{A53B0DCE-1862-44AC-A71F-7398A60ED3FE}"/>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a:extLst>
            <a:ext uri="{FF2B5EF4-FFF2-40B4-BE49-F238E27FC236}">
              <a16:creationId xmlns:a16="http://schemas.microsoft.com/office/drawing/2014/main" id="{80E4BFAD-45C4-4625-81A0-AC3C65FCD8E6}"/>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58EA3440-A8BD-4721-8652-C0B9BF52946B}"/>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a:extLst>
            <a:ext uri="{FF2B5EF4-FFF2-40B4-BE49-F238E27FC236}">
              <a16:creationId xmlns:a16="http://schemas.microsoft.com/office/drawing/2014/main" id="{90DF7182-CD7A-48E0-99A1-CBEF504395D0}"/>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a:extLst>
            <a:ext uri="{FF2B5EF4-FFF2-40B4-BE49-F238E27FC236}">
              <a16:creationId xmlns:a16="http://schemas.microsoft.com/office/drawing/2014/main" id="{9B76ED58-9FC0-4FA2-9C2F-93F95BA9434A}"/>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a:extLst>
            <a:ext uri="{FF2B5EF4-FFF2-40B4-BE49-F238E27FC236}">
              <a16:creationId xmlns:a16="http://schemas.microsoft.com/office/drawing/2014/main" id="{92C0AF86-0F91-47B0-B7A2-2D6F5C07E613}"/>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a:extLst>
            <a:ext uri="{FF2B5EF4-FFF2-40B4-BE49-F238E27FC236}">
              <a16:creationId xmlns:a16="http://schemas.microsoft.com/office/drawing/2014/main" id="{EC77BD16-611D-46C3-AB8F-24CC0B584382}"/>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a:extLst>
            <a:ext uri="{FF2B5EF4-FFF2-40B4-BE49-F238E27FC236}">
              <a16:creationId xmlns:a16="http://schemas.microsoft.com/office/drawing/2014/main" id="{D8504AB9-EE1C-4931-81CE-1126DE3A5705}"/>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a:extLst>
            <a:ext uri="{FF2B5EF4-FFF2-40B4-BE49-F238E27FC236}">
              <a16:creationId xmlns:a16="http://schemas.microsoft.com/office/drawing/2014/main" id="{25B94430-87D9-4FC8-9C6D-088D8ECD1F87}"/>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a:extLst>
            <a:ext uri="{FF2B5EF4-FFF2-40B4-BE49-F238E27FC236}">
              <a16:creationId xmlns:a16="http://schemas.microsoft.com/office/drawing/2014/main" id="{B1311CDF-472D-46B3-9E12-99369F85B941}"/>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a:extLst>
            <a:ext uri="{FF2B5EF4-FFF2-40B4-BE49-F238E27FC236}">
              <a16:creationId xmlns:a16="http://schemas.microsoft.com/office/drawing/2014/main" id="{C5327C4F-DE8B-4A40-8B89-3A24E5A8603A}"/>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a:extLst>
            <a:ext uri="{FF2B5EF4-FFF2-40B4-BE49-F238E27FC236}">
              <a16:creationId xmlns:a16="http://schemas.microsoft.com/office/drawing/2014/main" id="{83A34FF4-69BD-4EA5-9119-CB1B5E2DEF56}"/>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2EAAB12-3CEF-4DA3-938E-7377BFDF664A}"/>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a:extLst>
            <a:ext uri="{FF2B5EF4-FFF2-40B4-BE49-F238E27FC236}">
              <a16:creationId xmlns:a16="http://schemas.microsoft.com/office/drawing/2014/main" id="{C7D07DF7-AF4A-4101-A23B-B5A1AB260BE7}"/>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a:extLst>
            <a:ext uri="{FF2B5EF4-FFF2-40B4-BE49-F238E27FC236}">
              <a16:creationId xmlns:a16="http://schemas.microsoft.com/office/drawing/2014/main" id="{6293939F-4C46-463A-9F4F-F85EA946EAAC}"/>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a:extLst>
            <a:ext uri="{FF2B5EF4-FFF2-40B4-BE49-F238E27FC236}">
              <a16:creationId xmlns:a16="http://schemas.microsoft.com/office/drawing/2014/main" id="{CF99E0B1-0BD6-49CE-942D-3243E445198C}"/>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a:extLst>
            <a:ext uri="{FF2B5EF4-FFF2-40B4-BE49-F238E27FC236}">
              <a16:creationId xmlns:a16="http://schemas.microsoft.com/office/drawing/2014/main" id="{3E5110FC-3D94-4716-9BF5-F9E2C020B1A6}"/>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a:extLst>
            <a:ext uri="{FF2B5EF4-FFF2-40B4-BE49-F238E27FC236}">
              <a16:creationId xmlns:a16="http://schemas.microsoft.com/office/drawing/2014/main" id="{9FCCBC3B-FB25-4DBB-9BD2-D2CC48703C74}"/>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a:extLst>
            <a:ext uri="{FF2B5EF4-FFF2-40B4-BE49-F238E27FC236}">
              <a16:creationId xmlns:a16="http://schemas.microsoft.com/office/drawing/2014/main" id="{1DE9A3B2-E785-4963-BCAE-00967B11C0F6}"/>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60F55E0C-2ECE-47B9-953C-AFAAB19C2183}"/>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a:extLst>
            <a:ext uri="{FF2B5EF4-FFF2-40B4-BE49-F238E27FC236}">
              <a16:creationId xmlns:a16="http://schemas.microsoft.com/office/drawing/2014/main" id="{EEB88589-63F9-4567-B987-CD765E73A274}"/>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a:extLst>
            <a:ext uri="{FF2B5EF4-FFF2-40B4-BE49-F238E27FC236}">
              <a16:creationId xmlns:a16="http://schemas.microsoft.com/office/drawing/2014/main" id="{EC6D670B-4362-4BEA-8A1D-28D00C842427}"/>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a:extLst>
            <a:ext uri="{FF2B5EF4-FFF2-40B4-BE49-F238E27FC236}">
              <a16:creationId xmlns:a16="http://schemas.microsoft.com/office/drawing/2014/main" id="{5BDDE837-44A4-4B6D-BFA8-2634C8AB7AB7}"/>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a:extLst>
            <a:ext uri="{FF2B5EF4-FFF2-40B4-BE49-F238E27FC236}">
              <a16:creationId xmlns:a16="http://schemas.microsoft.com/office/drawing/2014/main" id="{22BBA682-2394-43DF-920E-919FEDABF3AA}"/>
            </a:ext>
          </a:extLst>
        </xdr:cNvPr>
        <xdr:cNvSpPr txBox="1">
          <a:spLocks noChangeArrowheads="1"/>
        </xdr:cNvSpPr>
      </xdr:nvSpPr>
      <xdr:spPr bwMode="auto">
        <a:xfrm>
          <a:off x="157257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a:extLst>
            <a:ext uri="{FF2B5EF4-FFF2-40B4-BE49-F238E27FC236}">
              <a16:creationId xmlns:a16="http://schemas.microsoft.com/office/drawing/2014/main" id="{FDAB4655-D12E-40C4-BB46-BFED91F5CB64}"/>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a:extLst>
            <a:ext uri="{FF2B5EF4-FFF2-40B4-BE49-F238E27FC236}">
              <a16:creationId xmlns:a16="http://schemas.microsoft.com/office/drawing/2014/main" id="{596598C6-057E-470E-B56B-4984F28968F3}"/>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a:extLst>
            <a:ext uri="{FF2B5EF4-FFF2-40B4-BE49-F238E27FC236}">
              <a16:creationId xmlns:a16="http://schemas.microsoft.com/office/drawing/2014/main" id="{8397D71A-6416-400A-83DE-6F26B99379EA}"/>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a:extLst>
            <a:ext uri="{FF2B5EF4-FFF2-40B4-BE49-F238E27FC236}">
              <a16:creationId xmlns:a16="http://schemas.microsoft.com/office/drawing/2014/main" id="{D97E8D1C-991A-45FC-B427-C499FE0DEEDB}"/>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a:extLst>
            <a:ext uri="{FF2B5EF4-FFF2-40B4-BE49-F238E27FC236}">
              <a16:creationId xmlns:a16="http://schemas.microsoft.com/office/drawing/2014/main" id="{631AE456-CE42-4786-82D1-16A412A83AF4}"/>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D5FD02F3-2A46-4FB5-8070-271369EAB14A}"/>
            </a:ext>
          </a:extLst>
        </xdr:cNvPr>
        <xdr:cNvSpPr txBox="1">
          <a:spLocks noChangeArrowheads="1"/>
        </xdr:cNvSpPr>
      </xdr:nvSpPr>
      <xdr:spPr bwMode="auto">
        <a:xfrm>
          <a:off x="19050" y="14735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AB694087-F4A5-4092-87FF-C0396AC132BA}"/>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8B97B430-3E27-4271-AB74-E892342B8EE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BB81BADB-B111-4954-AB13-2ECBCF1086AF}"/>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a:extLst>
            <a:ext uri="{FF2B5EF4-FFF2-40B4-BE49-F238E27FC236}">
              <a16:creationId xmlns:a16="http://schemas.microsoft.com/office/drawing/2014/main" id="{9FA65DEA-E4C2-490F-AE93-CE09B61304B5}"/>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a:extLst>
            <a:ext uri="{FF2B5EF4-FFF2-40B4-BE49-F238E27FC236}">
              <a16:creationId xmlns:a16="http://schemas.microsoft.com/office/drawing/2014/main" id="{8CFC39DD-B706-489E-BF31-BEE28A8103B2}"/>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a:extLst>
            <a:ext uri="{FF2B5EF4-FFF2-40B4-BE49-F238E27FC236}">
              <a16:creationId xmlns:a16="http://schemas.microsoft.com/office/drawing/2014/main" id="{946CCC79-0EEA-4E62-829F-905F7C8AC73F}"/>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a:extLst>
            <a:ext uri="{FF2B5EF4-FFF2-40B4-BE49-F238E27FC236}">
              <a16:creationId xmlns:a16="http://schemas.microsoft.com/office/drawing/2014/main" id="{0B66536D-5761-4BAB-94F8-1F55DFE31A41}"/>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a:extLst>
            <a:ext uri="{FF2B5EF4-FFF2-40B4-BE49-F238E27FC236}">
              <a16:creationId xmlns:a16="http://schemas.microsoft.com/office/drawing/2014/main" id="{52210274-31A4-4E0D-964B-E52672593DE2}"/>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a:extLst>
            <a:ext uri="{FF2B5EF4-FFF2-40B4-BE49-F238E27FC236}">
              <a16:creationId xmlns:a16="http://schemas.microsoft.com/office/drawing/2014/main" id="{FC575584-7BBA-484F-9723-E07C5CA1BB48}"/>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a:extLst>
            <a:ext uri="{FF2B5EF4-FFF2-40B4-BE49-F238E27FC236}">
              <a16:creationId xmlns:a16="http://schemas.microsoft.com/office/drawing/2014/main" id="{ACFE4680-04E0-4CCB-BD4F-1A20A9C768EF}"/>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a:extLst>
            <a:ext uri="{FF2B5EF4-FFF2-40B4-BE49-F238E27FC236}">
              <a16:creationId xmlns:a16="http://schemas.microsoft.com/office/drawing/2014/main" id="{95E79C8B-B061-475E-82B3-6BB372EE5D4A}"/>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a:extLst>
            <a:ext uri="{FF2B5EF4-FFF2-40B4-BE49-F238E27FC236}">
              <a16:creationId xmlns:a16="http://schemas.microsoft.com/office/drawing/2014/main" id="{74385526-228E-49D9-8AEE-F835CB4BCDBB}"/>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1F61FED2-5247-47CB-941B-69AA11C64822}"/>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a:extLst>
            <a:ext uri="{FF2B5EF4-FFF2-40B4-BE49-F238E27FC236}">
              <a16:creationId xmlns:a16="http://schemas.microsoft.com/office/drawing/2014/main" id="{CBB02B71-E411-456D-977B-4F295A97D611}"/>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a:extLst>
            <a:ext uri="{FF2B5EF4-FFF2-40B4-BE49-F238E27FC236}">
              <a16:creationId xmlns:a16="http://schemas.microsoft.com/office/drawing/2014/main" id="{7A0383C7-2A08-485A-BEF3-CA44E57F6880}"/>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a:extLst>
            <a:ext uri="{FF2B5EF4-FFF2-40B4-BE49-F238E27FC236}">
              <a16:creationId xmlns:a16="http://schemas.microsoft.com/office/drawing/2014/main" id="{7CD939DA-9854-4B51-99F7-5B09AD7C0C1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a:extLst>
            <a:ext uri="{FF2B5EF4-FFF2-40B4-BE49-F238E27FC236}">
              <a16:creationId xmlns:a16="http://schemas.microsoft.com/office/drawing/2014/main" id="{AFED08C1-B46A-4D5E-9607-7D286BF2C9BD}"/>
            </a:ext>
          </a:extLst>
        </xdr:cNvPr>
        <xdr:cNvSpPr txBox="1">
          <a:spLocks noChangeArrowheads="1"/>
        </xdr:cNvSpPr>
      </xdr:nvSpPr>
      <xdr:spPr bwMode="auto">
        <a:xfrm>
          <a:off x="1571625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a:extLst>
            <a:ext uri="{FF2B5EF4-FFF2-40B4-BE49-F238E27FC236}">
              <a16:creationId xmlns:a16="http://schemas.microsoft.com/office/drawing/2014/main" id="{C92529DE-B0E9-43EE-9E31-B719E08F6D45}"/>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a:extLst>
            <a:ext uri="{FF2B5EF4-FFF2-40B4-BE49-F238E27FC236}">
              <a16:creationId xmlns:a16="http://schemas.microsoft.com/office/drawing/2014/main" id="{A14D61D2-0EEC-4A5B-BAA7-B86AA80178D5}"/>
            </a:ext>
          </a:extLst>
        </xdr:cNvPr>
        <xdr:cNvSpPr txBox="1">
          <a:spLocks noChangeArrowheads="1"/>
        </xdr:cNvSpPr>
      </xdr:nvSpPr>
      <xdr:spPr bwMode="auto">
        <a:xfrm>
          <a:off x="11525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a:extLst>
            <a:ext uri="{FF2B5EF4-FFF2-40B4-BE49-F238E27FC236}">
              <a16:creationId xmlns:a16="http://schemas.microsoft.com/office/drawing/2014/main" id="{8A930C55-D733-43C3-96CB-6D909A10ACC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a:extLst>
            <a:ext uri="{FF2B5EF4-FFF2-40B4-BE49-F238E27FC236}">
              <a16:creationId xmlns:a16="http://schemas.microsoft.com/office/drawing/2014/main" id="{DD4F72A6-271B-4D6D-BF71-6DD9032E3FEA}"/>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a:extLst>
            <a:ext uri="{FF2B5EF4-FFF2-40B4-BE49-F238E27FC236}">
              <a16:creationId xmlns:a16="http://schemas.microsoft.com/office/drawing/2014/main" id="{9B23D7DD-2E1C-4D0D-A55C-CD0BF948C4E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A830CED4-CAE4-4B7F-8126-923FF7662F47}"/>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a:extLst>
            <a:ext uri="{FF2B5EF4-FFF2-40B4-BE49-F238E27FC236}">
              <a16:creationId xmlns:a16="http://schemas.microsoft.com/office/drawing/2014/main" id="{4923C04E-4F70-42E9-8187-156E845EE58E}"/>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a:extLst>
            <a:ext uri="{FF2B5EF4-FFF2-40B4-BE49-F238E27FC236}">
              <a16:creationId xmlns:a16="http://schemas.microsoft.com/office/drawing/2014/main" id="{B3DD8E55-A4C4-46BD-89F7-4CE51C4FEF37}"/>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a:extLst>
            <a:ext uri="{FF2B5EF4-FFF2-40B4-BE49-F238E27FC236}">
              <a16:creationId xmlns:a16="http://schemas.microsoft.com/office/drawing/2014/main" id="{E7A905BD-0690-42E7-A727-B369B57E1B28}"/>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a:extLst>
            <a:ext uri="{FF2B5EF4-FFF2-40B4-BE49-F238E27FC236}">
              <a16:creationId xmlns:a16="http://schemas.microsoft.com/office/drawing/2014/main" id="{62830044-1F4F-4C6A-975C-61EDBC787505}"/>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a:extLst>
            <a:ext uri="{FF2B5EF4-FFF2-40B4-BE49-F238E27FC236}">
              <a16:creationId xmlns:a16="http://schemas.microsoft.com/office/drawing/2014/main" id="{283DE690-3F95-4A15-85D8-D7425444E7FF}"/>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a:extLst>
            <a:ext uri="{FF2B5EF4-FFF2-40B4-BE49-F238E27FC236}">
              <a16:creationId xmlns:a16="http://schemas.microsoft.com/office/drawing/2014/main" id="{024DACE9-55E0-41A4-AC82-9C099323BFB2}"/>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a:extLst>
            <a:ext uri="{FF2B5EF4-FFF2-40B4-BE49-F238E27FC236}">
              <a16:creationId xmlns:a16="http://schemas.microsoft.com/office/drawing/2014/main" id="{CAC6085E-E5DC-4DEB-A815-F783A0F4BF2D}"/>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a:extLst>
            <a:ext uri="{FF2B5EF4-FFF2-40B4-BE49-F238E27FC236}">
              <a16:creationId xmlns:a16="http://schemas.microsoft.com/office/drawing/2014/main" id="{75E4D24A-6355-487A-BEAD-15AF1C950C6E}"/>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a:extLst>
            <a:ext uri="{FF2B5EF4-FFF2-40B4-BE49-F238E27FC236}">
              <a16:creationId xmlns:a16="http://schemas.microsoft.com/office/drawing/2014/main" id="{ADAFE838-7978-4434-AD32-4CB5580C72C7}"/>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CD65750-B062-4734-B250-32D593F69E16}"/>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a:extLst>
            <a:ext uri="{FF2B5EF4-FFF2-40B4-BE49-F238E27FC236}">
              <a16:creationId xmlns:a16="http://schemas.microsoft.com/office/drawing/2014/main" id="{EC8669E4-1599-41DA-A3FE-1C5CAFD78DE9}"/>
            </a:ext>
          </a:extLst>
        </xdr:cNvPr>
        <xdr:cNvSpPr txBox="1">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a:extLst>
            <a:ext uri="{FF2B5EF4-FFF2-40B4-BE49-F238E27FC236}">
              <a16:creationId xmlns:a16="http://schemas.microsoft.com/office/drawing/2014/main" id="{97A77277-2685-40D1-A3EF-1FCA353FEB51}"/>
            </a:ext>
          </a:extLst>
        </xdr:cNvPr>
        <xdr:cNvSpPr txBox="1">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a:extLst>
            <a:ext uri="{FF2B5EF4-FFF2-40B4-BE49-F238E27FC236}">
              <a16:creationId xmlns:a16="http://schemas.microsoft.com/office/drawing/2014/main" id="{346CA20D-DDDB-4504-865C-7E3EBD2AE9C7}"/>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a:extLst>
            <a:ext uri="{FF2B5EF4-FFF2-40B4-BE49-F238E27FC236}">
              <a16:creationId xmlns:a16="http://schemas.microsoft.com/office/drawing/2014/main" id="{652ECCC6-80DA-459E-A38A-5F77B6C89EA0}"/>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a:extLst>
            <a:ext uri="{FF2B5EF4-FFF2-40B4-BE49-F238E27FC236}">
              <a16:creationId xmlns:a16="http://schemas.microsoft.com/office/drawing/2014/main" id="{5903FCF5-6CAC-4450-A5E6-FCC74F116326}"/>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a:extLst>
            <a:ext uri="{FF2B5EF4-FFF2-40B4-BE49-F238E27FC236}">
              <a16:creationId xmlns:a16="http://schemas.microsoft.com/office/drawing/2014/main" id="{C1CF29C7-E109-4D5E-B6E5-D2A10B30D9C0}"/>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1199566E-3A4F-4EF0-AE22-16967C03C3CD}"/>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a:extLst>
            <a:ext uri="{FF2B5EF4-FFF2-40B4-BE49-F238E27FC236}">
              <a16:creationId xmlns:a16="http://schemas.microsoft.com/office/drawing/2014/main" id="{63DC9B23-9561-4871-8F28-0D71E3808907}"/>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a:extLst>
            <a:ext uri="{FF2B5EF4-FFF2-40B4-BE49-F238E27FC236}">
              <a16:creationId xmlns:a16="http://schemas.microsoft.com/office/drawing/2014/main" id="{E38E879A-1617-4C32-875B-A7D1F0B47A01}"/>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a:extLst>
            <a:ext uri="{FF2B5EF4-FFF2-40B4-BE49-F238E27FC236}">
              <a16:creationId xmlns:a16="http://schemas.microsoft.com/office/drawing/2014/main" id="{8D7C8B19-0A89-4824-BB2C-6ADE49F3F77E}"/>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a:extLst>
            <a:ext uri="{FF2B5EF4-FFF2-40B4-BE49-F238E27FC236}">
              <a16:creationId xmlns:a16="http://schemas.microsoft.com/office/drawing/2014/main" id="{3DC8ACE3-1473-4926-A14C-252BB5D7DE69}"/>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a:extLst>
            <a:ext uri="{FF2B5EF4-FFF2-40B4-BE49-F238E27FC236}">
              <a16:creationId xmlns:a16="http://schemas.microsoft.com/office/drawing/2014/main" id="{1E88B2BD-DA54-42D8-A6C3-3CB1C7E761A4}"/>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a:extLst>
            <a:ext uri="{FF2B5EF4-FFF2-40B4-BE49-F238E27FC236}">
              <a16:creationId xmlns:a16="http://schemas.microsoft.com/office/drawing/2014/main" id="{3C278395-3F20-4EC6-A3DE-E63A17A7EE1E}"/>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a:extLst>
            <a:ext uri="{FF2B5EF4-FFF2-40B4-BE49-F238E27FC236}">
              <a16:creationId xmlns:a16="http://schemas.microsoft.com/office/drawing/2014/main" id="{BCF28020-3172-46AB-8CB8-73435C4C0BE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a:extLst>
            <a:ext uri="{FF2B5EF4-FFF2-40B4-BE49-F238E27FC236}">
              <a16:creationId xmlns:a16="http://schemas.microsoft.com/office/drawing/2014/main" id="{3245094A-3C86-4834-A097-82CF1ECA85A5}"/>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a:extLst>
            <a:ext uri="{FF2B5EF4-FFF2-40B4-BE49-F238E27FC236}">
              <a16:creationId xmlns:a16="http://schemas.microsoft.com/office/drawing/2014/main" id="{6E6567C7-CE66-4165-8BD3-9D9F200DB6AD}"/>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AF31B4C2-CFDE-4012-BDBD-C62F175BF5F9}"/>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8D14151E-5A31-4167-9152-DA5B843F584D}"/>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775AAC07-ED35-43D0-A8D0-1EFE2BFC8CFE}"/>
            </a:ext>
          </a:extLst>
        </xdr:cNvPr>
        <xdr:cNvSpPr txBox="1">
          <a:spLocks noChangeArrowheads="1"/>
        </xdr:cNvSpPr>
      </xdr:nvSpPr>
      <xdr:spPr bwMode="auto">
        <a:xfrm>
          <a:off x="19050" y="82200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a:extLst>
            <a:ext uri="{FF2B5EF4-FFF2-40B4-BE49-F238E27FC236}">
              <a16:creationId xmlns:a16="http://schemas.microsoft.com/office/drawing/2014/main" id="{164B7D55-697B-4A6F-B9DD-8525C8CACFE7}"/>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a:extLst>
            <a:ext uri="{FF2B5EF4-FFF2-40B4-BE49-F238E27FC236}">
              <a16:creationId xmlns:a16="http://schemas.microsoft.com/office/drawing/2014/main" id="{D7CBE29C-11D6-4197-84C1-319C9EE152E1}"/>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a:extLst>
            <a:ext uri="{FF2B5EF4-FFF2-40B4-BE49-F238E27FC236}">
              <a16:creationId xmlns:a16="http://schemas.microsoft.com/office/drawing/2014/main" id="{76A2A056-76E9-4616-AD47-5B1F6F4FA43C}"/>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a:extLst>
            <a:ext uri="{FF2B5EF4-FFF2-40B4-BE49-F238E27FC236}">
              <a16:creationId xmlns:a16="http://schemas.microsoft.com/office/drawing/2014/main" id="{8D74A3CA-9786-45BA-99DC-1D541BCA39DE}"/>
            </a:ext>
          </a:extLst>
        </xdr:cNvPr>
        <xdr:cNvSpPr txBox="1">
          <a:spLocks noChangeArrowheads="1"/>
        </xdr:cNvSpPr>
      </xdr:nvSpPr>
      <xdr:spPr bwMode="auto">
        <a:xfrm>
          <a:off x="1571625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a:extLst>
            <a:ext uri="{FF2B5EF4-FFF2-40B4-BE49-F238E27FC236}">
              <a16:creationId xmlns:a16="http://schemas.microsoft.com/office/drawing/2014/main" id="{4486691F-DC1C-4949-A1D8-4B52951FB8D9}"/>
            </a:ext>
          </a:extLst>
        </xdr:cNvPr>
        <xdr:cNvSpPr txBox="1">
          <a:spLocks noChangeArrowheads="1"/>
        </xdr:cNvSpPr>
      </xdr:nvSpPr>
      <xdr:spPr bwMode="auto">
        <a:xfrm>
          <a:off x="8153400" y="107918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a:extLst>
            <a:ext uri="{FF2B5EF4-FFF2-40B4-BE49-F238E27FC236}">
              <a16:creationId xmlns:a16="http://schemas.microsoft.com/office/drawing/2014/main" id="{8F04CCED-DABD-43A0-9AA7-CBDF9FCE643F}"/>
            </a:ext>
          </a:extLst>
        </xdr:cNvPr>
        <xdr:cNvSpPr txBox="1">
          <a:spLocks noChangeArrowheads="1"/>
        </xdr:cNvSpPr>
      </xdr:nvSpPr>
      <xdr:spPr bwMode="auto">
        <a:xfrm>
          <a:off x="1152525" y="107918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a:extLst>
            <a:ext uri="{FF2B5EF4-FFF2-40B4-BE49-F238E27FC236}">
              <a16:creationId xmlns:a16="http://schemas.microsoft.com/office/drawing/2014/main" id="{A560686D-FD21-40FE-94D5-25654E4FA520}"/>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a:extLst>
            <a:ext uri="{FF2B5EF4-FFF2-40B4-BE49-F238E27FC236}">
              <a16:creationId xmlns:a16="http://schemas.microsoft.com/office/drawing/2014/main" id="{FE05CE16-7BD3-4923-934A-A24ACF593E74}"/>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a:extLst>
            <a:ext uri="{FF2B5EF4-FFF2-40B4-BE49-F238E27FC236}">
              <a16:creationId xmlns:a16="http://schemas.microsoft.com/office/drawing/2014/main" id="{60F9C78B-ABBE-4C69-B7CD-1C28FE5232A0}"/>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FAA7340-AC3A-4197-A03E-7CE18F19CE58}"/>
            </a:ext>
          </a:extLst>
        </xdr:cNvPr>
        <xdr:cNvSpPr txBox="1">
          <a:spLocks noChangeArrowheads="1"/>
        </xdr:cNvSpPr>
      </xdr:nvSpPr>
      <xdr:spPr bwMode="auto">
        <a:xfrm>
          <a:off x="19050" y="1079182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24E7FF5-41A3-48A1-9504-D2793E5B8CE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a:extLst>
            <a:ext uri="{FF2B5EF4-FFF2-40B4-BE49-F238E27FC236}">
              <a16:creationId xmlns:a16="http://schemas.microsoft.com/office/drawing/2014/main" id="{AADF10F7-A159-4419-99A3-C7154EE3290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a:extLst>
            <a:ext uri="{FF2B5EF4-FFF2-40B4-BE49-F238E27FC236}">
              <a16:creationId xmlns:a16="http://schemas.microsoft.com/office/drawing/2014/main" id="{BEB70D06-CAE3-4494-B43E-4404F53BAC1D}"/>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a:extLst>
            <a:ext uri="{FF2B5EF4-FFF2-40B4-BE49-F238E27FC236}">
              <a16:creationId xmlns:a16="http://schemas.microsoft.com/office/drawing/2014/main" id="{ED5E444E-B55D-4638-B0B2-9525376D2C5F}"/>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a:extLst>
            <a:ext uri="{FF2B5EF4-FFF2-40B4-BE49-F238E27FC236}">
              <a16:creationId xmlns:a16="http://schemas.microsoft.com/office/drawing/2014/main" id="{B61C8758-6F0A-458F-A8C2-64D41DDF3B88}"/>
            </a:ext>
          </a:extLst>
        </xdr:cNvPr>
        <xdr:cNvSpPr txBox="1">
          <a:spLocks noChangeArrowheads="1"/>
        </xdr:cNvSpPr>
      </xdr:nvSpPr>
      <xdr:spPr bwMode="auto">
        <a:xfrm>
          <a:off x="1571625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a:extLst>
            <a:ext uri="{FF2B5EF4-FFF2-40B4-BE49-F238E27FC236}">
              <a16:creationId xmlns:a16="http://schemas.microsoft.com/office/drawing/2014/main" id="{DE10F7C6-7728-436D-8AF0-BAAAF66DA592}"/>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a:extLst>
            <a:ext uri="{FF2B5EF4-FFF2-40B4-BE49-F238E27FC236}">
              <a16:creationId xmlns:a16="http://schemas.microsoft.com/office/drawing/2014/main" id="{5191A14A-251E-449C-B337-AB224A7728A2}"/>
            </a:ext>
          </a:extLst>
        </xdr:cNvPr>
        <xdr:cNvSpPr txBox="1">
          <a:spLocks noChangeArrowheads="1"/>
        </xdr:cNvSpPr>
      </xdr:nvSpPr>
      <xdr:spPr bwMode="auto">
        <a:xfrm>
          <a:off x="11525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a:extLst>
            <a:ext uri="{FF2B5EF4-FFF2-40B4-BE49-F238E27FC236}">
              <a16:creationId xmlns:a16="http://schemas.microsoft.com/office/drawing/2014/main" id="{7A17A2FC-A919-49D8-B70B-AFE47BE7987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a:extLst>
            <a:ext uri="{FF2B5EF4-FFF2-40B4-BE49-F238E27FC236}">
              <a16:creationId xmlns:a16="http://schemas.microsoft.com/office/drawing/2014/main" id="{EDD2EFD5-06DC-49A7-B15E-A56DA45CCB8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a:extLst>
            <a:ext uri="{FF2B5EF4-FFF2-40B4-BE49-F238E27FC236}">
              <a16:creationId xmlns:a16="http://schemas.microsoft.com/office/drawing/2014/main" id="{41F8DC9A-3F26-4ED8-993D-C6992B1DA683}"/>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E6D9CC18-4ACB-4097-BC99-763083C8B146}"/>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a:extLst>
            <a:ext uri="{FF2B5EF4-FFF2-40B4-BE49-F238E27FC236}">
              <a16:creationId xmlns:a16="http://schemas.microsoft.com/office/drawing/2014/main" id="{70D5E15E-92FA-4FD5-A64A-17C5B8A81E74}"/>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a:extLst>
            <a:ext uri="{FF2B5EF4-FFF2-40B4-BE49-F238E27FC236}">
              <a16:creationId xmlns:a16="http://schemas.microsoft.com/office/drawing/2014/main" id="{F16514DE-D31E-4EB1-8318-58D55F7BC1A2}"/>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a:extLst>
            <a:ext uri="{FF2B5EF4-FFF2-40B4-BE49-F238E27FC236}">
              <a16:creationId xmlns:a16="http://schemas.microsoft.com/office/drawing/2014/main" id="{72991F9B-0131-43EF-B573-2094CD91BD68}"/>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a:extLst>
            <a:ext uri="{FF2B5EF4-FFF2-40B4-BE49-F238E27FC236}">
              <a16:creationId xmlns:a16="http://schemas.microsoft.com/office/drawing/2014/main" id="{997C3626-C298-4DAB-A889-147EBB93479E}"/>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a:extLst>
            <a:ext uri="{FF2B5EF4-FFF2-40B4-BE49-F238E27FC236}">
              <a16:creationId xmlns:a16="http://schemas.microsoft.com/office/drawing/2014/main" id="{D5F746AE-1CA0-467F-8187-41B3B1C2F3AC}"/>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a:extLst>
            <a:ext uri="{FF2B5EF4-FFF2-40B4-BE49-F238E27FC236}">
              <a16:creationId xmlns:a16="http://schemas.microsoft.com/office/drawing/2014/main" id="{BE4CFA7F-1CB5-4BCE-A93F-95B93B7408AC}"/>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a:extLst>
            <a:ext uri="{FF2B5EF4-FFF2-40B4-BE49-F238E27FC236}">
              <a16:creationId xmlns:a16="http://schemas.microsoft.com/office/drawing/2014/main" id="{C85DA706-0136-42A1-8A7C-DCCAF9D52C9C}"/>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a:extLst>
            <a:ext uri="{FF2B5EF4-FFF2-40B4-BE49-F238E27FC236}">
              <a16:creationId xmlns:a16="http://schemas.microsoft.com/office/drawing/2014/main" id="{F32C6A03-0131-4439-8283-0DED8DD9F670}"/>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a:extLst>
            <a:ext uri="{FF2B5EF4-FFF2-40B4-BE49-F238E27FC236}">
              <a16:creationId xmlns:a16="http://schemas.microsoft.com/office/drawing/2014/main" id="{F6EB8FD4-9416-425E-AEA4-34B41A15A48C}"/>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BD63D28-6015-42CA-960C-99A20D7FFA66}"/>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a:extLst>
            <a:ext uri="{FF2B5EF4-FFF2-40B4-BE49-F238E27FC236}">
              <a16:creationId xmlns:a16="http://schemas.microsoft.com/office/drawing/2014/main" id="{9DAD021A-6817-491B-BCFC-1324DFC62DE7}"/>
            </a:ext>
          </a:extLst>
        </xdr:cNvPr>
        <xdr:cNvSpPr txBox="1">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a:extLst>
            <a:ext uri="{FF2B5EF4-FFF2-40B4-BE49-F238E27FC236}">
              <a16:creationId xmlns:a16="http://schemas.microsoft.com/office/drawing/2014/main" id="{4608B5BA-F3D4-4055-9DFE-32B3703F4DB7}"/>
            </a:ext>
          </a:extLst>
        </xdr:cNvPr>
        <xdr:cNvSpPr txBox="1">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a:extLst>
            <a:ext uri="{FF2B5EF4-FFF2-40B4-BE49-F238E27FC236}">
              <a16:creationId xmlns:a16="http://schemas.microsoft.com/office/drawing/2014/main" id="{E7CEBF88-F752-42CB-9B9C-0C9D4E1937D6}"/>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a:extLst>
            <a:ext uri="{FF2B5EF4-FFF2-40B4-BE49-F238E27FC236}">
              <a16:creationId xmlns:a16="http://schemas.microsoft.com/office/drawing/2014/main" id="{020FB261-CDCD-4B75-AAD5-33B493DA5E68}"/>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a:extLst>
            <a:ext uri="{FF2B5EF4-FFF2-40B4-BE49-F238E27FC236}">
              <a16:creationId xmlns:a16="http://schemas.microsoft.com/office/drawing/2014/main" id="{E4EB23A3-474A-4A99-A58C-DA95285B34E6}"/>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a:extLst>
            <a:ext uri="{FF2B5EF4-FFF2-40B4-BE49-F238E27FC236}">
              <a16:creationId xmlns:a16="http://schemas.microsoft.com/office/drawing/2014/main" id="{2327EE9A-D6D0-47BA-B4BE-B4D79B2D210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44DC7769-B2CC-4538-AA92-818DFD0B787E}"/>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a:extLst>
            <a:ext uri="{FF2B5EF4-FFF2-40B4-BE49-F238E27FC236}">
              <a16:creationId xmlns:a16="http://schemas.microsoft.com/office/drawing/2014/main" id="{97C23B23-4710-4C17-B36C-C1C358CC6133}"/>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a:extLst>
            <a:ext uri="{FF2B5EF4-FFF2-40B4-BE49-F238E27FC236}">
              <a16:creationId xmlns:a16="http://schemas.microsoft.com/office/drawing/2014/main" id="{38D448F5-C6DA-426C-8591-D4ACC408F45B}"/>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a:extLst>
            <a:ext uri="{FF2B5EF4-FFF2-40B4-BE49-F238E27FC236}">
              <a16:creationId xmlns:a16="http://schemas.microsoft.com/office/drawing/2014/main" id="{B905F2F5-E4F0-40F5-B9E7-D44FDBA1DA12}"/>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a:extLst>
            <a:ext uri="{FF2B5EF4-FFF2-40B4-BE49-F238E27FC236}">
              <a16:creationId xmlns:a16="http://schemas.microsoft.com/office/drawing/2014/main" id="{54FB87BF-58A9-42E7-B2B2-AA2E27674A50}"/>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a:extLst>
            <a:ext uri="{FF2B5EF4-FFF2-40B4-BE49-F238E27FC236}">
              <a16:creationId xmlns:a16="http://schemas.microsoft.com/office/drawing/2014/main" id="{D0C9A522-5A55-453C-A967-4C2579002C1E}"/>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a:extLst>
            <a:ext uri="{FF2B5EF4-FFF2-40B4-BE49-F238E27FC236}">
              <a16:creationId xmlns:a16="http://schemas.microsoft.com/office/drawing/2014/main" id="{DBD6125E-D688-4166-8D07-972996F119F9}"/>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a:extLst>
            <a:ext uri="{FF2B5EF4-FFF2-40B4-BE49-F238E27FC236}">
              <a16:creationId xmlns:a16="http://schemas.microsoft.com/office/drawing/2014/main" id="{5FC5C024-AED7-47CF-B4F7-0AA1C19AD05D}"/>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a:extLst>
            <a:ext uri="{FF2B5EF4-FFF2-40B4-BE49-F238E27FC236}">
              <a16:creationId xmlns:a16="http://schemas.microsoft.com/office/drawing/2014/main" id="{67752EC4-4A4B-44CF-9395-9C83AB9AB0CA}"/>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a:extLst>
            <a:ext uri="{FF2B5EF4-FFF2-40B4-BE49-F238E27FC236}">
              <a16:creationId xmlns:a16="http://schemas.microsoft.com/office/drawing/2014/main" id="{FB78868E-4DF0-4A6B-B2A8-8D742DE9AE2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26460E3A-7FDD-493B-85D0-62A782491F39}"/>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34361305-CC46-4282-BE5C-67B653489969}"/>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AEC1AD7-3F94-4E03-828C-AB59AB9A9245}"/>
            </a:ext>
          </a:extLst>
        </xdr:cNvPr>
        <xdr:cNvSpPr txBox="1">
          <a:spLocks noChangeArrowheads="1"/>
        </xdr:cNvSpPr>
      </xdr:nvSpPr>
      <xdr:spPr bwMode="auto">
        <a:xfrm>
          <a:off x="19050" y="82200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a:extLst>
            <a:ext uri="{FF2B5EF4-FFF2-40B4-BE49-F238E27FC236}">
              <a16:creationId xmlns:a16="http://schemas.microsoft.com/office/drawing/2014/main" id="{ECF135FE-2808-460C-B128-A7DBE8759D14}"/>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a:extLst>
            <a:ext uri="{FF2B5EF4-FFF2-40B4-BE49-F238E27FC236}">
              <a16:creationId xmlns:a16="http://schemas.microsoft.com/office/drawing/2014/main" id="{072030E7-30C1-4B90-9FBC-622688D999EF}"/>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a:extLst>
            <a:ext uri="{FF2B5EF4-FFF2-40B4-BE49-F238E27FC236}">
              <a16:creationId xmlns:a16="http://schemas.microsoft.com/office/drawing/2014/main" id="{A173A18A-D969-4834-AA6A-B05188BE567E}"/>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a:extLst>
            <a:ext uri="{FF2B5EF4-FFF2-40B4-BE49-F238E27FC236}">
              <a16:creationId xmlns:a16="http://schemas.microsoft.com/office/drawing/2014/main" id="{70697CD8-5BCC-4DA5-8568-C4F6BE2AD671}"/>
            </a:ext>
          </a:extLst>
        </xdr:cNvPr>
        <xdr:cNvSpPr txBox="1">
          <a:spLocks noChangeArrowheads="1"/>
        </xdr:cNvSpPr>
      </xdr:nvSpPr>
      <xdr:spPr bwMode="auto">
        <a:xfrm>
          <a:off x="1571625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a:extLst>
            <a:ext uri="{FF2B5EF4-FFF2-40B4-BE49-F238E27FC236}">
              <a16:creationId xmlns:a16="http://schemas.microsoft.com/office/drawing/2014/main" id="{C5E84AA7-1ACB-4C2B-8FFD-FB3B34BB621C}"/>
            </a:ext>
          </a:extLst>
        </xdr:cNvPr>
        <xdr:cNvSpPr txBox="1">
          <a:spLocks noChangeArrowheads="1"/>
        </xdr:cNvSpPr>
      </xdr:nvSpPr>
      <xdr:spPr bwMode="auto">
        <a:xfrm>
          <a:off x="8153400" y="107918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a:extLst>
            <a:ext uri="{FF2B5EF4-FFF2-40B4-BE49-F238E27FC236}">
              <a16:creationId xmlns:a16="http://schemas.microsoft.com/office/drawing/2014/main" id="{961DA1BE-8075-484D-862F-1B0A4490748C}"/>
            </a:ext>
          </a:extLst>
        </xdr:cNvPr>
        <xdr:cNvSpPr txBox="1">
          <a:spLocks noChangeArrowheads="1"/>
        </xdr:cNvSpPr>
      </xdr:nvSpPr>
      <xdr:spPr bwMode="auto">
        <a:xfrm>
          <a:off x="1152525" y="107918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a:extLst>
            <a:ext uri="{FF2B5EF4-FFF2-40B4-BE49-F238E27FC236}">
              <a16:creationId xmlns:a16="http://schemas.microsoft.com/office/drawing/2014/main" id="{8FC4A233-FD12-444E-8EEC-86C8FE93E22D}"/>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a:extLst>
            <a:ext uri="{FF2B5EF4-FFF2-40B4-BE49-F238E27FC236}">
              <a16:creationId xmlns:a16="http://schemas.microsoft.com/office/drawing/2014/main" id="{3BC5D095-DFBD-4298-BBE9-5360B4F6FE53}"/>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a:extLst>
            <a:ext uri="{FF2B5EF4-FFF2-40B4-BE49-F238E27FC236}">
              <a16:creationId xmlns:a16="http://schemas.microsoft.com/office/drawing/2014/main" id="{9B424B6A-ACD6-4F94-BC99-2BD311C6E314}"/>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80B55FF-7C17-49C5-9D37-49BB655DBE80}"/>
            </a:ext>
          </a:extLst>
        </xdr:cNvPr>
        <xdr:cNvSpPr txBox="1">
          <a:spLocks noChangeArrowheads="1"/>
        </xdr:cNvSpPr>
      </xdr:nvSpPr>
      <xdr:spPr bwMode="auto">
        <a:xfrm>
          <a:off x="19050" y="1079182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47C3460-5C0A-469E-A2E4-B4C3310C3E82}"/>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9ECB4790-89D0-4A97-AC03-6D2073734489}"/>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86152B5-5002-4A30-87A8-3203CF079A3A}"/>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592AF50A-511C-4851-AD12-6108ABED61CC}"/>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topLeftCell="A5" workbookViewId="0">
      <selection activeCell="E14" sqref="E14"/>
    </sheetView>
  </sheetViews>
  <sheetFormatPr defaultColWidth="9" defaultRowHeight="15.75" x14ac:dyDescent="0.15"/>
  <cols>
    <col min="1" max="4" width="5.125" style="42" customWidth="1"/>
    <col min="5" max="5" width="111.875" style="43" customWidth="1"/>
    <col min="6" max="16384" width="9" style="42"/>
  </cols>
  <sheetData>
    <row r="1" spans="1:6" ht="25.5" customHeight="1" x14ac:dyDescent="0.15">
      <c r="A1" s="65" t="s">
        <v>296</v>
      </c>
      <c r="B1" s="65"/>
      <c r="C1" s="65"/>
      <c r="D1" s="65"/>
    </row>
    <row r="2" spans="1:6" ht="10.5" customHeight="1" x14ac:dyDescent="0.15">
      <c r="A2" s="399"/>
      <c r="B2" s="399"/>
      <c r="C2" s="399"/>
      <c r="D2" s="399"/>
    </row>
    <row r="3" spans="1:6" s="64" customFormat="1" ht="31.5" customHeight="1" x14ac:dyDescent="0.25">
      <c r="A3" s="380" t="s">
        <v>295</v>
      </c>
      <c r="B3" s="380"/>
      <c r="C3" s="380"/>
      <c r="D3" s="380"/>
      <c r="E3" s="380"/>
    </row>
    <row r="4" spans="1:6" s="59" customFormat="1" ht="22.5" customHeight="1" x14ac:dyDescent="0.15">
      <c r="A4" s="42" t="s">
        <v>294</v>
      </c>
      <c r="B4" s="42"/>
      <c r="C4" s="42"/>
      <c r="D4" s="42"/>
      <c r="E4" s="63"/>
    </row>
    <row r="5" spans="1:6" s="59" customFormat="1" ht="22.5" customHeight="1" x14ac:dyDescent="0.15">
      <c r="A5" s="42" t="s">
        <v>558</v>
      </c>
      <c r="B5" s="42"/>
      <c r="C5" s="42"/>
      <c r="D5" s="42"/>
      <c r="E5" s="63"/>
    </row>
    <row r="6" spans="1:6" s="59" customFormat="1" ht="22.5" customHeight="1" x14ac:dyDescent="0.15">
      <c r="A6" s="380" t="s">
        <v>293</v>
      </c>
      <c r="B6" s="380"/>
      <c r="C6" s="380"/>
      <c r="D6" s="380"/>
      <c r="E6" s="380"/>
    </row>
    <row r="7" spans="1:6" s="59" customFormat="1" ht="10.5" customHeight="1" x14ac:dyDescent="0.15">
      <c r="A7" s="400"/>
      <c r="B7" s="400"/>
      <c r="C7" s="400"/>
      <c r="D7" s="400"/>
      <c r="E7" s="62"/>
    </row>
    <row r="8" spans="1:6" s="59" customFormat="1" ht="38.1" customHeight="1" x14ac:dyDescent="0.15">
      <c r="A8" s="390" t="s">
        <v>292</v>
      </c>
      <c r="B8" s="390"/>
      <c r="C8" s="390"/>
      <c r="D8" s="390"/>
      <c r="E8" s="390"/>
    </row>
    <row r="9" spans="1:6" ht="10.5" customHeight="1" x14ac:dyDescent="0.15">
      <c r="A9" s="401"/>
      <c r="B9" s="401"/>
      <c r="C9" s="401"/>
      <c r="D9" s="401"/>
    </row>
    <row r="10" spans="1:6" ht="21" customHeight="1" thickBot="1" x14ac:dyDescent="0.2">
      <c r="A10" s="381" t="s">
        <v>291</v>
      </c>
      <c r="B10" s="382"/>
      <c r="C10" s="382"/>
      <c r="D10" s="383"/>
      <c r="E10" s="61" t="s">
        <v>290</v>
      </c>
      <c r="F10" s="59"/>
    </row>
    <row r="11" spans="1:6" ht="43.5" customHeight="1" x14ac:dyDescent="0.15">
      <c r="A11" s="384" t="s">
        <v>289</v>
      </c>
      <c r="B11" s="385"/>
      <c r="C11" s="385"/>
      <c r="D11" s="386"/>
      <c r="E11" s="60" t="s">
        <v>288</v>
      </c>
      <c r="F11" s="59"/>
    </row>
    <row r="12" spans="1:6" ht="45.75" customHeight="1" x14ac:dyDescent="0.15">
      <c r="A12" s="387"/>
      <c r="B12" s="388"/>
      <c r="C12" s="388"/>
      <c r="D12" s="389"/>
      <c r="E12" s="58" t="s">
        <v>287</v>
      </c>
      <c r="F12" s="46"/>
    </row>
    <row r="13" spans="1:6" ht="50.25" customHeight="1" x14ac:dyDescent="0.15">
      <c r="A13" s="387"/>
      <c r="B13" s="388"/>
      <c r="C13" s="388"/>
      <c r="D13" s="389"/>
      <c r="E13" s="55" t="s">
        <v>286</v>
      </c>
      <c r="F13" s="46"/>
    </row>
    <row r="14" spans="1:6" ht="43.5" customHeight="1" x14ac:dyDescent="0.15">
      <c r="A14" s="387"/>
      <c r="B14" s="388"/>
      <c r="C14" s="388"/>
      <c r="D14" s="389"/>
      <c r="E14" s="58" t="s">
        <v>285</v>
      </c>
      <c r="F14" s="46"/>
    </row>
    <row r="15" spans="1:6" ht="25.5" customHeight="1" x14ac:dyDescent="0.15">
      <c r="A15" s="387"/>
      <c r="B15" s="388"/>
      <c r="C15" s="388"/>
      <c r="D15" s="389"/>
      <c r="E15" s="57" t="s">
        <v>284</v>
      </c>
      <c r="F15" s="46"/>
    </row>
    <row r="16" spans="1:6" ht="49.5" customHeight="1" x14ac:dyDescent="0.15">
      <c r="A16" s="387"/>
      <c r="B16" s="388"/>
      <c r="C16" s="388"/>
      <c r="D16" s="389"/>
      <c r="E16" s="55" t="s">
        <v>283</v>
      </c>
      <c r="F16" s="46"/>
    </row>
    <row r="17" spans="1:6" ht="48.75" customHeight="1" x14ac:dyDescent="0.15">
      <c r="A17" s="387"/>
      <c r="B17" s="388"/>
      <c r="C17" s="388"/>
      <c r="D17" s="389"/>
      <c r="E17" s="56" t="s">
        <v>282</v>
      </c>
      <c r="F17" s="46"/>
    </row>
    <row r="18" spans="1:6" ht="120" customHeight="1" x14ac:dyDescent="0.15">
      <c r="A18" s="387"/>
      <c r="B18" s="388"/>
      <c r="C18" s="388"/>
      <c r="D18" s="389"/>
      <c r="E18" s="53" t="s">
        <v>281</v>
      </c>
      <c r="F18" s="46"/>
    </row>
    <row r="19" spans="1:6" ht="42.75" customHeight="1" x14ac:dyDescent="0.15">
      <c r="A19" s="387"/>
      <c r="B19" s="388"/>
      <c r="C19" s="388"/>
      <c r="D19" s="389"/>
      <c r="E19" s="55" t="s">
        <v>280</v>
      </c>
      <c r="F19" s="46"/>
    </row>
    <row r="20" spans="1:6" ht="39" customHeight="1" x14ac:dyDescent="0.15">
      <c r="A20" s="387"/>
      <c r="B20" s="388"/>
      <c r="C20" s="388"/>
      <c r="D20" s="389"/>
      <c r="E20" s="48" t="s">
        <v>279</v>
      </c>
      <c r="F20" s="46"/>
    </row>
    <row r="21" spans="1:6" ht="36.75" customHeight="1" x14ac:dyDescent="0.15">
      <c r="A21" s="387"/>
      <c r="B21" s="388"/>
      <c r="C21" s="388"/>
      <c r="D21" s="389"/>
      <c r="E21" s="54" t="s">
        <v>278</v>
      </c>
      <c r="F21" s="51"/>
    </row>
    <row r="22" spans="1:6" ht="39" customHeight="1" x14ac:dyDescent="0.15">
      <c r="A22" s="387"/>
      <c r="B22" s="388"/>
      <c r="C22" s="388"/>
      <c r="D22" s="389"/>
      <c r="E22" s="53" t="s">
        <v>398</v>
      </c>
      <c r="F22" s="51"/>
    </row>
    <row r="23" spans="1:6" ht="102" customHeight="1" x14ac:dyDescent="0.15">
      <c r="A23" s="387"/>
      <c r="B23" s="388"/>
      <c r="C23" s="388"/>
      <c r="D23" s="389"/>
      <c r="E23" s="52" t="s">
        <v>322</v>
      </c>
      <c r="F23" s="51"/>
    </row>
    <row r="24" spans="1:6" ht="24" customHeight="1" x14ac:dyDescent="0.15">
      <c r="A24" s="391" t="s">
        <v>277</v>
      </c>
      <c r="B24" s="392"/>
      <c r="C24" s="392"/>
      <c r="D24" s="393"/>
      <c r="E24" s="47" t="s">
        <v>273</v>
      </c>
      <c r="F24" s="46"/>
    </row>
    <row r="25" spans="1:6" ht="39" customHeight="1" x14ac:dyDescent="0.15">
      <c r="A25" s="394"/>
      <c r="B25" s="380"/>
      <c r="C25" s="380"/>
      <c r="D25" s="395"/>
      <c r="E25" s="48" t="s">
        <v>276</v>
      </c>
      <c r="F25" s="46"/>
    </row>
    <row r="26" spans="1:6" ht="24" customHeight="1" x14ac:dyDescent="0.15">
      <c r="A26" s="396"/>
      <c r="B26" s="397"/>
      <c r="C26" s="397"/>
      <c r="D26" s="398"/>
      <c r="E26" s="50" t="s">
        <v>275</v>
      </c>
      <c r="F26" s="46"/>
    </row>
    <row r="27" spans="1:6" ht="32.25" customHeight="1" x14ac:dyDescent="0.15">
      <c r="A27" s="402" t="s">
        <v>274</v>
      </c>
      <c r="B27" s="402"/>
      <c r="C27" s="402"/>
      <c r="D27" s="402"/>
      <c r="E27" s="47" t="s">
        <v>273</v>
      </c>
    </row>
    <row r="28" spans="1:6" ht="55.5" customHeight="1" x14ac:dyDescent="0.15">
      <c r="A28" s="402"/>
      <c r="B28" s="402"/>
      <c r="C28" s="402"/>
      <c r="D28" s="402"/>
      <c r="E28" s="49" t="s">
        <v>272</v>
      </c>
    </row>
    <row r="29" spans="1:6" ht="24" customHeight="1" x14ac:dyDescent="0.15">
      <c r="A29" s="402"/>
      <c r="B29" s="402"/>
      <c r="C29" s="402"/>
      <c r="D29" s="402"/>
      <c r="E29" s="49" t="s">
        <v>271</v>
      </c>
    </row>
    <row r="30" spans="1:6" ht="24" customHeight="1" x14ac:dyDescent="0.15">
      <c r="A30" s="402"/>
      <c r="B30" s="402"/>
      <c r="C30" s="402"/>
      <c r="D30" s="402"/>
      <c r="E30" s="48" t="s">
        <v>270</v>
      </c>
    </row>
    <row r="31" spans="1:6" ht="27.75" customHeight="1" x14ac:dyDescent="0.15">
      <c r="A31" s="402" t="s">
        <v>269</v>
      </c>
      <c r="B31" s="402"/>
      <c r="C31" s="402"/>
      <c r="D31" s="402"/>
      <c r="E31" s="47" t="s">
        <v>268</v>
      </c>
      <c r="F31" s="46"/>
    </row>
    <row r="32" spans="1:6" ht="26.25" customHeight="1" x14ac:dyDescent="0.15">
      <c r="A32" s="402"/>
      <c r="B32" s="402"/>
      <c r="C32" s="402"/>
      <c r="D32" s="402"/>
      <c r="E32" s="45" t="s">
        <v>267</v>
      </c>
    </row>
    <row r="33" spans="1:5" ht="30.75" customHeight="1" x14ac:dyDescent="0.15">
      <c r="A33" s="379" t="s">
        <v>6</v>
      </c>
      <c r="B33" s="379"/>
      <c r="C33" s="379"/>
      <c r="D33" s="379"/>
      <c r="E33" s="44" t="s">
        <v>266</v>
      </c>
    </row>
  </sheetData>
  <mergeCells count="12">
    <mergeCell ref="A2:D2"/>
    <mergeCell ref="A7:D7"/>
    <mergeCell ref="A9:D9"/>
    <mergeCell ref="A27:D30"/>
    <mergeCell ref="A31:D32"/>
    <mergeCell ref="A33:D33"/>
    <mergeCell ref="A3:E3"/>
    <mergeCell ref="A10:D10"/>
    <mergeCell ref="A6:E6"/>
    <mergeCell ref="A11:D23"/>
    <mergeCell ref="A8:E8"/>
    <mergeCell ref="A24:D26"/>
  </mergeCells>
  <phoneticPr fontId="4"/>
  <pageMargins left="0.62992125984251968" right="0.43307086614173229" top="0.35433070866141736" bottom="0.15748031496062992" header="0.31496062992125984" footer="0.31496062992125984"/>
  <pageSetup paperSize="9"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7E4BB-7767-4836-BA6E-F780E1A02621}">
  <sheetPr>
    <tabColor theme="9" tint="0.39997558519241921"/>
    <pageSetUpPr fitToPage="1"/>
  </sheetPr>
  <dimension ref="B1:BF57"/>
  <sheetViews>
    <sheetView showGridLines="0" view="pageBreakPreview" zoomScaleNormal="55" zoomScaleSheetLayoutView="100" workbookViewId="0">
      <selection activeCell="C14" sqref="C14:D14"/>
    </sheetView>
  </sheetViews>
  <sheetFormatPr defaultColWidth="4.5" defaultRowHeight="20.25" customHeight="1" x14ac:dyDescent="0.15"/>
  <cols>
    <col min="1" max="1" width="1.375" style="183" customWidth="1"/>
    <col min="2" max="56" width="5.625" style="183" customWidth="1"/>
    <col min="57" max="16384" width="4.5" style="183"/>
  </cols>
  <sheetData>
    <row r="1" spans="2:57" s="152" customFormat="1" ht="20.25" customHeight="1" x14ac:dyDescent="0.15">
      <c r="C1" s="153" t="s">
        <v>401</v>
      </c>
      <c r="D1" s="153"/>
      <c r="G1" s="154" t="s">
        <v>402</v>
      </c>
      <c r="J1" s="153"/>
      <c r="K1" s="153"/>
      <c r="L1" s="153"/>
      <c r="M1" s="153"/>
      <c r="AK1" s="155" t="s">
        <v>403</v>
      </c>
      <c r="AL1" s="155" t="s">
        <v>404</v>
      </c>
      <c r="AM1" s="717" t="s">
        <v>405</v>
      </c>
      <c r="AN1" s="717"/>
      <c r="AO1" s="717"/>
      <c r="AP1" s="717"/>
      <c r="AQ1" s="717"/>
      <c r="AR1" s="717"/>
      <c r="AS1" s="717"/>
      <c r="AT1" s="717"/>
      <c r="AU1" s="717"/>
      <c r="AV1" s="717"/>
      <c r="AW1" s="717"/>
      <c r="AX1" s="717"/>
      <c r="AY1" s="717"/>
      <c r="AZ1" s="717"/>
      <c r="BA1" s="717"/>
      <c r="BB1" s="156" t="s">
        <v>406</v>
      </c>
    </row>
    <row r="2" spans="2:57" s="158" customFormat="1" ht="20.25" customHeight="1" x14ac:dyDescent="0.15">
      <c r="D2" s="154"/>
      <c r="H2" s="154"/>
      <c r="I2" s="155"/>
      <c r="J2" s="155"/>
      <c r="K2" s="155"/>
      <c r="L2" s="155"/>
      <c r="M2" s="155"/>
      <c r="T2" s="155" t="s">
        <v>407</v>
      </c>
      <c r="U2" s="718">
        <v>6</v>
      </c>
      <c r="V2" s="718"/>
      <c r="W2" s="155" t="s">
        <v>404</v>
      </c>
      <c r="X2" s="719">
        <f>IF(U2=0,"",YEAR(DATE(2018+U2,1,1)))</f>
        <v>2024</v>
      </c>
      <c r="Y2" s="719"/>
      <c r="Z2" s="158" t="s">
        <v>408</v>
      </c>
      <c r="AA2" s="158" t="s">
        <v>409</v>
      </c>
      <c r="AB2" s="718">
        <v>4</v>
      </c>
      <c r="AC2" s="718"/>
      <c r="AD2" s="158" t="s">
        <v>410</v>
      </c>
      <c r="AJ2" s="156"/>
      <c r="AK2" s="155" t="s">
        <v>411</v>
      </c>
      <c r="AL2" s="155" t="s">
        <v>404</v>
      </c>
      <c r="AM2" s="718"/>
      <c r="AN2" s="718"/>
      <c r="AO2" s="718"/>
      <c r="AP2" s="718"/>
      <c r="AQ2" s="718"/>
      <c r="AR2" s="718"/>
      <c r="AS2" s="718"/>
      <c r="AT2" s="718"/>
      <c r="AU2" s="718"/>
      <c r="AV2" s="718"/>
      <c r="AW2" s="718"/>
      <c r="AX2" s="718"/>
      <c r="AY2" s="718"/>
      <c r="AZ2" s="718"/>
      <c r="BA2" s="718"/>
      <c r="BB2" s="156" t="s">
        <v>406</v>
      </c>
      <c r="BC2" s="155"/>
      <c r="BD2" s="155"/>
      <c r="BE2" s="155"/>
    </row>
    <row r="3" spans="2:57" s="158" customFormat="1" ht="20.25" customHeight="1" x14ac:dyDescent="0.15">
      <c r="D3" s="154"/>
      <c r="H3" s="154"/>
      <c r="I3" s="155"/>
      <c r="J3" s="155"/>
      <c r="K3" s="155"/>
      <c r="L3" s="155"/>
      <c r="M3" s="155"/>
      <c r="T3" s="162"/>
      <c r="U3" s="163"/>
      <c r="V3" s="163"/>
      <c r="W3" s="164"/>
      <c r="X3" s="163"/>
      <c r="Y3" s="163"/>
      <c r="Z3" s="165"/>
      <c r="AA3" s="165"/>
      <c r="AB3" s="163"/>
      <c r="AC3" s="163"/>
      <c r="AD3" s="166"/>
      <c r="AJ3" s="156"/>
      <c r="AK3" s="155"/>
      <c r="AL3" s="155"/>
      <c r="AM3" s="159"/>
      <c r="AN3" s="159"/>
      <c r="AO3" s="159"/>
      <c r="AP3" s="159"/>
      <c r="AQ3" s="159"/>
      <c r="AR3" s="159"/>
      <c r="AS3" s="159"/>
      <c r="AT3" s="159"/>
      <c r="AU3" s="159"/>
      <c r="AV3" s="159"/>
      <c r="AW3" s="159"/>
      <c r="AX3" s="159"/>
      <c r="AY3" s="167" t="s">
        <v>413</v>
      </c>
      <c r="AZ3" s="720" t="s">
        <v>414</v>
      </c>
      <c r="BA3" s="720"/>
      <c r="BB3" s="720"/>
      <c r="BC3" s="720"/>
      <c r="BD3" s="155"/>
      <c r="BE3" s="155"/>
    </row>
    <row r="4" spans="2:57" s="158" customFormat="1" ht="20.25" customHeight="1" x14ac:dyDescent="0.15">
      <c r="B4" s="168"/>
      <c r="C4" s="168"/>
      <c r="D4" s="168"/>
      <c r="E4" s="168"/>
      <c r="F4" s="168"/>
      <c r="G4" s="168"/>
      <c r="H4" s="168"/>
      <c r="I4" s="168"/>
      <c r="J4" s="169"/>
      <c r="K4" s="170"/>
      <c r="L4" s="170"/>
      <c r="M4" s="170"/>
      <c r="N4" s="170"/>
      <c r="O4" s="170"/>
      <c r="P4" s="171"/>
      <c r="Q4" s="170"/>
      <c r="R4" s="170"/>
      <c r="Z4" s="165"/>
      <c r="AA4" s="165"/>
      <c r="AB4" s="163"/>
      <c r="AC4" s="163"/>
      <c r="AD4" s="166"/>
      <c r="AJ4" s="156"/>
      <c r="AK4" s="155"/>
      <c r="AL4" s="155"/>
      <c r="AM4" s="159"/>
      <c r="AN4" s="159"/>
      <c r="AO4" s="159"/>
      <c r="AP4" s="159"/>
      <c r="AQ4" s="159"/>
      <c r="AR4" s="159"/>
      <c r="AS4" s="159"/>
      <c r="AT4" s="159"/>
      <c r="AU4" s="159"/>
      <c r="AV4" s="159"/>
      <c r="AW4" s="159"/>
      <c r="AX4" s="159"/>
      <c r="AY4" s="167" t="s">
        <v>415</v>
      </c>
      <c r="AZ4" s="720" t="s">
        <v>416</v>
      </c>
      <c r="BA4" s="720"/>
      <c r="BB4" s="720"/>
      <c r="BC4" s="720"/>
      <c r="BD4" s="155"/>
      <c r="BE4" s="155"/>
    </row>
    <row r="5" spans="2:57" s="158" customFormat="1" ht="20.25" customHeight="1" x14ac:dyDescent="0.15">
      <c r="B5" s="172"/>
      <c r="C5" s="172"/>
      <c r="D5" s="172"/>
      <c r="E5" s="172"/>
      <c r="F5" s="172"/>
      <c r="G5" s="172"/>
      <c r="H5" s="172"/>
      <c r="I5" s="172"/>
      <c r="J5" s="170"/>
      <c r="K5" s="173"/>
      <c r="L5" s="174"/>
      <c r="M5" s="174"/>
      <c r="N5" s="174"/>
      <c r="O5" s="174"/>
      <c r="P5" s="172"/>
      <c r="Q5" s="168"/>
      <c r="R5" s="168"/>
      <c r="S5" s="152"/>
      <c r="Z5" s="165"/>
      <c r="AA5" s="165"/>
      <c r="AB5" s="163"/>
      <c r="AC5" s="163"/>
      <c r="AD5" s="152"/>
      <c r="AE5" s="152"/>
      <c r="AF5" s="152"/>
      <c r="AG5" s="152"/>
      <c r="AJ5" s="152" t="s">
        <v>417</v>
      </c>
      <c r="AK5" s="152"/>
      <c r="AL5" s="152"/>
      <c r="AM5" s="152"/>
      <c r="AN5" s="152"/>
      <c r="AO5" s="152"/>
      <c r="AP5" s="152"/>
      <c r="AQ5" s="152"/>
      <c r="AR5" s="168"/>
      <c r="AS5" s="168"/>
      <c r="AT5" s="175"/>
      <c r="AU5" s="152"/>
      <c r="AV5" s="683">
        <v>40</v>
      </c>
      <c r="AW5" s="684"/>
      <c r="AX5" s="175" t="s">
        <v>418</v>
      </c>
      <c r="AY5" s="152"/>
      <c r="AZ5" s="683">
        <v>160</v>
      </c>
      <c r="BA5" s="684"/>
      <c r="BB5" s="175" t="s">
        <v>419</v>
      </c>
      <c r="BC5" s="152"/>
      <c r="BE5" s="155"/>
    </row>
    <row r="6" spans="2:57" s="158" customFormat="1" ht="20.25" customHeight="1" x14ac:dyDescent="0.15">
      <c r="B6" s="172"/>
      <c r="C6" s="172"/>
      <c r="D6" s="172"/>
      <c r="E6" s="172"/>
      <c r="F6" s="172"/>
      <c r="G6" s="172"/>
      <c r="H6" s="172"/>
      <c r="I6" s="172"/>
      <c r="J6" s="170"/>
      <c r="K6" s="173"/>
      <c r="L6" s="174"/>
      <c r="M6" s="174"/>
      <c r="N6" s="174"/>
      <c r="O6" s="174"/>
      <c r="P6" s="172"/>
      <c r="Q6" s="168"/>
      <c r="R6" s="168"/>
      <c r="S6" s="152"/>
      <c r="Z6" s="165"/>
      <c r="AA6" s="165"/>
      <c r="AB6" s="163"/>
      <c r="AC6" s="163"/>
      <c r="AD6" s="152"/>
      <c r="AE6" s="152"/>
      <c r="AF6" s="152"/>
      <c r="AG6" s="152"/>
      <c r="AJ6" s="152"/>
      <c r="AK6" s="152"/>
      <c r="AL6" s="152"/>
      <c r="AM6" s="152"/>
      <c r="AN6" s="152"/>
      <c r="AO6" s="152"/>
      <c r="AP6" s="152"/>
      <c r="AQ6" s="152" t="s">
        <v>420</v>
      </c>
      <c r="AR6" s="152"/>
      <c r="AS6" s="176"/>
      <c r="AT6" s="176"/>
      <c r="AU6" s="176"/>
      <c r="AV6" s="152"/>
      <c r="AW6" s="152"/>
      <c r="AX6" s="177"/>
      <c r="AY6" s="152"/>
      <c r="AZ6" s="683">
        <v>100</v>
      </c>
      <c r="BA6" s="684"/>
      <c r="BB6" s="175" t="s">
        <v>421</v>
      </c>
      <c r="BC6" s="152"/>
      <c r="BE6" s="155"/>
    </row>
    <row r="7" spans="2:57" s="158" customFormat="1" ht="20.25" customHeight="1" x14ac:dyDescent="0.15">
      <c r="B7" s="172"/>
      <c r="C7" s="172"/>
      <c r="D7" s="172"/>
      <c r="E7" s="172"/>
      <c r="F7" s="172"/>
      <c r="G7" s="172"/>
      <c r="H7" s="172"/>
      <c r="I7" s="172"/>
      <c r="J7" s="172"/>
      <c r="K7" s="178"/>
      <c r="L7" s="178"/>
      <c r="M7" s="178"/>
      <c r="N7" s="172"/>
      <c r="O7" s="179"/>
      <c r="P7" s="180"/>
      <c r="Q7" s="180"/>
      <c r="R7" s="181"/>
      <c r="S7" s="176"/>
      <c r="Z7" s="165"/>
      <c r="AA7" s="165"/>
      <c r="AB7" s="163"/>
      <c r="AC7" s="163"/>
      <c r="AD7" s="175"/>
      <c r="AE7" s="152"/>
      <c r="AF7" s="152"/>
      <c r="AG7" s="152"/>
      <c r="AL7" s="152"/>
      <c r="AM7" s="152"/>
      <c r="AN7" s="182"/>
      <c r="AO7" s="177"/>
      <c r="AP7" s="177"/>
      <c r="AQ7" s="176"/>
      <c r="AR7" s="176"/>
      <c r="AS7" s="176"/>
      <c r="AT7" s="176"/>
      <c r="AU7" s="176"/>
      <c r="AV7" s="176"/>
      <c r="AW7" s="152" t="s">
        <v>422</v>
      </c>
      <c r="AX7" s="152"/>
      <c r="AY7" s="152"/>
      <c r="AZ7" s="685">
        <f>DAY(EOMONTH(DATE(X2,AB2,1),0))</f>
        <v>30</v>
      </c>
      <c r="BA7" s="686"/>
      <c r="BB7" s="175" t="s">
        <v>423</v>
      </c>
      <c r="BE7" s="155"/>
    </row>
    <row r="8" spans="2:57" ht="5.0999999999999996" customHeight="1" thickBot="1" x14ac:dyDescent="0.2">
      <c r="C8" s="184"/>
      <c r="D8" s="184"/>
      <c r="S8" s="184"/>
      <c r="AJ8" s="184"/>
      <c r="BC8" s="185"/>
      <c r="BD8" s="185"/>
      <c r="BE8" s="185"/>
    </row>
    <row r="9" spans="2:57" ht="20.25" customHeight="1" thickBot="1" x14ac:dyDescent="0.2">
      <c r="B9" s="687" t="s">
        <v>424</v>
      </c>
      <c r="C9" s="690" t="s">
        <v>425</v>
      </c>
      <c r="D9" s="691"/>
      <c r="E9" s="696" t="s">
        <v>426</v>
      </c>
      <c r="F9" s="691"/>
      <c r="G9" s="696" t="s">
        <v>427</v>
      </c>
      <c r="H9" s="690"/>
      <c r="I9" s="690"/>
      <c r="J9" s="690"/>
      <c r="K9" s="691"/>
      <c r="L9" s="696" t="s">
        <v>428</v>
      </c>
      <c r="M9" s="690"/>
      <c r="N9" s="690"/>
      <c r="O9" s="699"/>
      <c r="P9" s="702" t="s">
        <v>429</v>
      </c>
      <c r="Q9" s="703"/>
      <c r="R9" s="703"/>
      <c r="S9" s="703"/>
      <c r="T9" s="703"/>
      <c r="U9" s="703"/>
      <c r="V9" s="703"/>
      <c r="W9" s="703"/>
      <c r="X9" s="703"/>
      <c r="Y9" s="703"/>
      <c r="Z9" s="703"/>
      <c r="AA9" s="703"/>
      <c r="AB9" s="703"/>
      <c r="AC9" s="703"/>
      <c r="AD9" s="703"/>
      <c r="AE9" s="703"/>
      <c r="AF9" s="703"/>
      <c r="AG9" s="703"/>
      <c r="AH9" s="703"/>
      <c r="AI9" s="703"/>
      <c r="AJ9" s="703"/>
      <c r="AK9" s="703"/>
      <c r="AL9" s="703"/>
      <c r="AM9" s="703"/>
      <c r="AN9" s="703"/>
      <c r="AO9" s="703"/>
      <c r="AP9" s="703"/>
      <c r="AQ9" s="703"/>
      <c r="AR9" s="703"/>
      <c r="AS9" s="703"/>
      <c r="AT9" s="703"/>
      <c r="AU9" s="704" t="str">
        <f>IF(AZ3="４週","(10)1～4週目の勤務時間数合計","(10)1か月の勤務時間数合計")</f>
        <v>(10)1～4週目の勤務時間数合計</v>
      </c>
      <c r="AV9" s="705"/>
      <c r="AW9" s="704" t="s">
        <v>430</v>
      </c>
      <c r="AX9" s="705"/>
      <c r="AY9" s="712" t="s">
        <v>431</v>
      </c>
      <c r="AZ9" s="712"/>
      <c r="BA9" s="712"/>
      <c r="BB9" s="712"/>
      <c r="BC9" s="712"/>
      <c r="BD9" s="712"/>
    </row>
    <row r="10" spans="2:57" ht="20.25" customHeight="1" thickBot="1" x14ac:dyDescent="0.2">
      <c r="B10" s="688"/>
      <c r="C10" s="692"/>
      <c r="D10" s="693"/>
      <c r="E10" s="697"/>
      <c r="F10" s="693"/>
      <c r="G10" s="697"/>
      <c r="H10" s="692"/>
      <c r="I10" s="692"/>
      <c r="J10" s="692"/>
      <c r="K10" s="693"/>
      <c r="L10" s="697"/>
      <c r="M10" s="692"/>
      <c r="N10" s="692"/>
      <c r="O10" s="700"/>
      <c r="P10" s="714" t="s">
        <v>432</v>
      </c>
      <c r="Q10" s="715"/>
      <c r="R10" s="715"/>
      <c r="S10" s="715"/>
      <c r="T10" s="715"/>
      <c r="U10" s="715"/>
      <c r="V10" s="716"/>
      <c r="W10" s="714" t="s">
        <v>433</v>
      </c>
      <c r="X10" s="715"/>
      <c r="Y10" s="715"/>
      <c r="Z10" s="715"/>
      <c r="AA10" s="715"/>
      <c r="AB10" s="715"/>
      <c r="AC10" s="716"/>
      <c r="AD10" s="714" t="s">
        <v>434</v>
      </c>
      <c r="AE10" s="715"/>
      <c r="AF10" s="715"/>
      <c r="AG10" s="715"/>
      <c r="AH10" s="715"/>
      <c r="AI10" s="715"/>
      <c r="AJ10" s="716"/>
      <c r="AK10" s="714" t="s">
        <v>435</v>
      </c>
      <c r="AL10" s="715"/>
      <c r="AM10" s="715"/>
      <c r="AN10" s="715"/>
      <c r="AO10" s="715"/>
      <c r="AP10" s="715"/>
      <c r="AQ10" s="716"/>
      <c r="AR10" s="714" t="s">
        <v>436</v>
      </c>
      <c r="AS10" s="715"/>
      <c r="AT10" s="716"/>
      <c r="AU10" s="706"/>
      <c r="AV10" s="707"/>
      <c r="AW10" s="706"/>
      <c r="AX10" s="707"/>
      <c r="AY10" s="712"/>
      <c r="AZ10" s="712"/>
      <c r="BA10" s="712"/>
      <c r="BB10" s="712"/>
      <c r="BC10" s="712"/>
      <c r="BD10" s="712"/>
    </row>
    <row r="11" spans="2:57" ht="20.25" customHeight="1" thickBot="1" x14ac:dyDescent="0.2">
      <c r="B11" s="688"/>
      <c r="C11" s="692"/>
      <c r="D11" s="693"/>
      <c r="E11" s="697"/>
      <c r="F11" s="693"/>
      <c r="G11" s="697"/>
      <c r="H11" s="692"/>
      <c r="I11" s="692"/>
      <c r="J11" s="692"/>
      <c r="K11" s="693"/>
      <c r="L11" s="697"/>
      <c r="M11" s="692"/>
      <c r="N11" s="692"/>
      <c r="O11" s="700"/>
      <c r="P11" s="188">
        <f>DAY(DATE($X$2,$AB$2,1))</f>
        <v>1</v>
      </c>
      <c r="Q11" s="189">
        <f>DAY(DATE($X$2,$AB$2,2))</f>
        <v>2</v>
      </c>
      <c r="R11" s="189">
        <f>DAY(DATE($X$2,$AB$2,3))</f>
        <v>3</v>
      </c>
      <c r="S11" s="189">
        <f>DAY(DATE($X$2,$AB$2,4))</f>
        <v>4</v>
      </c>
      <c r="T11" s="189">
        <f>DAY(DATE($X$2,$AB$2,5))</f>
        <v>5</v>
      </c>
      <c r="U11" s="189">
        <f>DAY(DATE($X$2,$AB$2,6))</f>
        <v>6</v>
      </c>
      <c r="V11" s="190">
        <f>DAY(DATE($X$2,$AB$2,7))</f>
        <v>7</v>
      </c>
      <c r="W11" s="188">
        <f>DAY(DATE($X$2,$AB$2,8))</f>
        <v>8</v>
      </c>
      <c r="X11" s="189">
        <f>DAY(DATE($X$2,$AB$2,9))</f>
        <v>9</v>
      </c>
      <c r="Y11" s="189">
        <f>DAY(DATE($X$2,$AB$2,10))</f>
        <v>10</v>
      </c>
      <c r="Z11" s="189">
        <f>DAY(DATE($X$2,$AB$2,11))</f>
        <v>11</v>
      </c>
      <c r="AA11" s="189">
        <f>DAY(DATE($X$2,$AB$2,12))</f>
        <v>12</v>
      </c>
      <c r="AB11" s="189">
        <f>DAY(DATE($X$2,$AB$2,13))</f>
        <v>13</v>
      </c>
      <c r="AC11" s="190">
        <f>DAY(DATE($X$2,$AB$2,14))</f>
        <v>14</v>
      </c>
      <c r="AD11" s="188">
        <f>DAY(DATE($X$2,$AB$2,15))</f>
        <v>15</v>
      </c>
      <c r="AE11" s="189">
        <f>DAY(DATE($X$2,$AB$2,16))</f>
        <v>16</v>
      </c>
      <c r="AF11" s="189">
        <f>DAY(DATE($X$2,$AB$2,17))</f>
        <v>17</v>
      </c>
      <c r="AG11" s="189">
        <f>DAY(DATE($X$2,$AB$2,18))</f>
        <v>18</v>
      </c>
      <c r="AH11" s="189">
        <f>DAY(DATE($X$2,$AB$2,19))</f>
        <v>19</v>
      </c>
      <c r="AI11" s="189">
        <f>DAY(DATE($X$2,$AB$2,20))</f>
        <v>20</v>
      </c>
      <c r="AJ11" s="190">
        <f>DAY(DATE($X$2,$AB$2,21))</f>
        <v>21</v>
      </c>
      <c r="AK11" s="188">
        <f>DAY(DATE($X$2,$AB$2,22))</f>
        <v>22</v>
      </c>
      <c r="AL11" s="189">
        <f>DAY(DATE($X$2,$AB$2,23))</f>
        <v>23</v>
      </c>
      <c r="AM11" s="189">
        <f>DAY(DATE($X$2,$AB$2,24))</f>
        <v>24</v>
      </c>
      <c r="AN11" s="189">
        <f>DAY(DATE($X$2,$AB$2,25))</f>
        <v>25</v>
      </c>
      <c r="AO11" s="189">
        <f>DAY(DATE($X$2,$AB$2,26))</f>
        <v>26</v>
      </c>
      <c r="AP11" s="189">
        <f>DAY(DATE($X$2,$AB$2,27))</f>
        <v>27</v>
      </c>
      <c r="AQ11" s="190">
        <f>DAY(DATE($X$2,$AB$2,28))</f>
        <v>28</v>
      </c>
      <c r="AR11" s="188" t="str">
        <f>IF(AZ3="暦月",IF(DAY(DATE($X$2,$AB$2,29))=29,29,""),"")</f>
        <v/>
      </c>
      <c r="AS11" s="189" t="str">
        <f>IF(AZ3="暦月",IF(DAY(DATE($X$2,$AB$2,30))=30,30,""),"")</f>
        <v/>
      </c>
      <c r="AT11" s="227" t="str">
        <f>IF(AZ3="暦月",IF(DAY(DATE($X$2,$AB$2,31))=31,31,""),"")</f>
        <v/>
      </c>
      <c r="AU11" s="706"/>
      <c r="AV11" s="707"/>
      <c r="AW11" s="706"/>
      <c r="AX11" s="707"/>
      <c r="AY11" s="712"/>
      <c r="AZ11" s="712"/>
      <c r="BA11" s="712"/>
      <c r="BB11" s="712"/>
      <c r="BC11" s="712"/>
      <c r="BD11" s="712"/>
    </row>
    <row r="12" spans="2:57" ht="20.25" hidden="1" customHeight="1" thickBot="1" x14ac:dyDescent="0.2">
      <c r="B12" s="688"/>
      <c r="C12" s="692"/>
      <c r="D12" s="693"/>
      <c r="E12" s="697"/>
      <c r="F12" s="693"/>
      <c r="G12" s="697"/>
      <c r="H12" s="692"/>
      <c r="I12" s="692"/>
      <c r="J12" s="692"/>
      <c r="K12" s="693"/>
      <c r="L12" s="697"/>
      <c r="M12" s="692"/>
      <c r="N12" s="692"/>
      <c r="O12" s="700"/>
      <c r="P12" s="188">
        <f>WEEKDAY(DATE($X$2,$AB$2,1))</f>
        <v>2</v>
      </c>
      <c r="Q12" s="189">
        <f>WEEKDAY(DATE($X$2,$AB$2,2))</f>
        <v>3</v>
      </c>
      <c r="R12" s="189">
        <f>WEEKDAY(DATE($X$2,$AB$2,3))</f>
        <v>4</v>
      </c>
      <c r="S12" s="189">
        <f>WEEKDAY(DATE($X$2,$AB$2,4))</f>
        <v>5</v>
      </c>
      <c r="T12" s="189">
        <f>WEEKDAY(DATE($X$2,$AB$2,5))</f>
        <v>6</v>
      </c>
      <c r="U12" s="189">
        <f>WEEKDAY(DATE($X$2,$AB$2,6))</f>
        <v>7</v>
      </c>
      <c r="V12" s="190">
        <f>WEEKDAY(DATE($X$2,$AB$2,7))</f>
        <v>1</v>
      </c>
      <c r="W12" s="188">
        <f>WEEKDAY(DATE($X$2,$AB$2,8))</f>
        <v>2</v>
      </c>
      <c r="X12" s="189">
        <f>WEEKDAY(DATE($X$2,$AB$2,9))</f>
        <v>3</v>
      </c>
      <c r="Y12" s="189">
        <f>WEEKDAY(DATE($X$2,$AB$2,10))</f>
        <v>4</v>
      </c>
      <c r="Z12" s="189">
        <f>WEEKDAY(DATE($X$2,$AB$2,11))</f>
        <v>5</v>
      </c>
      <c r="AA12" s="189">
        <f>WEEKDAY(DATE($X$2,$AB$2,12))</f>
        <v>6</v>
      </c>
      <c r="AB12" s="189">
        <f>WEEKDAY(DATE($X$2,$AB$2,13))</f>
        <v>7</v>
      </c>
      <c r="AC12" s="190">
        <f>WEEKDAY(DATE($X$2,$AB$2,14))</f>
        <v>1</v>
      </c>
      <c r="AD12" s="188">
        <f>WEEKDAY(DATE($X$2,$AB$2,15))</f>
        <v>2</v>
      </c>
      <c r="AE12" s="189">
        <f>WEEKDAY(DATE($X$2,$AB$2,16))</f>
        <v>3</v>
      </c>
      <c r="AF12" s="189">
        <f>WEEKDAY(DATE($X$2,$AB$2,17))</f>
        <v>4</v>
      </c>
      <c r="AG12" s="189">
        <f>WEEKDAY(DATE($X$2,$AB$2,18))</f>
        <v>5</v>
      </c>
      <c r="AH12" s="189">
        <f>WEEKDAY(DATE($X$2,$AB$2,19))</f>
        <v>6</v>
      </c>
      <c r="AI12" s="189">
        <f>WEEKDAY(DATE($X$2,$AB$2,20))</f>
        <v>7</v>
      </c>
      <c r="AJ12" s="190">
        <f>WEEKDAY(DATE($X$2,$AB$2,21))</f>
        <v>1</v>
      </c>
      <c r="AK12" s="188">
        <f>WEEKDAY(DATE($X$2,$AB$2,22))</f>
        <v>2</v>
      </c>
      <c r="AL12" s="189">
        <f>WEEKDAY(DATE($X$2,$AB$2,23))</f>
        <v>3</v>
      </c>
      <c r="AM12" s="189">
        <f>WEEKDAY(DATE($X$2,$AB$2,24))</f>
        <v>4</v>
      </c>
      <c r="AN12" s="189">
        <f>WEEKDAY(DATE($X$2,$AB$2,25))</f>
        <v>5</v>
      </c>
      <c r="AO12" s="189">
        <f>WEEKDAY(DATE($X$2,$AB$2,26))</f>
        <v>6</v>
      </c>
      <c r="AP12" s="189">
        <f>WEEKDAY(DATE($X$2,$AB$2,27))</f>
        <v>7</v>
      </c>
      <c r="AQ12" s="190">
        <f>WEEKDAY(DATE($X$2,$AB$2,28))</f>
        <v>1</v>
      </c>
      <c r="AR12" s="188">
        <f>IF(AR11=29,WEEKDAY(DATE($X$2,$AB$2,29)),0)</f>
        <v>0</v>
      </c>
      <c r="AS12" s="189">
        <f>IF(AS11=30,WEEKDAY(DATE($X$2,$AB$2,30)),0)</f>
        <v>0</v>
      </c>
      <c r="AT12" s="227">
        <f>IF(AT11=31,WEEKDAY(DATE($X$2,$AB$2,31)),0)</f>
        <v>0</v>
      </c>
      <c r="AU12" s="708"/>
      <c r="AV12" s="709"/>
      <c r="AW12" s="708"/>
      <c r="AX12" s="709"/>
      <c r="AY12" s="713"/>
      <c r="AZ12" s="713"/>
      <c r="BA12" s="713"/>
      <c r="BB12" s="713"/>
      <c r="BC12" s="713"/>
      <c r="BD12" s="713"/>
    </row>
    <row r="13" spans="2:57" ht="20.25" customHeight="1" thickBot="1" x14ac:dyDescent="0.2">
      <c r="B13" s="689"/>
      <c r="C13" s="694"/>
      <c r="D13" s="695"/>
      <c r="E13" s="698"/>
      <c r="F13" s="695"/>
      <c r="G13" s="698"/>
      <c r="H13" s="694"/>
      <c r="I13" s="694"/>
      <c r="J13" s="694"/>
      <c r="K13" s="695"/>
      <c r="L13" s="698"/>
      <c r="M13" s="694"/>
      <c r="N13" s="694"/>
      <c r="O13" s="701"/>
      <c r="P13" s="191" t="str">
        <f>IF(P12=1,"日",IF(P12=2,"月",IF(P12=3,"火",IF(P12=4,"水",IF(P12=5,"木",IF(P12=6,"金","土"))))))</f>
        <v>月</v>
      </c>
      <c r="Q13" s="192" t="str">
        <f t="shared" ref="Q13:AQ13" si="0">IF(Q12=1,"日",IF(Q12=2,"月",IF(Q12=3,"火",IF(Q12=4,"水",IF(Q12=5,"木",IF(Q12=6,"金","土"))))))</f>
        <v>火</v>
      </c>
      <c r="R13" s="192" t="str">
        <f t="shared" si="0"/>
        <v>水</v>
      </c>
      <c r="S13" s="192" t="str">
        <f t="shared" si="0"/>
        <v>木</v>
      </c>
      <c r="T13" s="192" t="str">
        <f t="shared" si="0"/>
        <v>金</v>
      </c>
      <c r="U13" s="192" t="str">
        <f t="shared" si="0"/>
        <v>土</v>
      </c>
      <c r="V13" s="193" t="str">
        <f t="shared" si="0"/>
        <v>日</v>
      </c>
      <c r="W13" s="191" t="str">
        <f t="shared" si="0"/>
        <v>月</v>
      </c>
      <c r="X13" s="192" t="str">
        <f t="shared" si="0"/>
        <v>火</v>
      </c>
      <c r="Y13" s="192" t="str">
        <f t="shared" si="0"/>
        <v>水</v>
      </c>
      <c r="Z13" s="192" t="str">
        <f t="shared" si="0"/>
        <v>木</v>
      </c>
      <c r="AA13" s="192" t="str">
        <f t="shared" si="0"/>
        <v>金</v>
      </c>
      <c r="AB13" s="192" t="str">
        <f t="shared" si="0"/>
        <v>土</v>
      </c>
      <c r="AC13" s="193" t="str">
        <f t="shared" si="0"/>
        <v>日</v>
      </c>
      <c r="AD13" s="191" t="str">
        <f t="shared" si="0"/>
        <v>月</v>
      </c>
      <c r="AE13" s="192" t="str">
        <f t="shared" si="0"/>
        <v>火</v>
      </c>
      <c r="AF13" s="192" t="str">
        <f t="shared" si="0"/>
        <v>水</v>
      </c>
      <c r="AG13" s="192" t="str">
        <f t="shared" si="0"/>
        <v>木</v>
      </c>
      <c r="AH13" s="192" t="str">
        <f t="shared" si="0"/>
        <v>金</v>
      </c>
      <c r="AI13" s="192" t="str">
        <f t="shared" si="0"/>
        <v>土</v>
      </c>
      <c r="AJ13" s="193" t="str">
        <f t="shared" si="0"/>
        <v>日</v>
      </c>
      <c r="AK13" s="191" t="str">
        <f t="shared" si="0"/>
        <v>月</v>
      </c>
      <c r="AL13" s="192" t="str">
        <f t="shared" si="0"/>
        <v>火</v>
      </c>
      <c r="AM13" s="192" t="str">
        <f t="shared" si="0"/>
        <v>水</v>
      </c>
      <c r="AN13" s="192" t="str">
        <f t="shared" si="0"/>
        <v>木</v>
      </c>
      <c r="AO13" s="192" t="str">
        <f t="shared" si="0"/>
        <v>金</v>
      </c>
      <c r="AP13" s="192" t="str">
        <f t="shared" si="0"/>
        <v>土</v>
      </c>
      <c r="AQ13" s="193" t="str">
        <f t="shared" si="0"/>
        <v>日</v>
      </c>
      <c r="AR13" s="192" t="str">
        <f>IF(AR12=1,"日",IF(AR12=2,"月",IF(AR12=3,"火",IF(AR12=4,"水",IF(AR12=5,"木",IF(AR12=6,"金",IF(AR12=0,"","土")))))))</f>
        <v/>
      </c>
      <c r="AS13" s="192" t="str">
        <f>IF(AS12=1,"日",IF(AS12=2,"月",IF(AS12=3,"火",IF(AS12=4,"水",IF(AS12=5,"木",IF(AS12=6,"金",IF(AS12=0,"","土")))))))</f>
        <v/>
      </c>
      <c r="AT13" s="228" t="str">
        <f>IF(AT12=1,"日",IF(AT12=2,"月",IF(AT12=3,"火",IF(AT12=4,"水",IF(AT12=5,"木",IF(AT12=6,"金",IF(AT12=0,"","土")))))))</f>
        <v/>
      </c>
      <c r="AU13" s="710"/>
      <c r="AV13" s="711"/>
      <c r="AW13" s="710"/>
      <c r="AX13" s="711"/>
      <c r="AY13" s="713"/>
      <c r="AZ13" s="713"/>
      <c r="BA13" s="713"/>
      <c r="BB13" s="713"/>
      <c r="BC13" s="713"/>
      <c r="BD13" s="713"/>
    </row>
    <row r="14" spans="2:57" ht="39.950000000000003" customHeight="1" x14ac:dyDescent="0.15">
      <c r="B14" s="194">
        <v>1</v>
      </c>
      <c r="C14" s="669"/>
      <c r="D14" s="670"/>
      <c r="E14" s="671"/>
      <c r="F14" s="672"/>
      <c r="G14" s="673"/>
      <c r="H14" s="674"/>
      <c r="I14" s="674"/>
      <c r="J14" s="674"/>
      <c r="K14" s="675"/>
      <c r="L14" s="676"/>
      <c r="M14" s="677"/>
      <c r="N14" s="677"/>
      <c r="O14" s="678"/>
      <c r="P14" s="195"/>
      <c r="Q14" s="196"/>
      <c r="R14" s="196"/>
      <c r="S14" s="196"/>
      <c r="T14" s="196"/>
      <c r="U14" s="196"/>
      <c r="V14" s="197"/>
      <c r="W14" s="195"/>
      <c r="X14" s="196"/>
      <c r="Y14" s="196"/>
      <c r="Z14" s="196"/>
      <c r="AA14" s="196"/>
      <c r="AB14" s="196"/>
      <c r="AC14" s="197"/>
      <c r="AD14" s="195"/>
      <c r="AE14" s="196"/>
      <c r="AF14" s="196"/>
      <c r="AG14" s="196"/>
      <c r="AH14" s="196"/>
      <c r="AI14" s="196"/>
      <c r="AJ14" s="197"/>
      <c r="AK14" s="195"/>
      <c r="AL14" s="196"/>
      <c r="AM14" s="196"/>
      <c r="AN14" s="196"/>
      <c r="AO14" s="196"/>
      <c r="AP14" s="196"/>
      <c r="AQ14" s="197"/>
      <c r="AR14" s="195"/>
      <c r="AS14" s="196"/>
      <c r="AT14" s="197"/>
      <c r="AU14" s="679">
        <f>IF($AZ$3="４週",SUM(P14:AQ14),IF($AZ$3="暦月",SUM(P14:AT14),""))</f>
        <v>0</v>
      </c>
      <c r="AV14" s="680"/>
      <c r="AW14" s="681">
        <f t="shared" ref="AW14:AW31" si="1">IF($AZ$3="４週",AU14/4,IF($AZ$3="暦月",AU14/($AZ$7/7),""))</f>
        <v>0</v>
      </c>
      <c r="AX14" s="682"/>
      <c r="AY14" s="666"/>
      <c r="AZ14" s="667"/>
      <c r="BA14" s="667"/>
      <c r="BB14" s="667"/>
      <c r="BC14" s="667"/>
      <c r="BD14" s="668"/>
    </row>
    <row r="15" spans="2:57" ht="39.950000000000003" customHeight="1" x14ac:dyDescent="0.15">
      <c r="B15" s="198">
        <f t="shared" ref="B15:B31" si="2">B14+1</f>
        <v>2</v>
      </c>
      <c r="C15" s="652"/>
      <c r="D15" s="653"/>
      <c r="E15" s="654"/>
      <c r="F15" s="655"/>
      <c r="G15" s="656"/>
      <c r="H15" s="657"/>
      <c r="I15" s="657"/>
      <c r="J15" s="657"/>
      <c r="K15" s="658"/>
      <c r="L15" s="659"/>
      <c r="M15" s="660"/>
      <c r="N15" s="660"/>
      <c r="O15" s="661"/>
      <c r="P15" s="199"/>
      <c r="Q15" s="200"/>
      <c r="R15" s="200"/>
      <c r="S15" s="200"/>
      <c r="T15" s="200"/>
      <c r="U15" s="200"/>
      <c r="V15" s="201"/>
      <c r="W15" s="199"/>
      <c r="X15" s="200"/>
      <c r="Y15" s="200"/>
      <c r="Z15" s="200"/>
      <c r="AA15" s="200"/>
      <c r="AB15" s="200"/>
      <c r="AC15" s="201"/>
      <c r="AD15" s="199"/>
      <c r="AE15" s="200"/>
      <c r="AF15" s="200"/>
      <c r="AG15" s="200"/>
      <c r="AH15" s="200"/>
      <c r="AI15" s="200"/>
      <c r="AJ15" s="201"/>
      <c r="AK15" s="199"/>
      <c r="AL15" s="200"/>
      <c r="AM15" s="200"/>
      <c r="AN15" s="200"/>
      <c r="AO15" s="200"/>
      <c r="AP15" s="200"/>
      <c r="AQ15" s="201"/>
      <c r="AR15" s="199"/>
      <c r="AS15" s="200"/>
      <c r="AT15" s="201"/>
      <c r="AU15" s="662">
        <f>IF($AZ$3="４週",SUM(P15:AQ15),IF($AZ$3="暦月",SUM(P15:AT15),""))</f>
        <v>0</v>
      </c>
      <c r="AV15" s="663"/>
      <c r="AW15" s="664">
        <f t="shared" si="1"/>
        <v>0</v>
      </c>
      <c r="AX15" s="665"/>
      <c r="AY15" s="632"/>
      <c r="AZ15" s="633"/>
      <c r="BA15" s="633"/>
      <c r="BB15" s="633"/>
      <c r="BC15" s="633"/>
      <c r="BD15" s="634"/>
    </row>
    <row r="16" spans="2:57" ht="39.950000000000003" customHeight="1" x14ac:dyDescent="0.15">
      <c r="B16" s="198">
        <f t="shared" si="2"/>
        <v>3</v>
      </c>
      <c r="C16" s="652"/>
      <c r="D16" s="653"/>
      <c r="E16" s="654"/>
      <c r="F16" s="655"/>
      <c r="G16" s="656"/>
      <c r="H16" s="657"/>
      <c r="I16" s="657"/>
      <c r="J16" s="657"/>
      <c r="K16" s="658"/>
      <c r="L16" s="659"/>
      <c r="M16" s="660"/>
      <c r="N16" s="660"/>
      <c r="O16" s="661"/>
      <c r="P16" s="199"/>
      <c r="Q16" s="200"/>
      <c r="R16" s="200"/>
      <c r="S16" s="200"/>
      <c r="T16" s="200"/>
      <c r="U16" s="200"/>
      <c r="V16" s="201"/>
      <c r="W16" s="199"/>
      <c r="X16" s="200"/>
      <c r="Y16" s="200"/>
      <c r="Z16" s="200"/>
      <c r="AA16" s="200"/>
      <c r="AB16" s="200"/>
      <c r="AC16" s="201"/>
      <c r="AD16" s="199"/>
      <c r="AE16" s="200"/>
      <c r="AF16" s="200"/>
      <c r="AG16" s="200"/>
      <c r="AH16" s="200"/>
      <c r="AI16" s="200"/>
      <c r="AJ16" s="201"/>
      <c r="AK16" s="199"/>
      <c r="AL16" s="200"/>
      <c r="AM16" s="200"/>
      <c r="AN16" s="200"/>
      <c r="AO16" s="200"/>
      <c r="AP16" s="200"/>
      <c r="AQ16" s="201"/>
      <c r="AR16" s="199"/>
      <c r="AS16" s="200"/>
      <c r="AT16" s="201"/>
      <c r="AU16" s="662">
        <f>IF($AZ$3="４週",SUM(P16:AQ16),IF($AZ$3="暦月",SUM(P16:AT16),""))</f>
        <v>0</v>
      </c>
      <c r="AV16" s="663"/>
      <c r="AW16" s="664">
        <f t="shared" si="1"/>
        <v>0</v>
      </c>
      <c r="AX16" s="665"/>
      <c r="AY16" s="632"/>
      <c r="AZ16" s="633"/>
      <c r="BA16" s="633"/>
      <c r="BB16" s="633"/>
      <c r="BC16" s="633"/>
      <c r="BD16" s="634"/>
    </row>
    <row r="17" spans="2:56" ht="39.950000000000003" customHeight="1" x14ac:dyDescent="0.15">
      <c r="B17" s="198">
        <f t="shared" si="2"/>
        <v>4</v>
      </c>
      <c r="C17" s="652"/>
      <c r="D17" s="653"/>
      <c r="E17" s="654"/>
      <c r="F17" s="655"/>
      <c r="G17" s="656"/>
      <c r="H17" s="657"/>
      <c r="I17" s="657"/>
      <c r="J17" s="657"/>
      <c r="K17" s="658"/>
      <c r="L17" s="659"/>
      <c r="M17" s="660"/>
      <c r="N17" s="660"/>
      <c r="O17" s="661"/>
      <c r="P17" s="199"/>
      <c r="Q17" s="200"/>
      <c r="R17" s="200"/>
      <c r="S17" s="200"/>
      <c r="T17" s="200"/>
      <c r="U17" s="200"/>
      <c r="V17" s="201"/>
      <c r="W17" s="199"/>
      <c r="X17" s="200"/>
      <c r="Y17" s="200"/>
      <c r="Z17" s="200"/>
      <c r="AA17" s="200"/>
      <c r="AB17" s="200"/>
      <c r="AC17" s="201"/>
      <c r="AD17" s="199"/>
      <c r="AE17" s="200"/>
      <c r="AF17" s="200"/>
      <c r="AG17" s="200"/>
      <c r="AH17" s="200"/>
      <c r="AI17" s="200"/>
      <c r="AJ17" s="201"/>
      <c r="AK17" s="199"/>
      <c r="AL17" s="200"/>
      <c r="AM17" s="200"/>
      <c r="AN17" s="200"/>
      <c r="AO17" s="200"/>
      <c r="AP17" s="200"/>
      <c r="AQ17" s="201"/>
      <c r="AR17" s="199"/>
      <c r="AS17" s="200"/>
      <c r="AT17" s="201"/>
      <c r="AU17" s="662">
        <f>IF($AZ$3="４週",SUM(P17:AQ17),IF($AZ$3="暦月",SUM(P17:AT17),""))</f>
        <v>0</v>
      </c>
      <c r="AV17" s="663"/>
      <c r="AW17" s="664">
        <f t="shared" si="1"/>
        <v>0</v>
      </c>
      <c r="AX17" s="665"/>
      <c r="AY17" s="632"/>
      <c r="AZ17" s="633"/>
      <c r="BA17" s="633"/>
      <c r="BB17" s="633"/>
      <c r="BC17" s="633"/>
      <c r="BD17" s="634"/>
    </row>
    <row r="18" spans="2:56" ht="39.950000000000003" customHeight="1" x14ac:dyDescent="0.15">
      <c r="B18" s="198">
        <f t="shared" si="2"/>
        <v>5</v>
      </c>
      <c r="C18" s="652"/>
      <c r="D18" s="653"/>
      <c r="E18" s="654"/>
      <c r="F18" s="655"/>
      <c r="G18" s="656"/>
      <c r="H18" s="657"/>
      <c r="I18" s="657"/>
      <c r="J18" s="657"/>
      <c r="K18" s="658"/>
      <c r="L18" s="659"/>
      <c r="M18" s="660"/>
      <c r="N18" s="660"/>
      <c r="O18" s="661"/>
      <c r="P18" s="199"/>
      <c r="Q18" s="200"/>
      <c r="R18" s="200"/>
      <c r="S18" s="200"/>
      <c r="T18" s="200"/>
      <c r="U18" s="200"/>
      <c r="V18" s="201"/>
      <c r="W18" s="199"/>
      <c r="X18" s="200"/>
      <c r="Y18" s="200"/>
      <c r="Z18" s="200"/>
      <c r="AA18" s="200"/>
      <c r="AB18" s="200"/>
      <c r="AC18" s="201"/>
      <c r="AD18" s="199"/>
      <c r="AE18" s="200"/>
      <c r="AF18" s="200"/>
      <c r="AG18" s="200"/>
      <c r="AH18" s="200"/>
      <c r="AI18" s="200"/>
      <c r="AJ18" s="201"/>
      <c r="AK18" s="199"/>
      <c r="AL18" s="200"/>
      <c r="AM18" s="200"/>
      <c r="AN18" s="200"/>
      <c r="AO18" s="200"/>
      <c r="AP18" s="200"/>
      <c r="AQ18" s="201"/>
      <c r="AR18" s="199"/>
      <c r="AS18" s="200"/>
      <c r="AT18" s="201"/>
      <c r="AU18" s="662">
        <f t="shared" ref="AU18:AU31" si="3">IF($AZ$3="４週",SUM(P18:AQ18),IF($AZ$3="暦月",SUM(P18:AT18),""))</f>
        <v>0</v>
      </c>
      <c r="AV18" s="663"/>
      <c r="AW18" s="664">
        <f t="shared" si="1"/>
        <v>0</v>
      </c>
      <c r="AX18" s="665"/>
      <c r="AY18" s="632"/>
      <c r="AZ18" s="633"/>
      <c r="BA18" s="633"/>
      <c r="BB18" s="633"/>
      <c r="BC18" s="633"/>
      <c r="BD18" s="634"/>
    </row>
    <row r="19" spans="2:56" ht="39.950000000000003" customHeight="1" x14ac:dyDescent="0.15">
      <c r="B19" s="198">
        <f t="shared" si="2"/>
        <v>6</v>
      </c>
      <c r="C19" s="652"/>
      <c r="D19" s="653"/>
      <c r="E19" s="654"/>
      <c r="F19" s="655"/>
      <c r="G19" s="656"/>
      <c r="H19" s="657"/>
      <c r="I19" s="657"/>
      <c r="J19" s="657"/>
      <c r="K19" s="658"/>
      <c r="L19" s="659"/>
      <c r="M19" s="660"/>
      <c r="N19" s="660"/>
      <c r="O19" s="661"/>
      <c r="P19" s="199"/>
      <c r="Q19" s="200"/>
      <c r="R19" s="200"/>
      <c r="S19" s="200"/>
      <c r="T19" s="200"/>
      <c r="U19" s="200"/>
      <c r="V19" s="201"/>
      <c r="W19" s="199"/>
      <c r="X19" s="200"/>
      <c r="Y19" s="200"/>
      <c r="Z19" s="200"/>
      <c r="AA19" s="200"/>
      <c r="AB19" s="200"/>
      <c r="AC19" s="201"/>
      <c r="AD19" s="199"/>
      <c r="AE19" s="200"/>
      <c r="AF19" s="200"/>
      <c r="AG19" s="200"/>
      <c r="AH19" s="200"/>
      <c r="AI19" s="200"/>
      <c r="AJ19" s="201"/>
      <c r="AK19" s="199"/>
      <c r="AL19" s="200"/>
      <c r="AM19" s="200"/>
      <c r="AN19" s="200"/>
      <c r="AO19" s="200"/>
      <c r="AP19" s="200"/>
      <c r="AQ19" s="201"/>
      <c r="AR19" s="199"/>
      <c r="AS19" s="200"/>
      <c r="AT19" s="201"/>
      <c r="AU19" s="662">
        <f t="shared" si="3"/>
        <v>0</v>
      </c>
      <c r="AV19" s="663"/>
      <c r="AW19" s="664">
        <f t="shared" si="1"/>
        <v>0</v>
      </c>
      <c r="AX19" s="665"/>
      <c r="AY19" s="632"/>
      <c r="AZ19" s="633"/>
      <c r="BA19" s="633"/>
      <c r="BB19" s="633"/>
      <c r="BC19" s="633"/>
      <c r="BD19" s="634"/>
    </row>
    <row r="20" spans="2:56" ht="39.950000000000003" customHeight="1" x14ac:dyDescent="0.15">
      <c r="B20" s="198">
        <f t="shared" si="2"/>
        <v>7</v>
      </c>
      <c r="C20" s="652"/>
      <c r="D20" s="653"/>
      <c r="E20" s="654"/>
      <c r="F20" s="655"/>
      <c r="G20" s="656"/>
      <c r="H20" s="657"/>
      <c r="I20" s="657"/>
      <c r="J20" s="657"/>
      <c r="K20" s="658"/>
      <c r="L20" s="659"/>
      <c r="M20" s="660"/>
      <c r="N20" s="660"/>
      <c r="O20" s="661"/>
      <c r="P20" s="199"/>
      <c r="Q20" s="200"/>
      <c r="R20" s="200"/>
      <c r="S20" s="200"/>
      <c r="T20" s="200"/>
      <c r="U20" s="200"/>
      <c r="V20" s="201"/>
      <c r="W20" s="199"/>
      <c r="X20" s="200"/>
      <c r="Y20" s="200"/>
      <c r="Z20" s="200"/>
      <c r="AA20" s="200"/>
      <c r="AB20" s="200"/>
      <c r="AC20" s="201"/>
      <c r="AD20" s="199"/>
      <c r="AE20" s="200"/>
      <c r="AF20" s="200"/>
      <c r="AG20" s="200"/>
      <c r="AH20" s="200"/>
      <c r="AI20" s="200"/>
      <c r="AJ20" s="201"/>
      <c r="AK20" s="199"/>
      <c r="AL20" s="200"/>
      <c r="AM20" s="200"/>
      <c r="AN20" s="200"/>
      <c r="AO20" s="200"/>
      <c r="AP20" s="200"/>
      <c r="AQ20" s="201"/>
      <c r="AR20" s="199"/>
      <c r="AS20" s="200"/>
      <c r="AT20" s="201"/>
      <c r="AU20" s="662">
        <f>IF($AZ$3="４週",SUM(P20:AQ20),IF($AZ$3="暦月",SUM(P20:AT20),""))</f>
        <v>0</v>
      </c>
      <c r="AV20" s="663"/>
      <c r="AW20" s="664">
        <f t="shared" si="1"/>
        <v>0</v>
      </c>
      <c r="AX20" s="665"/>
      <c r="AY20" s="632"/>
      <c r="AZ20" s="633"/>
      <c r="BA20" s="633"/>
      <c r="BB20" s="633"/>
      <c r="BC20" s="633"/>
      <c r="BD20" s="634"/>
    </row>
    <row r="21" spans="2:56" ht="39.950000000000003" customHeight="1" x14ac:dyDescent="0.15">
      <c r="B21" s="198">
        <f t="shared" si="2"/>
        <v>8</v>
      </c>
      <c r="C21" s="652"/>
      <c r="D21" s="653"/>
      <c r="E21" s="654"/>
      <c r="F21" s="655"/>
      <c r="G21" s="656"/>
      <c r="H21" s="657"/>
      <c r="I21" s="657"/>
      <c r="J21" s="657"/>
      <c r="K21" s="658"/>
      <c r="L21" s="659"/>
      <c r="M21" s="660"/>
      <c r="N21" s="660"/>
      <c r="O21" s="661"/>
      <c r="P21" s="199"/>
      <c r="Q21" s="200"/>
      <c r="R21" s="200"/>
      <c r="S21" s="200"/>
      <c r="T21" s="200"/>
      <c r="U21" s="200"/>
      <c r="V21" s="201"/>
      <c r="W21" s="199"/>
      <c r="X21" s="200"/>
      <c r="Y21" s="200"/>
      <c r="Z21" s="200"/>
      <c r="AA21" s="200"/>
      <c r="AB21" s="200"/>
      <c r="AC21" s="201"/>
      <c r="AD21" s="199"/>
      <c r="AE21" s="200"/>
      <c r="AF21" s="200"/>
      <c r="AG21" s="200"/>
      <c r="AH21" s="200"/>
      <c r="AI21" s="200"/>
      <c r="AJ21" s="201"/>
      <c r="AK21" s="199"/>
      <c r="AL21" s="200"/>
      <c r="AM21" s="200"/>
      <c r="AN21" s="200"/>
      <c r="AO21" s="200"/>
      <c r="AP21" s="200"/>
      <c r="AQ21" s="201"/>
      <c r="AR21" s="199"/>
      <c r="AS21" s="200"/>
      <c r="AT21" s="201"/>
      <c r="AU21" s="662">
        <f t="shared" si="3"/>
        <v>0</v>
      </c>
      <c r="AV21" s="663"/>
      <c r="AW21" s="664">
        <f t="shared" si="1"/>
        <v>0</v>
      </c>
      <c r="AX21" s="665"/>
      <c r="AY21" s="632"/>
      <c r="AZ21" s="633"/>
      <c r="BA21" s="633"/>
      <c r="BB21" s="633"/>
      <c r="BC21" s="633"/>
      <c r="BD21" s="634"/>
    </row>
    <row r="22" spans="2:56" ht="39.950000000000003" customHeight="1" x14ac:dyDescent="0.15">
      <c r="B22" s="198">
        <f t="shared" si="2"/>
        <v>9</v>
      </c>
      <c r="C22" s="652"/>
      <c r="D22" s="653"/>
      <c r="E22" s="654"/>
      <c r="F22" s="655"/>
      <c r="G22" s="656"/>
      <c r="H22" s="657"/>
      <c r="I22" s="657"/>
      <c r="J22" s="657"/>
      <c r="K22" s="658"/>
      <c r="L22" s="659"/>
      <c r="M22" s="660"/>
      <c r="N22" s="660"/>
      <c r="O22" s="661"/>
      <c r="P22" s="199"/>
      <c r="Q22" s="200"/>
      <c r="R22" s="200"/>
      <c r="S22" s="200"/>
      <c r="T22" s="200"/>
      <c r="U22" s="200"/>
      <c r="V22" s="201"/>
      <c r="W22" s="199"/>
      <c r="X22" s="200"/>
      <c r="Y22" s="200"/>
      <c r="Z22" s="200"/>
      <c r="AA22" s="200"/>
      <c r="AB22" s="200"/>
      <c r="AC22" s="201"/>
      <c r="AD22" s="199"/>
      <c r="AE22" s="200"/>
      <c r="AF22" s="200"/>
      <c r="AG22" s="200"/>
      <c r="AH22" s="200"/>
      <c r="AI22" s="200"/>
      <c r="AJ22" s="201"/>
      <c r="AK22" s="199"/>
      <c r="AL22" s="200"/>
      <c r="AM22" s="200"/>
      <c r="AN22" s="200"/>
      <c r="AO22" s="200"/>
      <c r="AP22" s="200"/>
      <c r="AQ22" s="201"/>
      <c r="AR22" s="199"/>
      <c r="AS22" s="200"/>
      <c r="AT22" s="201"/>
      <c r="AU22" s="662">
        <f t="shared" si="3"/>
        <v>0</v>
      </c>
      <c r="AV22" s="663"/>
      <c r="AW22" s="664">
        <f t="shared" si="1"/>
        <v>0</v>
      </c>
      <c r="AX22" s="665"/>
      <c r="AY22" s="632"/>
      <c r="AZ22" s="633"/>
      <c r="BA22" s="633"/>
      <c r="BB22" s="633"/>
      <c r="BC22" s="633"/>
      <c r="BD22" s="634"/>
    </row>
    <row r="23" spans="2:56" ht="39.950000000000003" customHeight="1" x14ac:dyDescent="0.15">
      <c r="B23" s="198">
        <f t="shared" si="2"/>
        <v>10</v>
      </c>
      <c r="C23" s="652"/>
      <c r="D23" s="653"/>
      <c r="E23" s="654"/>
      <c r="F23" s="655"/>
      <c r="G23" s="656"/>
      <c r="H23" s="657"/>
      <c r="I23" s="657"/>
      <c r="J23" s="657"/>
      <c r="K23" s="658"/>
      <c r="L23" s="659"/>
      <c r="M23" s="660"/>
      <c r="N23" s="660"/>
      <c r="O23" s="661"/>
      <c r="P23" s="199"/>
      <c r="Q23" s="200"/>
      <c r="R23" s="200"/>
      <c r="S23" s="200"/>
      <c r="T23" s="200"/>
      <c r="U23" s="200"/>
      <c r="V23" s="201"/>
      <c r="W23" s="199"/>
      <c r="X23" s="200"/>
      <c r="Y23" s="200"/>
      <c r="Z23" s="200"/>
      <c r="AA23" s="200"/>
      <c r="AB23" s="200"/>
      <c r="AC23" s="201"/>
      <c r="AD23" s="199"/>
      <c r="AE23" s="200"/>
      <c r="AF23" s="200"/>
      <c r="AG23" s="200"/>
      <c r="AH23" s="200"/>
      <c r="AI23" s="200"/>
      <c r="AJ23" s="201"/>
      <c r="AK23" s="199"/>
      <c r="AL23" s="200"/>
      <c r="AM23" s="200"/>
      <c r="AN23" s="200"/>
      <c r="AO23" s="200"/>
      <c r="AP23" s="200"/>
      <c r="AQ23" s="201"/>
      <c r="AR23" s="199"/>
      <c r="AS23" s="200"/>
      <c r="AT23" s="201"/>
      <c r="AU23" s="662">
        <f t="shared" si="3"/>
        <v>0</v>
      </c>
      <c r="AV23" s="663"/>
      <c r="AW23" s="664">
        <f t="shared" si="1"/>
        <v>0</v>
      </c>
      <c r="AX23" s="665"/>
      <c r="AY23" s="632"/>
      <c r="AZ23" s="633"/>
      <c r="BA23" s="633"/>
      <c r="BB23" s="633"/>
      <c r="BC23" s="633"/>
      <c r="BD23" s="634"/>
    </row>
    <row r="24" spans="2:56" ht="39.950000000000003" customHeight="1" x14ac:dyDescent="0.15">
      <c r="B24" s="198">
        <f t="shared" si="2"/>
        <v>11</v>
      </c>
      <c r="C24" s="652"/>
      <c r="D24" s="653"/>
      <c r="E24" s="654"/>
      <c r="F24" s="655"/>
      <c r="G24" s="656"/>
      <c r="H24" s="657"/>
      <c r="I24" s="657"/>
      <c r="J24" s="657"/>
      <c r="K24" s="658"/>
      <c r="L24" s="659"/>
      <c r="M24" s="660"/>
      <c r="N24" s="660"/>
      <c r="O24" s="661"/>
      <c r="P24" s="199"/>
      <c r="Q24" s="200"/>
      <c r="R24" s="200"/>
      <c r="S24" s="200"/>
      <c r="T24" s="200"/>
      <c r="U24" s="200"/>
      <c r="V24" s="201"/>
      <c r="W24" s="199"/>
      <c r="X24" s="200"/>
      <c r="Y24" s="200"/>
      <c r="Z24" s="200"/>
      <c r="AA24" s="200"/>
      <c r="AB24" s="200"/>
      <c r="AC24" s="201"/>
      <c r="AD24" s="199"/>
      <c r="AE24" s="200"/>
      <c r="AF24" s="200"/>
      <c r="AG24" s="200"/>
      <c r="AH24" s="200"/>
      <c r="AI24" s="200"/>
      <c r="AJ24" s="201"/>
      <c r="AK24" s="199"/>
      <c r="AL24" s="200"/>
      <c r="AM24" s="200"/>
      <c r="AN24" s="200"/>
      <c r="AO24" s="200"/>
      <c r="AP24" s="200"/>
      <c r="AQ24" s="201"/>
      <c r="AR24" s="199"/>
      <c r="AS24" s="200"/>
      <c r="AT24" s="201"/>
      <c r="AU24" s="662">
        <f t="shared" si="3"/>
        <v>0</v>
      </c>
      <c r="AV24" s="663"/>
      <c r="AW24" s="664">
        <f t="shared" si="1"/>
        <v>0</v>
      </c>
      <c r="AX24" s="665"/>
      <c r="AY24" s="632"/>
      <c r="AZ24" s="633"/>
      <c r="BA24" s="633"/>
      <c r="BB24" s="633"/>
      <c r="BC24" s="633"/>
      <c r="BD24" s="634"/>
    </row>
    <row r="25" spans="2:56" ht="39.950000000000003" customHeight="1" x14ac:dyDescent="0.15">
      <c r="B25" s="198">
        <f t="shared" si="2"/>
        <v>12</v>
      </c>
      <c r="C25" s="652"/>
      <c r="D25" s="653"/>
      <c r="E25" s="654"/>
      <c r="F25" s="655"/>
      <c r="G25" s="656"/>
      <c r="H25" s="657"/>
      <c r="I25" s="657"/>
      <c r="J25" s="657"/>
      <c r="K25" s="658"/>
      <c r="L25" s="659"/>
      <c r="M25" s="660"/>
      <c r="N25" s="660"/>
      <c r="O25" s="661"/>
      <c r="P25" s="199"/>
      <c r="Q25" s="200"/>
      <c r="R25" s="200"/>
      <c r="S25" s="200"/>
      <c r="T25" s="200"/>
      <c r="U25" s="200"/>
      <c r="V25" s="201"/>
      <c r="W25" s="199"/>
      <c r="X25" s="200"/>
      <c r="Y25" s="200"/>
      <c r="Z25" s="200"/>
      <c r="AA25" s="200"/>
      <c r="AB25" s="200"/>
      <c r="AC25" s="201"/>
      <c r="AD25" s="199"/>
      <c r="AE25" s="200"/>
      <c r="AF25" s="200"/>
      <c r="AG25" s="200"/>
      <c r="AH25" s="200"/>
      <c r="AI25" s="200"/>
      <c r="AJ25" s="201"/>
      <c r="AK25" s="199"/>
      <c r="AL25" s="200"/>
      <c r="AM25" s="200"/>
      <c r="AN25" s="200"/>
      <c r="AO25" s="200"/>
      <c r="AP25" s="200"/>
      <c r="AQ25" s="201"/>
      <c r="AR25" s="199"/>
      <c r="AS25" s="200"/>
      <c r="AT25" s="201"/>
      <c r="AU25" s="662">
        <f t="shared" si="3"/>
        <v>0</v>
      </c>
      <c r="AV25" s="663"/>
      <c r="AW25" s="664">
        <f t="shared" si="1"/>
        <v>0</v>
      </c>
      <c r="AX25" s="665"/>
      <c r="AY25" s="632"/>
      <c r="AZ25" s="633"/>
      <c r="BA25" s="633"/>
      <c r="BB25" s="633"/>
      <c r="BC25" s="633"/>
      <c r="BD25" s="634"/>
    </row>
    <row r="26" spans="2:56" ht="39.950000000000003" customHeight="1" x14ac:dyDescent="0.15">
      <c r="B26" s="198">
        <f t="shared" si="2"/>
        <v>13</v>
      </c>
      <c r="C26" s="652"/>
      <c r="D26" s="653"/>
      <c r="E26" s="654"/>
      <c r="F26" s="655"/>
      <c r="G26" s="656"/>
      <c r="H26" s="657"/>
      <c r="I26" s="657"/>
      <c r="J26" s="657"/>
      <c r="K26" s="658"/>
      <c r="L26" s="659"/>
      <c r="M26" s="660"/>
      <c r="N26" s="660"/>
      <c r="O26" s="661"/>
      <c r="P26" s="199"/>
      <c r="Q26" s="200"/>
      <c r="R26" s="200"/>
      <c r="S26" s="200"/>
      <c r="T26" s="200"/>
      <c r="U26" s="200"/>
      <c r="V26" s="201"/>
      <c r="W26" s="199"/>
      <c r="X26" s="200"/>
      <c r="Y26" s="200"/>
      <c r="Z26" s="200"/>
      <c r="AA26" s="200"/>
      <c r="AB26" s="200"/>
      <c r="AC26" s="201"/>
      <c r="AD26" s="199"/>
      <c r="AE26" s="200"/>
      <c r="AF26" s="200"/>
      <c r="AG26" s="200"/>
      <c r="AH26" s="200"/>
      <c r="AI26" s="200"/>
      <c r="AJ26" s="201"/>
      <c r="AK26" s="199"/>
      <c r="AL26" s="200"/>
      <c r="AM26" s="200"/>
      <c r="AN26" s="200"/>
      <c r="AO26" s="200"/>
      <c r="AP26" s="200"/>
      <c r="AQ26" s="201"/>
      <c r="AR26" s="199"/>
      <c r="AS26" s="200"/>
      <c r="AT26" s="201"/>
      <c r="AU26" s="662">
        <f t="shared" si="3"/>
        <v>0</v>
      </c>
      <c r="AV26" s="663"/>
      <c r="AW26" s="664">
        <f t="shared" si="1"/>
        <v>0</v>
      </c>
      <c r="AX26" s="665"/>
      <c r="AY26" s="632"/>
      <c r="AZ26" s="633"/>
      <c r="BA26" s="633"/>
      <c r="BB26" s="633"/>
      <c r="BC26" s="633"/>
      <c r="BD26" s="634"/>
    </row>
    <row r="27" spans="2:56" ht="39.950000000000003" customHeight="1" x14ac:dyDescent="0.15">
      <c r="B27" s="198">
        <f t="shared" si="2"/>
        <v>14</v>
      </c>
      <c r="C27" s="652"/>
      <c r="D27" s="653"/>
      <c r="E27" s="654"/>
      <c r="F27" s="655"/>
      <c r="G27" s="656"/>
      <c r="H27" s="657"/>
      <c r="I27" s="657"/>
      <c r="J27" s="657"/>
      <c r="K27" s="658"/>
      <c r="L27" s="659"/>
      <c r="M27" s="660"/>
      <c r="N27" s="660"/>
      <c r="O27" s="661"/>
      <c r="P27" s="199"/>
      <c r="Q27" s="200"/>
      <c r="R27" s="200"/>
      <c r="S27" s="200"/>
      <c r="T27" s="200"/>
      <c r="U27" s="200"/>
      <c r="V27" s="201"/>
      <c r="W27" s="199"/>
      <c r="X27" s="200"/>
      <c r="Y27" s="200"/>
      <c r="Z27" s="200"/>
      <c r="AA27" s="200"/>
      <c r="AB27" s="200"/>
      <c r="AC27" s="201"/>
      <c r="AD27" s="199"/>
      <c r="AE27" s="200"/>
      <c r="AF27" s="200"/>
      <c r="AG27" s="200"/>
      <c r="AH27" s="200"/>
      <c r="AI27" s="200"/>
      <c r="AJ27" s="201"/>
      <c r="AK27" s="199"/>
      <c r="AL27" s="200"/>
      <c r="AM27" s="200"/>
      <c r="AN27" s="200"/>
      <c r="AO27" s="200"/>
      <c r="AP27" s="200"/>
      <c r="AQ27" s="201"/>
      <c r="AR27" s="199"/>
      <c r="AS27" s="200"/>
      <c r="AT27" s="201"/>
      <c r="AU27" s="662">
        <f t="shared" si="3"/>
        <v>0</v>
      </c>
      <c r="AV27" s="663"/>
      <c r="AW27" s="664">
        <f t="shared" si="1"/>
        <v>0</v>
      </c>
      <c r="AX27" s="665"/>
      <c r="AY27" s="632"/>
      <c r="AZ27" s="633"/>
      <c r="BA27" s="633"/>
      <c r="BB27" s="633"/>
      <c r="BC27" s="633"/>
      <c r="BD27" s="634"/>
    </row>
    <row r="28" spans="2:56" ht="39.950000000000003" customHeight="1" x14ac:dyDescent="0.15">
      <c r="B28" s="198">
        <f t="shared" si="2"/>
        <v>15</v>
      </c>
      <c r="C28" s="652"/>
      <c r="D28" s="653"/>
      <c r="E28" s="654"/>
      <c r="F28" s="655"/>
      <c r="G28" s="656"/>
      <c r="H28" s="657"/>
      <c r="I28" s="657"/>
      <c r="J28" s="657"/>
      <c r="K28" s="658"/>
      <c r="L28" s="659"/>
      <c r="M28" s="660"/>
      <c r="N28" s="660"/>
      <c r="O28" s="661"/>
      <c r="P28" s="199"/>
      <c r="Q28" s="200"/>
      <c r="R28" s="200"/>
      <c r="S28" s="200"/>
      <c r="T28" s="200"/>
      <c r="U28" s="200"/>
      <c r="V28" s="201"/>
      <c r="W28" s="199"/>
      <c r="X28" s="200"/>
      <c r="Y28" s="200"/>
      <c r="Z28" s="200"/>
      <c r="AA28" s="200"/>
      <c r="AB28" s="200"/>
      <c r="AC28" s="201"/>
      <c r="AD28" s="199"/>
      <c r="AE28" s="200"/>
      <c r="AF28" s="200"/>
      <c r="AG28" s="200"/>
      <c r="AH28" s="200"/>
      <c r="AI28" s="200"/>
      <c r="AJ28" s="201"/>
      <c r="AK28" s="199"/>
      <c r="AL28" s="200"/>
      <c r="AM28" s="200"/>
      <c r="AN28" s="200"/>
      <c r="AO28" s="200"/>
      <c r="AP28" s="200"/>
      <c r="AQ28" s="201"/>
      <c r="AR28" s="199"/>
      <c r="AS28" s="200"/>
      <c r="AT28" s="201"/>
      <c r="AU28" s="662">
        <f t="shared" si="3"/>
        <v>0</v>
      </c>
      <c r="AV28" s="663"/>
      <c r="AW28" s="664">
        <f t="shared" si="1"/>
        <v>0</v>
      </c>
      <c r="AX28" s="665"/>
      <c r="AY28" s="632"/>
      <c r="AZ28" s="633"/>
      <c r="BA28" s="633"/>
      <c r="BB28" s="633"/>
      <c r="BC28" s="633"/>
      <c r="BD28" s="634"/>
    </row>
    <row r="29" spans="2:56" ht="39.950000000000003" customHeight="1" x14ac:dyDescent="0.15">
      <c r="B29" s="198">
        <f t="shared" si="2"/>
        <v>16</v>
      </c>
      <c r="C29" s="652"/>
      <c r="D29" s="653"/>
      <c r="E29" s="654"/>
      <c r="F29" s="655"/>
      <c r="G29" s="656"/>
      <c r="H29" s="657"/>
      <c r="I29" s="657"/>
      <c r="J29" s="657"/>
      <c r="K29" s="658"/>
      <c r="L29" s="659"/>
      <c r="M29" s="660"/>
      <c r="N29" s="660"/>
      <c r="O29" s="661"/>
      <c r="P29" s="199"/>
      <c r="Q29" s="200"/>
      <c r="R29" s="200"/>
      <c r="S29" s="200"/>
      <c r="T29" s="200"/>
      <c r="U29" s="200"/>
      <c r="V29" s="201"/>
      <c r="W29" s="199"/>
      <c r="X29" s="200"/>
      <c r="Y29" s="200"/>
      <c r="Z29" s="200"/>
      <c r="AA29" s="200"/>
      <c r="AB29" s="200"/>
      <c r="AC29" s="201"/>
      <c r="AD29" s="199"/>
      <c r="AE29" s="200"/>
      <c r="AF29" s="200"/>
      <c r="AG29" s="200"/>
      <c r="AH29" s="200"/>
      <c r="AI29" s="200"/>
      <c r="AJ29" s="201"/>
      <c r="AK29" s="199"/>
      <c r="AL29" s="200"/>
      <c r="AM29" s="200"/>
      <c r="AN29" s="200"/>
      <c r="AO29" s="200"/>
      <c r="AP29" s="200"/>
      <c r="AQ29" s="201"/>
      <c r="AR29" s="199"/>
      <c r="AS29" s="200"/>
      <c r="AT29" s="201"/>
      <c r="AU29" s="662">
        <f t="shared" si="3"/>
        <v>0</v>
      </c>
      <c r="AV29" s="663"/>
      <c r="AW29" s="664">
        <f t="shared" si="1"/>
        <v>0</v>
      </c>
      <c r="AX29" s="665"/>
      <c r="AY29" s="632"/>
      <c r="AZ29" s="633"/>
      <c r="BA29" s="633"/>
      <c r="BB29" s="633"/>
      <c r="BC29" s="633"/>
      <c r="BD29" s="634"/>
    </row>
    <row r="30" spans="2:56" ht="39.950000000000003" customHeight="1" x14ac:dyDescent="0.15">
      <c r="B30" s="198">
        <f t="shared" si="2"/>
        <v>17</v>
      </c>
      <c r="C30" s="652"/>
      <c r="D30" s="653"/>
      <c r="E30" s="654"/>
      <c r="F30" s="655"/>
      <c r="G30" s="656"/>
      <c r="H30" s="657"/>
      <c r="I30" s="657"/>
      <c r="J30" s="657"/>
      <c r="K30" s="658"/>
      <c r="L30" s="659"/>
      <c r="M30" s="660"/>
      <c r="N30" s="660"/>
      <c r="O30" s="661"/>
      <c r="P30" s="199"/>
      <c r="Q30" s="200"/>
      <c r="R30" s="200"/>
      <c r="S30" s="200"/>
      <c r="T30" s="200"/>
      <c r="U30" s="200"/>
      <c r="V30" s="201"/>
      <c r="W30" s="199"/>
      <c r="X30" s="200"/>
      <c r="Y30" s="200"/>
      <c r="Z30" s="200"/>
      <c r="AA30" s="200"/>
      <c r="AB30" s="200"/>
      <c r="AC30" s="201"/>
      <c r="AD30" s="199"/>
      <c r="AE30" s="200"/>
      <c r="AF30" s="200"/>
      <c r="AG30" s="200"/>
      <c r="AH30" s="200"/>
      <c r="AI30" s="200"/>
      <c r="AJ30" s="201"/>
      <c r="AK30" s="199"/>
      <c r="AL30" s="200"/>
      <c r="AM30" s="200"/>
      <c r="AN30" s="200"/>
      <c r="AO30" s="200"/>
      <c r="AP30" s="200"/>
      <c r="AQ30" s="201"/>
      <c r="AR30" s="199"/>
      <c r="AS30" s="200"/>
      <c r="AT30" s="201"/>
      <c r="AU30" s="662">
        <f t="shared" si="3"/>
        <v>0</v>
      </c>
      <c r="AV30" s="663"/>
      <c r="AW30" s="664">
        <f t="shared" si="1"/>
        <v>0</v>
      </c>
      <c r="AX30" s="665"/>
      <c r="AY30" s="632"/>
      <c r="AZ30" s="633"/>
      <c r="BA30" s="633"/>
      <c r="BB30" s="633"/>
      <c r="BC30" s="633"/>
      <c r="BD30" s="634"/>
    </row>
    <row r="31" spans="2:56" ht="39.950000000000003" customHeight="1" thickBot="1" x14ac:dyDescent="0.2">
      <c r="B31" s="202">
        <f t="shared" si="2"/>
        <v>18</v>
      </c>
      <c r="C31" s="635"/>
      <c r="D31" s="636"/>
      <c r="E31" s="637"/>
      <c r="F31" s="638"/>
      <c r="G31" s="639"/>
      <c r="H31" s="640"/>
      <c r="I31" s="640"/>
      <c r="J31" s="640"/>
      <c r="K31" s="641"/>
      <c r="L31" s="642"/>
      <c r="M31" s="643"/>
      <c r="N31" s="643"/>
      <c r="O31" s="644"/>
      <c r="P31" s="203"/>
      <c r="Q31" s="204"/>
      <c r="R31" s="204"/>
      <c r="S31" s="204"/>
      <c r="T31" s="204"/>
      <c r="U31" s="204"/>
      <c r="V31" s="205"/>
      <c r="W31" s="203"/>
      <c r="X31" s="204"/>
      <c r="Y31" s="204"/>
      <c r="Z31" s="204"/>
      <c r="AA31" s="204"/>
      <c r="AB31" s="204"/>
      <c r="AC31" s="205"/>
      <c r="AD31" s="203"/>
      <c r="AE31" s="204"/>
      <c r="AF31" s="204"/>
      <c r="AG31" s="204"/>
      <c r="AH31" s="204"/>
      <c r="AI31" s="204"/>
      <c r="AJ31" s="205"/>
      <c r="AK31" s="203"/>
      <c r="AL31" s="204"/>
      <c r="AM31" s="204"/>
      <c r="AN31" s="204"/>
      <c r="AO31" s="204"/>
      <c r="AP31" s="204"/>
      <c r="AQ31" s="205"/>
      <c r="AR31" s="203"/>
      <c r="AS31" s="204"/>
      <c r="AT31" s="205"/>
      <c r="AU31" s="645">
        <f t="shared" si="3"/>
        <v>0</v>
      </c>
      <c r="AV31" s="646"/>
      <c r="AW31" s="647">
        <f t="shared" si="1"/>
        <v>0</v>
      </c>
      <c r="AX31" s="648"/>
      <c r="AY31" s="649"/>
      <c r="AZ31" s="650"/>
      <c r="BA31" s="650"/>
      <c r="BB31" s="650"/>
      <c r="BC31" s="650"/>
      <c r="BD31" s="651"/>
    </row>
    <row r="32" spans="2:56" ht="20.25" customHeight="1" x14ac:dyDescent="0.15">
      <c r="C32" s="206"/>
      <c r="D32" s="207"/>
      <c r="E32" s="208"/>
      <c r="AC32" s="184"/>
    </row>
    <row r="33" spans="2:26" ht="20.25" customHeight="1" x14ac:dyDescent="0.15">
      <c r="B33" s="175" t="s">
        <v>447</v>
      </c>
      <c r="C33" s="175"/>
      <c r="D33" s="175"/>
      <c r="E33" s="175"/>
      <c r="F33" s="175"/>
      <c r="G33" s="175"/>
      <c r="H33" s="175"/>
      <c r="I33" s="175"/>
      <c r="J33" s="175"/>
      <c r="K33" s="175"/>
      <c r="L33" s="182"/>
      <c r="M33" s="175"/>
      <c r="N33" s="175"/>
      <c r="O33" s="175"/>
      <c r="P33" s="175"/>
      <c r="Q33" s="175"/>
      <c r="R33" s="175"/>
      <c r="S33" s="175"/>
      <c r="T33" s="175" t="s">
        <v>448</v>
      </c>
      <c r="U33" s="175"/>
      <c r="V33" s="175"/>
      <c r="W33" s="175"/>
      <c r="X33" s="175"/>
      <c r="Y33" s="175"/>
      <c r="Z33" s="210"/>
    </row>
    <row r="34" spans="2:26" ht="20.25" customHeight="1" x14ac:dyDescent="0.15">
      <c r="B34" s="175"/>
      <c r="C34" s="630" t="s">
        <v>449</v>
      </c>
      <c r="D34" s="630"/>
      <c r="E34" s="630" t="s">
        <v>450</v>
      </c>
      <c r="F34" s="630"/>
      <c r="G34" s="630"/>
      <c r="H34" s="630"/>
      <c r="I34" s="175"/>
      <c r="J34" s="631" t="s">
        <v>451</v>
      </c>
      <c r="K34" s="631"/>
      <c r="L34" s="631"/>
      <c r="M34" s="631"/>
      <c r="N34" s="175"/>
      <c r="O34" s="175"/>
      <c r="P34" s="212" t="s">
        <v>452</v>
      </c>
      <c r="Q34" s="212"/>
      <c r="R34" s="175"/>
      <c r="S34" s="175"/>
      <c r="T34" s="605" t="s">
        <v>453</v>
      </c>
      <c r="U34" s="607"/>
      <c r="V34" s="605" t="s">
        <v>454</v>
      </c>
      <c r="W34" s="606"/>
      <c r="X34" s="606"/>
      <c r="Y34" s="607"/>
      <c r="Z34" s="210"/>
    </row>
    <row r="35" spans="2:26" ht="20.25" customHeight="1" x14ac:dyDescent="0.15">
      <c r="B35" s="175"/>
      <c r="C35" s="604"/>
      <c r="D35" s="604"/>
      <c r="E35" s="604" t="s">
        <v>455</v>
      </c>
      <c r="F35" s="604"/>
      <c r="G35" s="604" t="s">
        <v>456</v>
      </c>
      <c r="H35" s="604"/>
      <c r="I35" s="175"/>
      <c r="J35" s="604" t="s">
        <v>455</v>
      </c>
      <c r="K35" s="604"/>
      <c r="L35" s="604" t="s">
        <v>456</v>
      </c>
      <c r="M35" s="604"/>
      <c r="N35" s="175"/>
      <c r="O35" s="175"/>
      <c r="P35" s="212" t="s">
        <v>457</v>
      </c>
      <c r="Q35" s="212"/>
      <c r="R35" s="175"/>
      <c r="S35" s="175"/>
      <c r="T35" s="605" t="s">
        <v>458</v>
      </c>
      <c r="U35" s="607"/>
      <c r="V35" s="605" t="s">
        <v>459</v>
      </c>
      <c r="W35" s="606"/>
      <c r="X35" s="606"/>
      <c r="Y35" s="607"/>
      <c r="Z35" s="213"/>
    </row>
    <row r="36" spans="2:26" ht="20.25" customHeight="1" x14ac:dyDescent="0.15">
      <c r="B36" s="175"/>
      <c r="C36" s="605" t="s">
        <v>458</v>
      </c>
      <c r="D36" s="607"/>
      <c r="E36" s="622">
        <f>SUMIFS($AU$14:$AV$31,$C$14:$D$31,"介護支援専門員",$E$14:$F$31,"A")</f>
        <v>0</v>
      </c>
      <c r="F36" s="623"/>
      <c r="G36" s="624">
        <f>SUMIFS($AW$14:$AX$31,$C$14:$D$31,"介護支援専門員",$E$14:$F$31,"A")</f>
        <v>0</v>
      </c>
      <c r="H36" s="625"/>
      <c r="I36" s="214"/>
      <c r="J36" s="626">
        <v>0</v>
      </c>
      <c r="K36" s="627"/>
      <c r="L36" s="626">
        <v>0</v>
      </c>
      <c r="M36" s="627"/>
      <c r="N36" s="214"/>
      <c r="O36" s="214"/>
      <c r="P36" s="626">
        <v>0</v>
      </c>
      <c r="Q36" s="627"/>
      <c r="R36" s="175"/>
      <c r="S36" s="175"/>
      <c r="T36" s="605" t="s">
        <v>460</v>
      </c>
      <c r="U36" s="607"/>
      <c r="V36" s="605" t="s">
        <v>461</v>
      </c>
      <c r="W36" s="606"/>
      <c r="X36" s="606"/>
      <c r="Y36" s="607"/>
      <c r="Z36" s="215"/>
    </row>
    <row r="37" spans="2:26" ht="20.25" customHeight="1" x14ac:dyDescent="0.15">
      <c r="B37" s="175"/>
      <c r="C37" s="605" t="s">
        <v>460</v>
      </c>
      <c r="D37" s="607"/>
      <c r="E37" s="622">
        <f>SUMIFS($AU$14:$AV$31,$C$14:$D$31,"介護支援専門員",$E$14:$F$31,"B")</f>
        <v>0</v>
      </c>
      <c r="F37" s="623"/>
      <c r="G37" s="624">
        <f>SUMIFS($AW$14:$AX$31,$C$14:$D$31,"介護支援専門員",$E$14:$F$31,"B")</f>
        <v>0</v>
      </c>
      <c r="H37" s="625"/>
      <c r="I37" s="214"/>
      <c r="J37" s="626">
        <v>0</v>
      </c>
      <c r="K37" s="627"/>
      <c r="L37" s="626">
        <v>0</v>
      </c>
      <c r="M37" s="627"/>
      <c r="N37" s="214"/>
      <c r="O37" s="214"/>
      <c r="P37" s="626">
        <v>0</v>
      </c>
      <c r="Q37" s="627"/>
      <c r="R37" s="175"/>
      <c r="S37" s="175"/>
      <c r="T37" s="605" t="s">
        <v>462</v>
      </c>
      <c r="U37" s="607"/>
      <c r="V37" s="605" t="s">
        <v>463</v>
      </c>
      <c r="W37" s="606"/>
      <c r="X37" s="606"/>
      <c r="Y37" s="607"/>
      <c r="Z37" s="215"/>
    </row>
    <row r="38" spans="2:26" ht="20.25" customHeight="1" x14ac:dyDescent="0.15">
      <c r="B38" s="175"/>
      <c r="C38" s="605" t="s">
        <v>462</v>
      </c>
      <c r="D38" s="607"/>
      <c r="E38" s="622">
        <f>SUMIFS($AU$14:$AV$31,$C$14:$D$31,"介護支援専門員",$E$14:$F$31,"C")</f>
        <v>0</v>
      </c>
      <c r="F38" s="623"/>
      <c r="G38" s="624">
        <f>SUMIFS($AW$14:$AX$31,$C$14:$D$31,"介護支援専門員",$E$14:$F$31,"C")</f>
        <v>0</v>
      </c>
      <c r="H38" s="625"/>
      <c r="I38" s="214"/>
      <c r="J38" s="626">
        <v>0</v>
      </c>
      <c r="K38" s="627"/>
      <c r="L38" s="628">
        <v>0</v>
      </c>
      <c r="M38" s="629"/>
      <c r="N38" s="214"/>
      <c r="O38" s="214"/>
      <c r="P38" s="622" t="s">
        <v>464</v>
      </c>
      <c r="Q38" s="623"/>
      <c r="R38" s="175"/>
      <c r="S38" s="175"/>
      <c r="T38" s="605" t="s">
        <v>465</v>
      </c>
      <c r="U38" s="607"/>
      <c r="V38" s="605" t="s">
        <v>466</v>
      </c>
      <c r="W38" s="606"/>
      <c r="X38" s="606"/>
      <c r="Y38" s="607"/>
      <c r="Z38" s="216"/>
    </row>
    <row r="39" spans="2:26" ht="20.25" customHeight="1" x14ac:dyDescent="0.15">
      <c r="B39" s="175"/>
      <c r="C39" s="605" t="s">
        <v>465</v>
      </c>
      <c r="D39" s="607"/>
      <c r="E39" s="622">
        <f>SUMIFS($AU$14:$AV$31,$C$14:$D$31,"介護支援専門員",$E$14:$F$31,"D")</f>
        <v>0</v>
      </c>
      <c r="F39" s="623"/>
      <c r="G39" s="624">
        <f>SUMIFS($AW$14:$AX$31,$C$14:$D$31,"介護支援専門員",$E$14:$F$31,"D")</f>
        <v>0</v>
      </c>
      <c r="H39" s="625"/>
      <c r="I39" s="214"/>
      <c r="J39" s="626">
        <v>0</v>
      </c>
      <c r="K39" s="627"/>
      <c r="L39" s="628">
        <v>0</v>
      </c>
      <c r="M39" s="629"/>
      <c r="N39" s="214"/>
      <c r="O39" s="214"/>
      <c r="P39" s="622" t="s">
        <v>464</v>
      </c>
      <c r="Q39" s="623"/>
      <c r="R39" s="175"/>
      <c r="S39" s="175"/>
      <c r="T39" s="175"/>
      <c r="U39" s="620"/>
      <c r="V39" s="620"/>
      <c r="W39" s="621"/>
      <c r="X39" s="621"/>
      <c r="Y39" s="217"/>
      <c r="Z39" s="217"/>
    </row>
    <row r="40" spans="2:26" ht="20.25" customHeight="1" x14ac:dyDescent="0.15">
      <c r="B40" s="175"/>
      <c r="C40" s="605" t="s">
        <v>467</v>
      </c>
      <c r="D40" s="607"/>
      <c r="E40" s="622">
        <f>SUM(E36:F39)</f>
        <v>0</v>
      </c>
      <c r="F40" s="623"/>
      <c r="G40" s="624">
        <f>SUM(G36:H39)</f>
        <v>0</v>
      </c>
      <c r="H40" s="625"/>
      <c r="I40" s="214"/>
      <c r="J40" s="622">
        <f>SUM(J36:K39)</f>
        <v>0</v>
      </c>
      <c r="K40" s="623"/>
      <c r="L40" s="622">
        <f>SUM(L36:M39)</f>
        <v>0</v>
      </c>
      <c r="M40" s="623"/>
      <c r="N40" s="214"/>
      <c r="O40" s="214"/>
      <c r="P40" s="622">
        <f>SUM(P36:Q37)</f>
        <v>0</v>
      </c>
      <c r="Q40" s="623"/>
      <c r="R40" s="175"/>
      <c r="S40" s="175"/>
      <c r="T40" s="175"/>
      <c r="U40" s="620"/>
      <c r="V40" s="620"/>
      <c r="W40" s="621"/>
      <c r="X40" s="621"/>
      <c r="Y40" s="218"/>
      <c r="Z40" s="218"/>
    </row>
    <row r="41" spans="2:26" ht="20.25" customHeight="1" x14ac:dyDescent="0.15">
      <c r="B41" s="175"/>
      <c r="C41" s="175"/>
      <c r="D41" s="175"/>
      <c r="E41" s="175"/>
      <c r="F41" s="175"/>
      <c r="G41" s="175"/>
      <c r="H41" s="175"/>
      <c r="I41" s="175"/>
      <c r="J41" s="175"/>
      <c r="K41" s="175"/>
      <c r="L41" s="182"/>
      <c r="M41" s="175"/>
      <c r="N41" s="175"/>
      <c r="O41" s="175"/>
      <c r="P41" s="175"/>
      <c r="Q41" s="175"/>
      <c r="R41" s="175"/>
      <c r="S41" s="175"/>
      <c r="T41" s="175"/>
      <c r="U41" s="210"/>
      <c r="V41" s="210"/>
      <c r="W41" s="210"/>
      <c r="X41" s="210"/>
      <c r="Y41" s="210"/>
      <c r="Z41" s="210"/>
    </row>
    <row r="42" spans="2:26" ht="20.25" customHeight="1" x14ac:dyDescent="0.15">
      <c r="B42" s="175"/>
      <c r="C42" s="182" t="s">
        <v>468</v>
      </c>
      <c r="D42" s="175"/>
      <c r="E42" s="175"/>
      <c r="F42" s="175"/>
      <c r="G42" s="175"/>
      <c r="H42" s="175"/>
      <c r="I42" s="219" t="s">
        <v>469</v>
      </c>
      <c r="J42" s="614" t="s">
        <v>470</v>
      </c>
      <c r="K42" s="615"/>
      <c r="L42" s="220"/>
      <c r="M42" s="219"/>
      <c r="N42" s="175"/>
      <c r="O42" s="175"/>
      <c r="P42" s="175"/>
      <c r="Q42" s="175"/>
      <c r="R42" s="175"/>
      <c r="S42" s="175"/>
      <c r="T42" s="175"/>
      <c r="U42" s="221"/>
      <c r="V42" s="210"/>
      <c r="W42" s="210"/>
      <c r="X42" s="210"/>
      <c r="Y42" s="210"/>
      <c r="Z42" s="210"/>
    </row>
    <row r="43" spans="2:26" ht="20.25" customHeight="1" x14ac:dyDescent="0.15">
      <c r="B43" s="175"/>
      <c r="C43" s="175" t="s">
        <v>471</v>
      </c>
      <c r="D43" s="175"/>
      <c r="E43" s="175"/>
      <c r="F43" s="175"/>
      <c r="G43" s="175"/>
      <c r="H43" s="175" t="s">
        <v>472</v>
      </c>
      <c r="I43" s="175"/>
      <c r="J43" s="175"/>
      <c r="K43" s="175"/>
      <c r="L43" s="182"/>
      <c r="M43" s="175"/>
      <c r="N43" s="175"/>
      <c r="O43" s="175"/>
      <c r="P43" s="175"/>
      <c r="Q43" s="175"/>
      <c r="R43" s="175"/>
      <c r="S43" s="175"/>
      <c r="T43" s="175"/>
      <c r="U43" s="210"/>
      <c r="V43" s="210"/>
      <c r="W43" s="210"/>
      <c r="X43" s="210"/>
      <c r="Y43" s="210"/>
      <c r="Z43" s="210"/>
    </row>
    <row r="44" spans="2:26" ht="20.25" customHeight="1" x14ac:dyDescent="0.15">
      <c r="B44" s="175"/>
      <c r="C44" s="175" t="str">
        <f>IF($J$42="週","対象時間数（週平均）","対象時間数（当月合計）")</f>
        <v>対象時間数（週平均）</v>
      </c>
      <c r="D44" s="175"/>
      <c r="E44" s="175"/>
      <c r="F44" s="175"/>
      <c r="G44" s="175"/>
      <c r="H44" s="175" t="str">
        <f>IF($J$42="週","週に勤務すべき時間数","当月に勤務すべき時間数")</f>
        <v>週に勤務すべき時間数</v>
      </c>
      <c r="I44" s="175"/>
      <c r="J44" s="175"/>
      <c r="K44" s="175"/>
      <c r="L44" s="182"/>
      <c r="M44" s="604" t="s">
        <v>473</v>
      </c>
      <c r="N44" s="604"/>
      <c r="O44" s="604"/>
      <c r="P44" s="604"/>
      <c r="Q44" s="175"/>
      <c r="R44" s="175"/>
      <c r="S44" s="175"/>
      <c r="T44" s="175"/>
      <c r="U44" s="210"/>
      <c r="V44" s="210"/>
      <c r="W44" s="210"/>
      <c r="X44" s="210"/>
      <c r="Y44" s="210"/>
      <c r="Z44" s="210"/>
    </row>
    <row r="45" spans="2:26" ht="20.25" customHeight="1" x14ac:dyDescent="0.15">
      <c r="B45" s="175"/>
      <c r="C45" s="616">
        <f>IF($J$42="週",L40,J40)</f>
        <v>0</v>
      </c>
      <c r="D45" s="617"/>
      <c r="E45" s="617"/>
      <c r="F45" s="618"/>
      <c r="G45" s="211" t="s">
        <v>474</v>
      </c>
      <c r="H45" s="605">
        <f>IF($J$42="週",$AV$5,$AZ$5)</f>
        <v>40</v>
      </c>
      <c r="I45" s="606"/>
      <c r="J45" s="606"/>
      <c r="K45" s="607"/>
      <c r="L45" s="211" t="s">
        <v>475</v>
      </c>
      <c r="M45" s="608">
        <f>ROUNDDOWN(C45/H45,1)</f>
        <v>0</v>
      </c>
      <c r="N45" s="609"/>
      <c r="O45" s="609"/>
      <c r="P45" s="610"/>
      <c r="Q45" s="175"/>
      <c r="R45" s="175"/>
      <c r="S45" s="175"/>
      <c r="T45" s="175"/>
      <c r="U45" s="619"/>
      <c r="V45" s="619"/>
      <c r="W45" s="619"/>
      <c r="X45" s="619"/>
      <c r="Y45" s="215"/>
      <c r="Z45" s="210"/>
    </row>
    <row r="46" spans="2:26" ht="20.25" customHeight="1" x14ac:dyDescent="0.15">
      <c r="B46" s="175"/>
      <c r="C46" s="175"/>
      <c r="D46" s="175"/>
      <c r="E46" s="175"/>
      <c r="F46" s="175"/>
      <c r="G46" s="175"/>
      <c r="H46" s="175"/>
      <c r="I46" s="175"/>
      <c r="J46" s="175"/>
      <c r="K46" s="175"/>
      <c r="L46" s="182"/>
      <c r="M46" s="175" t="s">
        <v>476</v>
      </c>
      <c r="N46" s="175"/>
      <c r="O46" s="175"/>
      <c r="P46" s="175"/>
      <c r="Q46" s="175"/>
      <c r="R46" s="175"/>
      <c r="S46" s="175"/>
      <c r="T46" s="175"/>
      <c r="U46" s="210"/>
      <c r="V46" s="210"/>
      <c r="W46" s="210"/>
      <c r="X46" s="210"/>
      <c r="Y46" s="210"/>
      <c r="Z46" s="210"/>
    </row>
    <row r="47" spans="2:26" ht="20.25" customHeight="1" x14ac:dyDescent="0.15">
      <c r="B47" s="175"/>
      <c r="C47" s="175" t="s">
        <v>477</v>
      </c>
      <c r="D47" s="175"/>
      <c r="E47" s="175"/>
      <c r="F47" s="175"/>
      <c r="G47" s="175"/>
      <c r="H47" s="175"/>
      <c r="I47" s="175"/>
      <c r="J47" s="175"/>
      <c r="K47" s="175"/>
      <c r="L47" s="182"/>
      <c r="M47" s="175"/>
      <c r="N47" s="175"/>
      <c r="O47" s="175"/>
      <c r="P47" s="175"/>
      <c r="Q47" s="175"/>
      <c r="R47" s="175"/>
      <c r="S47" s="175"/>
      <c r="T47" s="175"/>
      <c r="U47" s="175"/>
      <c r="V47" s="222"/>
      <c r="W47" s="223"/>
      <c r="X47" s="223"/>
      <c r="Y47" s="175"/>
      <c r="Z47" s="175"/>
    </row>
    <row r="48" spans="2:26" ht="20.25" customHeight="1" x14ac:dyDescent="0.15">
      <c r="B48" s="175"/>
      <c r="C48" s="175" t="s">
        <v>452</v>
      </c>
      <c r="D48" s="175"/>
      <c r="E48" s="175"/>
      <c r="F48" s="175"/>
      <c r="G48" s="175"/>
      <c r="H48" s="175"/>
      <c r="I48" s="175"/>
      <c r="J48" s="175"/>
      <c r="K48" s="175"/>
      <c r="L48" s="182"/>
      <c r="M48" s="211"/>
      <c r="N48" s="211"/>
      <c r="O48" s="211"/>
      <c r="P48" s="211"/>
      <c r="Q48" s="175"/>
      <c r="R48" s="175"/>
      <c r="S48" s="175"/>
      <c r="T48" s="175"/>
      <c r="U48" s="175"/>
      <c r="V48" s="222"/>
      <c r="W48" s="223"/>
      <c r="X48" s="223"/>
      <c r="Y48" s="175"/>
      <c r="Z48" s="175"/>
    </row>
    <row r="49" spans="2:58" ht="20.25" customHeight="1" x14ac:dyDescent="0.15">
      <c r="B49" s="175"/>
      <c r="C49" s="175" t="s">
        <v>478</v>
      </c>
      <c r="D49" s="175"/>
      <c r="E49" s="175"/>
      <c r="F49" s="175"/>
      <c r="G49" s="175"/>
      <c r="H49" s="175" t="s">
        <v>479</v>
      </c>
      <c r="I49" s="175"/>
      <c r="J49" s="175"/>
      <c r="K49" s="175"/>
      <c r="L49" s="175"/>
      <c r="M49" s="604" t="s">
        <v>467</v>
      </c>
      <c r="N49" s="604"/>
      <c r="O49" s="604"/>
      <c r="P49" s="604"/>
      <c r="Q49" s="175"/>
      <c r="R49" s="175"/>
      <c r="S49" s="175"/>
      <c r="T49" s="175"/>
      <c r="U49" s="175"/>
      <c r="V49" s="222"/>
      <c r="W49" s="223"/>
      <c r="X49" s="223"/>
      <c r="Y49" s="175"/>
      <c r="Z49" s="175"/>
    </row>
    <row r="50" spans="2:58" ht="20.25" customHeight="1" x14ac:dyDescent="0.15">
      <c r="B50" s="175"/>
      <c r="C50" s="605">
        <f>P40</f>
        <v>0</v>
      </c>
      <c r="D50" s="606"/>
      <c r="E50" s="606"/>
      <c r="F50" s="607"/>
      <c r="G50" s="211" t="s">
        <v>480</v>
      </c>
      <c r="H50" s="608">
        <f>M45</f>
        <v>0</v>
      </c>
      <c r="I50" s="609"/>
      <c r="J50" s="609"/>
      <c r="K50" s="610"/>
      <c r="L50" s="211" t="s">
        <v>475</v>
      </c>
      <c r="M50" s="611">
        <f>ROUNDDOWN(C50+H50,1)</f>
        <v>0</v>
      </c>
      <c r="N50" s="612"/>
      <c r="O50" s="612"/>
      <c r="P50" s="613"/>
      <c r="Q50" s="175"/>
      <c r="R50" s="175"/>
      <c r="S50" s="175"/>
      <c r="T50" s="175"/>
      <c r="U50" s="175"/>
      <c r="V50" s="222"/>
      <c r="W50" s="223"/>
      <c r="X50" s="223"/>
      <c r="Y50" s="175"/>
      <c r="Z50" s="175"/>
    </row>
    <row r="51" spans="2:58" ht="20.25" customHeight="1" x14ac:dyDescent="0.15">
      <c r="B51" s="175"/>
      <c r="C51" s="175"/>
      <c r="D51" s="175"/>
      <c r="E51" s="175"/>
      <c r="F51" s="175"/>
      <c r="G51" s="175"/>
      <c r="H51" s="175"/>
      <c r="I51" s="175"/>
      <c r="J51" s="175"/>
      <c r="K51" s="175"/>
      <c r="L51" s="175"/>
      <c r="M51" s="175"/>
      <c r="N51" s="182"/>
      <c r="O51" s="175"/>
      <c r="P51" s="175"/>
      <c r="Q51" s="175"/>
      <c r="R51" s="175"/>
      <c r="S51" s="175"/>
      <c r="T51" s="175"/>
      <c r="U51" s="175"/>
      <c r="V51" s="222"/>
      <c r="W51" s="223"/>
      <c r="X51" s="223"/>
      <c r="Y51" s="175"/>
      <c r="Z51" s="175"/>
    </row>
    <row r="52" spans="2:58" ht="20.25" customHeight="1" x14ac:dyDescent="0.15">
      <c r="C52" s="184"/>
      <c r="D52" s="184"/>
      <c r="T52" s="184"/>
      <c r="AJ52" s="229"/>
      <c r="AK52" s="230"/>
      <c r="AL52" s="230"/>
      <c r="BE52" s="230"/>
    </row>
    <row r="53" spans="2:58" ht="20.25" customHeight="1" x14ac:dyDescent="0.15">
      <c r="C53" s="184"/>
      <c r="D53" s="184"/>
      <c r="U53" s="184"/>
      <c r="AK53" s="229"/>
      <c r="AL53" s="230"/>
      <c r="AM53" s="230"/>
      <c r="BF53" s="230"/>
    </row>
    <row r="54" spans="2:58" ht="20.25" customHeight="1" x14ac:dyDescent="0.15">
      <c r="D54" s="184"/>
      <c r="U54" s="184"/>
      <c r="AK54" s="229"/>
      <c r="AL54" s="230"/>
      <c r="AM54" s="230"/>
      <c r="BF54" s="230"/>
    </row>
    <row r="55" spans="2:58" ht="20.25" customHeight="1" x14ac:dyDescent="0.15">
      <c r="C55" s="184"/>
      <c r="D55" s="184"/>
      <c r="U55" s="184"/>
      <c r="AK55" s="229"/>
      <c r="AL55" s="230"/>
      <c r="AM55" s="230"/>
      <c r="BF55" s="230"/>
    </row>
    <row r="56" spans="2:58" ht="20.25" customHeight="1" x14ac:dyDescent="0.15">
      <c r="C56" s="229"/>
      <c r="D56" s="229"/>
      <c r="E56" s="229"/>
      <c r="F56" s="229"/>
      <c r="G56" s="229"/>
      <c r="H56" s="229"/>
      <c r="I56" s="229"/>
      <c r="J56" s="229"/>
      <c r="K56" s="229"/>
      <c r="L56" s="229"/>
      <c r="M56" s="229"/>
      <c r="N56" s="229"/>
      <c r="O56" s="229"/>
      <c r="P56" s="229"/>
      <c r="Q56" s="229"/>
      <c r="R56" s="229"/>
      <c r="S56" s="229"/>
      <c r="T56" s="229"/>
      <c r="U56" s="230"/>
      <c r="V56" s="230"/>
      <c r="W56" s="229"/>
      <c r="X56" s="229"/>
      <c r="Y56" s="229"/>
      <c r="Z56" s="229"/>
      <c r="AA56" s="229"/>
      <c r="AB56" s="229"/>
      <c r="AC56" s="229"/>
      <c r="AD56" s="229"/>
      <c r="AE56" s="229"/>
      <c r="AF56" s="229"/>
      <c r="AG56" s="229"/>
      <c r="AH56" s="229"/>
      <c r="AI56" s="229"/>
      <c r="AJ56" s="229"/>
      <c r="AK56" s="229"/>
      <c r="AL56" s="230"/>
      <c r="AM56" s="230"/>
      <c r="BF56" s="230"/>
    </row>
    <row r="57" spans="2:58" ht="20.25" customHeight="1" x14ac:dyDescent="0.15">
      <c r="C57" s="229"/>
      <c r="D57" s="229"/>
      <c r="E57" s="229"/>
      <c r="F57" s="229"/>
      <c r="G57" s="229"/>
      <c r="H57" s="229"/>
      <c r="I57" s="229"/>
      <c r="J57" s="229"/>
      <c r="K57" s="229"/>
      <c r="L57" s="229"/>
      <c r="M57" s="229"/>
      <c r="N57" s="229"/>
      <c r="O57" s="229"/>
      <c r="P57" s="229"/>
      <c r="Q57" s="229"/>
      <c r="R57" s="229"/>
      <c r="S57" s="229"/>
      <c r="T57" s="229"/>
      <c r="U57" s="230"/>
      <c r="V57" s="230"/>
      <c r="W57" s="229"/>
      <c r="X57" s="229"/>
      <c r="Y57" s="229"/>
      <c r="Z57" s="229"/>
      <c r="AA57" s="229"/>
      <c r="AB57" s="229"/>
      <c r="AC57" s="229"/>
      <c r="AD57" s="229"/>
      <c r="AE57" s="229"/>
      <c r="AF57" s="229"/>
      <c r="AG57" s="229"/>
      <c r="AH57" s="229"/>
      <c r="AI57" s="229"/>
      <c r="AJ57" s="229"/>
      <c r="AK57" s="229"/>
      <c r="AL57" s="230"/>
      <c r="AM57" s="230"/>
      <c r="BF57" s="230"/>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4"/>
  <conditionalFormatting sqref="C45:F45">
    <cfRule type="expression" dxfId="2" priority="2">
      <formula>INDIRECT(ADDRESS(ROW(),COLUMN()))=TRUNC(INDIRECT(ADDRESS(ROW(),COLUMN())))</formula>
    </cfRule>
  </conditionalFormatting>
  <conditionalFormatting sqref="E36:Q40">
    <cfRule type="expression" dxfId="1" priority="1">
      <formula>INDIRECT(ADDRESS(ROW(),COLUMN()))=TRUNC(INDIRECT(ADDRESS(ROW(),COLUMN())))</formula>
    </cfRule>
  </conditionalFormatting>
  <conditionalFormatting sqref="AU14:AX31">
    <cfRule type="expression" dxfId="0" priority="3">
      <formula>INDIRECT(ADDRESS(ROW(),COLUMN()))=TRUNC(INDIRECT(ADDRESS(ROW(),COLUMN())))</formula>
    </cfRule>
  </conditionalFormatting>
  <dataValidations count="8">
    <dataValidation allowBlank="1" showInputMessage="1" showErrorMessage="1" error="入力可能範囲　32～40" sqref="AZ6" xr:uid="{39945AE0-5A3B-4DC9-A9E1-D0BBF4DA1A7F}"/>
    <dataValidation type="list" allowBlank="1" showInputMessage="1" sqref="E14:F31" xr:uid="{3F7AAB11-3C16-4054-B0F8-829399E9AC18}">
      <formula1>"A, B, C, D"</formula1>
    </dataValidation>
    <dataValidation type="list" allowBlank="1" showInputMessage="1" showErrorMessage="1" sqref="AZ4:BC4" xr:uid="{988CAC1E-CCA8-49DE-AA36-7A3270C04D63}">
      <formula1>"予定,実績,予定・実績"</formula1>
    </dataValidation>
    <dataValidation type="list" errorStyle="warning" allowBlank="1" showInputMessage="1" error="リストにない場合のみ、入力してください。" sqref="G14:K31" xr:uid="{C4F31416-0AB8-4C04-87A6-C26165A14805}">
      <formula1>INDIRECT(C14)</formula1>
    </dataValidation>
    <dataValidation type="list" allowBlank="1" showInputMessage="1" sqref="C14:D31" xr:uid="{08B12ECE-DF1B-4ECC-BDAC-AE6E18E5AEC3}">
      <formula1>職種</formula1>
    </dataValidation>
    <dataValidation type="list" allowBlank="1" showInputMessage="1" showErrorMessage="1" sqref="AZ3" xr:uid="{0C1C02DE-15AE-45D9-B38E-0A4A2AF6DA1E}">
      <formula1>"４週,暦月"</formula1>
    </dataValidation>
    <dataValidation type="list" allowBlank="1" showInputMessage="1" showErrorMessage="1" sqref="J42:K42" xr:uid="{56ADB4FD-E182-4BEC-BAE5-F811F2B572AA}">
      <formula1>"週,暦月"</formula1>
    </dataValidation>
    <dataValidation type="decimal" allowBlank="1" showInputMessage="1" showErrorMessage="1" error="入力可能範囲　32～40" sqref="AV5" xr:uid="{BD576DFB-6C85-4DD6-B47F-301F23D6E5E8}">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65496057-B675-431B-BC6E-01B17AB7693B}">
          <x14:formula1>
            <xm:f>プルダウン・リスト!$C$4:$C$8</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C894-6DAE-40AA-8826-BEFB5A684B47}">
  <sheetPr>
    <tabColor theme="9" tint="0.39997558519241921"/>
    <pageSetUpPr fitToPage="1"/>
  </sheetPr>
  <dimension ref="A1:BC71"/>
  <sheetViews>
    <sheetView workbookViewId="0"/>
  </sheetViews>
  <sheetFormatPr defaultColWidth="9" defaultRowHeight="13.5" x14ac:dyDescent="0.15"/>
  <cols>
    <col min="1" max="2" width="9" style="231"/>
    <col min="3" max="3" width="44.25" style="231" customWidth="1"/>
    <col min="4" max="16384" width="9" style="231"/>
  </cols>
  <sheetData>
    <row r="1" spans="1:10" x14ac:dyDescent="0.15">
      <c r="A1" s="231" t="s">
        <v>481</v>
      </c>
    </row>
    <row r="2" spans="1:10" s="234" customFormat="1" ht="20.25" customHeight="1" x14ac:dyDescent="0.15">
      <c r="A2" s="232" t="s">
        <v>482</v>
      </c>
      <c r="B2" s="232"/>
      <c r="C2" s="233"/>
    </row>
    <row r="3" spans="1:10" s="234" customFormat="1" ht="20.25" customHeight="1" x14ac:dyDescent="0.15">
      <c r="A3" s="233"/>
      <c r="B3" s="233"/>
      <c r="C3" s="233"/>
    </row>
    <row r="4" spans="1:10" s="234" customFormat="1" ht="20.25" customHeight="1" x14ac:dyDescent="0.15">
      <c r="A4" s="235"/>
      <c r="B4" s="233" t="s">
        <v>483</v>
      </c>
      <c r="C4" s="233"/>
      <c r="E4" s="723" t="s">
        <v>484</v>
      </c>
      <c r="F4" s="723"/>
      <c r="G4" s="723"/>
      <c r="H4" s="723"/>
      <c r="I4" s="723"/>
      <c r="J4" s="723"/>
    </row>
    <row r="5" spans="1:10" s="234" customFormat="1" ht="20.25" customHeight="1" x14ac:dyDescent="0.15">
      <c r="A5" s="236"/>
      <c r="B5" s="233" t="s">
        <v>485</v>
      </c>
      <c r="C5" s="233"/>
      <c r="E5" s="723"/>
      <c r="F5" s="723"/>
      <c r="G5" s="723"/>
      <c r="H5" s="723"/>
      <c r="I5" s="723"/>
      <c r="J5" s="723"/>
    </row>
    <row r="6" spans="1:10" s="234" customFormat="1" ht="20.25" customHeight="1" x14ac:dyDescent="0.15">
      <c r="A6" s="237" t="s">
        <v>486</v>
      </c>
      <c r="B6" s="233"/>
      <c r="C6" s="233"/>
    </row>
    <row r="7" spans="1:10" s="234" customFormat="1" ht="20.25" customHeight="1" x14ac:dyDescent="0.15">
      <c r="A7" s="237"/>
      <c r="B7" s="233"/>
      <c r="C7" s="233"/>
    </row>
    <row r="8" spans="1:10" s="234" customFormat="1" ht="20.25" customHeight="1" x14ac:dyDescent="0.15">
      <c r="A8" s="233" t="s">
        <v>487</v>
      </c>
      <c r="B8" s="233"/>
      <c r="C8" s="233"/>
    </row>
    <row r="9" spans="1:10" s="234" customFormat="1" ht="20.25" customHeight="1" x14ac:dyDescent="0.15">
      <c r="A9" s="237"/>
      <c r="B9" s="233"/>
      <c r="C9" s="233"/>
    </row>
    <row r="10" spans="1:10" s="234" customFormat="1" ht="20.25" customHeight="1" x14ac:dyDescent="0.15">
      <c r="A10" s="233" t="s">
        <v>488</v>
      </c>
      <c r="B10" s="233"/>
      <c r="C10" s="233"/>
    </row>
    <row r="11" spans="1:10" s="234" customFormat="1" ht="20.25" customHeight="1" x14ac:dyDescent="0.15">
      <c r="A11" s="233"/>
      <c r="B11" s="233"/>
      <c r="C11" s="233"/>
    </row>
    <row r="12" spans="1:10" s="234" customFormat="1" ht="20.25" customHeight="1" x14ac:dyDescent="0.15">
      <c r="A12" s="233" t="s">
        <v>489</v>
      </c>
      <c r="B12" s="233"/>
      <c r="C12" s="233"/>
    </row>
    <row r="13" spans="1:10" s="234" customFormat="1" ht="20.25" customHeight="1" x14ac:dyDescent="0.15">
      <c r="A13" s="233"/>
      <c r="B13" s="233"/>
      <c r="C13" s="233"/>
    </row>
    <row r="14" spans="1:10" s="234" customFormat="1" ht="20.25" customHeight="1" x14ac:dyDescent="0.15">
      <c r="A14" s="233" t="s">
        <v>490</v>
      </c>
      <c r="B14" s="233"/>
      <c r="C14" s="233"/>
    </row>
    <row r="15" spans="1:10" s="234" customFormat="1" ht="20.25" customHeight="1" x14ac:dyDescent="0.15">
      <c r="A15" s="233"/>
      <c r="B15" s="233"/>
      <c r="C15" s="233"/>
    </row>
    <row r="16" spans="1:10" s="234" customFormat="1" ht="20.25" customHeight="1" x14ac:dyDescent="0.15">
      <c r="A16" s="233" t="s">
        <v>491</v>
      </c>
      <c r="B16" s="233"/>
      <c r="C16" s="233"/>
    </row>
    <row r="17" spans="1:3" s="234" customFormat="1" ht="20.25" customHeight="1" x14ac:dyDescent="0.15">
      <c r="A17" s="233"/>
      <c r="B17" s="233"/>
      <c r="C17" s="233"/>
    </row>
    <row r="18" spans="1:3" s="234" customFormat="1" ht="20.25" customHeight="1" x14ac:dyDescent="0.15">
      <c r="A18" s="233" t="s">
        <v>492</v>
      </c>
      <c r="B18" s="233"/>
      <c r="C18" s="233"/>
    </row>
    <row r="19" spans="1:3" s="234" customFormat="1" ht="20.25" customHeight="1" x14ac:dyDescent="0.15">
      <c r="A19" s="233" t="s">
        <v>493</v>
      </c>
      <c r="B19" s="233"/>
      <c r="C19" s="233"/>
    </row>
    <row r="20" spans="1:3" s="234" customFormat="1" ht="20.25" customHeight="1" x14ac:dyDescent="0.15">
      <c r="A20" s="233"/>
      <c r="B20" s="233"/>
      <c r="C20" s="233"/>
    </row>
    <row r="21" spans="1:3" s="234" customFormat="1" ht="20.25" customHeight="1" x14ac:dyDescent="0.15">
      <c r="A21" s="233"/>
      <c r="B21" s="238" t="s">
        <v>424</v>
      </c>
      <c r="C21" s="238" t="s">
        <v>494</v>
      </c>
    </row>
    <row r="22" spans="1:3" s="234" customFormat="1" ht="20.25" customHeight="1" x14ac:dyDescent="0.15">
      <c r="A22" s="233"/>
      <c r="B22" s="238">
        <v>1</v>
      </c>
      <c r="C22" s="239" t="s">
        <v>437</v>
      </c>
    </row>
    <row r="23" spans="1:3" s="234" customFormat="1" ht="20.25" customHeight="1" x14ac:dyDescent="0.15">
      <c r="A23" s="233"/>
      <c r="B23" s="238">
        <v>2</v>
      </c>
      <c r="C23" s="239" t="s">
        <v>441</v>
      </c>
    </row>
    <row r="24" spans="1:3" s="234" customFormat="1" ht="20.25" customHeight="1" x14ac:dyDescent="0.15">
      <c r="A24" s="233"/>
      <c r="B24" s="238">
        <v>3</v>
      </c>
      <c r="C24" s="239" t="s">
        <v>495</v>
      </c>
    </row>
    <row r="25" spans="1:3" s="234" customFormat="1" ht="20.25" customHeight="1" x14ac:dyDescent="0.15">
      <c r="A25" s="233"/>
      <c r="B25" s="233"/>
      <c r="C25" s="233"/>
    </row>
    <row r="26" spans="1:3" s="234" customFormat="1" ht="20.25" customHeight="1" x14ac:dyDescent="0.15">
      <c r="A26" s="233" t="s">
        <v>496</v>
      </c>
      <c r="B26" s="233"/>
      <c r="C26" s="233"/>
    </row>
    <row r="27" spans="1:3" s="234" customFormat="1" ht="20.25" customHeight="1" x14ac:dyDescent="0.15">
      <c r="A27" s="233" t="s">
        <v>497</v>
      </c>
      <c r="B27" s="233"/>
      <c r="C27" s="233"/>
    </row>
    <row r="28" spans="1:3" s="234" customFormat="1" ht="20.25" customHeight="1" x14ac:dyDescent="0.15">
      <c r="A28" s="233"/>
      <c r="B28" s="233"/>
      <c r="C28" s="233"/>
    </row>
    <row r="29" spans="1:3" s="234" customFormat="1" ht="20.25" customHeight="1" x14ac:dyDescent="0.15">
      <c r="A29" s="233"/>
      <c r="B29" s="238" t="s">
        <v>453</v>
      </c>
      <c r="C29" s="238" t="s">
        <v>454</v>
      </c>
    </row>
    <row r="30" spans="1:3" s="234" customFormat="1" ht="20.25" customHeight="1" x14ac:dyDescent="0.15">
      <c r="A30" s="233"/>
      <c r="B30" s="238" t="s">
        <v>458</v>
      </c>
      <c r="C30" s="239" t="s">
        <v>459</v>
      </c>
    </row>
    <row r="31" spans="1:3" s="234" customFormat="1" ht="20.25" customHeight="1" x14ac:dyDescent="0.15">
      <c r="A31" s="233"/>
      <c r="B31" s="238" t="s">
        <v>460</v>
      </c>
      <c r="C31" s="239" t="s">
        <v>461</v>
      </c>
    </row>
    <row r="32" spans="1:3" s="234" customFormat="1" ht="20.25" customHeight="1" x14ac:dyDescent="0.15">
      <c r="A32" s="233"/>
      <c r="B32" s="238" t="s">
        <v>462</v>
      </c>
      <c r="C32" s="239" t="s">
        <v>463</v>
      </c>
    </row>
    <row r="33" spans="1:55" s="234" customFormat="1" ht="20.25" customHeight="1" x14ac:dyDescent="0.15">
      <c r="A33" s="233"/>
      <c r="B33" s="238" t="s">
        <v>465</v>
      </c>
      <c r="C33" s="239" t="s">
        <v>466</v>
      </c>
    </row>
    <row r="34" spans="1:55" s="234" customFormat="1" ht="20.25" customHeight="1" x14ac:dyDescent="0.15">
      <c r="A34" s="233"/>
      <c r="B34" s="233"/>
      <c r="C34" s="233"/>
    </row>
    <row r="35" spans="1:55" s="234" customFormat="1" ht="20.25" customHeight="1" x14ac:dyDescent="0.15">
      <c r="A35" s="233"/>
      <c r="B35" s="240" t="s">
        <v>498</v>
      </c>
      <c r="C35" s="233"/>
    </row>
    <row r="36" spans="1:55" s="234" customFormat="1" ht="20.25" customHeight="1" x14ac:dyDescent="0.15">
      <c r="B36" s="233" t="s">
        <v>499</v>
      </c>
      <c r="E36" s="240"/>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row>
    <row r="37" spans="1:55" s="234" customFormat="1" ht="20.25" customHeight="1" x14ac:dyDescent="0.15">
      <c r="B37" s="233" t="s">
        <v>500</v>
      </c>
      <c r="E37" s="233"/>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row>
    <row r="38" spans="1:55" s="234" customFormat="1" ht="20.25" customHeight="1" x14ac:dyDescent="0.15">
      <c r="E38" s="233"/>
    </row>
    <row r="39" spans="1:55" s="234" customFormat="1" ht="20.25" customHeight="1" x14ac:dyDescent="0.15">
      <c r="A39" s="233"/>
      <c r="B39" s="233"/>
      <c r="C39" s="233"/>
      <c r="D39" s="240"/>
      <c r="E39" s="242"/>
      <c r="F39" s="242"/>
      <c r="G39" s="242"/>
      <c r="J39" s="242"/>
      <c r="K39" s="242"/>
      <c r="L39" s="242"/>
      <c r="R39" s="242"/>
      <c r="S39" s="242"/>
      <c r="T39" s="242"/>
      <c r="W39" s="242"/>
      <c r="X39" s="242"/>
      <c r="Y39" s="242"/>
    </row>
    <row r="40" spans="1:55" s="234" customFormat="1" ht="20.25" customHeight="1" x14ac:dyDescent="0.15">
      <c r="A40" s="233" t="s">
        <v>501</v>
      </c>
      <c r="B40" s="233"/>
      <c r="C40" s="233"/>
    </row>
    <row r="41" spans="1:55" s="234" customFormat="1" ht="20.25" customHeight="1" x14ac:dyDescent="0.15">
      <c r="A41" s="233" t="s">
        <v>502</v>
      </c>
      <c r="B41" s="233"/>
      <c r="C41" s="233"/>
    </row>
    <row r="42" spans="1:55" s="234" customFormat="1" ht="20.25" customHeight="1" x14ac:dyDescent="0.15">
      <c r="A42" s="243" t="s">
        <v>503</v>
      </c>
      <c r="D42" s="244"/>
      <c r="E42" s="245"/>
      <c r="F42" s="242"/>
      <c r="G42" s="242"/>
      <c r="H42" s="242"/>
      <c r="I42" s="242"/>
      <c r="K42" s="242"/>
      <c r="M42" s="242"/>
      <c r="N42" s="242"/>
      <c r="O42" s="242"/>
      <c r="P42" s="242"/>
      <c r="Q42" s="242"/>
      <c r="S42" s="242"/>
      <c r="U42" s="242"/>
      <c r="V42" s="242"/>
      <c r="X42" s="242"/>
      <c r="Z42" s="242"/>
      <c r="AA42" s="242"/>
      <c r="AB42" s="242"/>
      <c r="AC42" s="242"/>
      <c r="AD42" s="242"/>
      <c r="AF42" s="240"/>
      <c r="AH42" s="242"/>
      <c r="AM42" s="242"/>
    </row>
    <row r="43" spans="1:55" s="234" customFormat="1" ht="20.25" customHeight="1" x14ac:dyDescent="0.15">
      <c r="C43" s="243"/>
      <c r="D43" s="244"/>
      <c r="E43" s="245"/>
      <c r="F43" s="242"/>
      <c r="G43" s="242"/>
      <c r="H43" s="242"/>
      <c r="I43" s="242"/>
      <c r="K43" s="242"/>
      <c r="M43" s="242"/>
      <c r="N43" s="242"/>
      <c r="O43" s="242"/>
      <c r="P43" s="242"/>
      <c r="Q43" s="242"/>
      <c r="S43" s="242"/>
      <c r="U43" s="242"/>
      <c r="V43" s="242"/>
      <c r="X43" s="242"/>
      <c r="Z43" s="242"/>
      <c r="AA43" s="242"/>
      <c r="AB43" s="242"/>
      <c r="AC43" s="242"/>
      <c r="AD43" s="242"/>
      <c r="AF43" s="240"/>
      <c r="AH43" s="242"/>
      <c r="AM43" s="242"/>
    </row>
    <row r="44" spans="1:55" s="234" customFormat="1" ht="20.25" customHeight="1" x14ac:dyDescent="0.15">
      <c r="A44" s="233" t="s">
        <v>504</v>
      </c>
      <c r="B44" s="233"/>
    </row>
    <row r="45" spans="1:55" s="234" customFormat="1" ht="20.25" customHeight="1" x14ac:dyDescent="0.15"/>
    <row r="46" spans="1:55" s="234" customFormat="1" ht="20.25" customHeight="1" x14ac:dyDescent="0.15">
      <c r="A46" s="233" t="s">
        <v>505</v>
      </c>
      <c r="B46" s="233"/>
      <c r="C46" s="233"/>
    </row>
    <row r="47" spans="1:55" s="234" customFormat="1" ht="20.25" customHeight="1" x14ac:dyDescent="0.15">
      <c r="A47" s="233" t="s">
        <v>506</v>
      </c>
      <c r="B47" s="233"/>
      <c r="C47" s="233"/>
    </row>
    <row r="48" spans="1:55" s="234" customFormat="1" ht="20.25" customHeight="1" x14ac:dyDescent="0.15"/>
    <row r="49" spans="1:55" s="234" customFormat="1" ht="20.25" customHeight="1" x14ac:dyDescent="0.15">
      <c r="A49" s="233" t="s">
        <v>507</v>
      </c>
      <c r="B49" s="233"/>
      <c r="C49" s="233"/>
    </row>
    <row r="50" spans="1:55" s="234" customFormat="1" ht="20.25" customHeight="1" x14ac:dyDescent="0.15">
      <c r="A50" s="233" t="s">
        <v>508</v>
      </c>
      <c r="B50" s="233"/>
      <c r="C50" s="233"/>
    </row>
    <row r="51" spans="1:55" s="234" customFormat="1" ht="20.25" customHeight="1" x14ac:dyDescent="0.15">
      <c r="A51" s="233"/>
      <c r="B51" s="233"/>
      <c r="C51" s="233"/>
    </row>
    <row r="52" spans="1:55" s="234" customFormat="1" ht="20.25" customHeight="1" x14ac:dyDescent="0.15">
      <c r="A52" s="233" t="s">
        <v>509</v>
      </c>
      <c r="B52" s="233"/>
      <c r="C52" s="233"/>
    </row>
    <row r="53" spans="1:55" s="234" customFormat="1" ht="20.25" customHeight="1" x14ac:dyDescent="0.15">
      <c r="A53" s="233"/>
      <c r="B53" s="233"/>
      <c r="C53" s="233"/>
    </row>
    <row r="54" spans="1:55" s="234" customFormat="1" ht="20.25" customHeight="1" x14ac:dyDescent="0.15">
      <c r="A54" s="234" t="s">
        <v>510</v>
      </c>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row>
    <row r="55" spans="1:55" s="234" customFormat="1" ht="20.25" customHeight="1" x14ac:dyDescent="0.15">
      <c r="A55" s="234" t="s">
        <v>511</v>
      </c>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6"/>
      <c r="AP55" s="246"/>
      <c r="AQ55" s="246"/>
      <c r="AR55" s="246"/>
      <c r="AS55" s="246"/>
      <c r="AT55" s="246"/>
      <c r="AU55" s="246"/>
      <c r="AV55" s="246"/>
      <c r="AW55" s="246"/>
      <c r="AX55" s="246"/>
      <c r="AY55" s="246"/>
      <c r="AZ55" s="246"/>
      <c r="BA55" s="246"/>
      <c r="BB55" s="246"/>
      <c r="BC55" s="246"/>
    </row>
    <row r="56" spans="1:55" s="234" customFormat="1" ht="20.25" customHeight="1" x14ac:dyDescent="0.15">
      <c r="A56" s="234" t="s">
        <v>512</v>
      </c>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6"/>
      <c r="AP56" s="246"/>
      <c r="AQ56" s="246"/>
      <c r="AR56" s="246"/>
      <c r="AS56" s="246"/>
      <c r="AT56" s="246"/>
      <c r="AU56" s="246"/>
      <c r="AV56" s="246"/>
      <c r="AW56" s="246"/>
      <c r="AX56" s="246"/>
      <c r="AY56" s="246"/>
      <c r="AZ56" s="246"/>
      <c r="BA56" s="246"/>
      <c r="BB56" s="246"/>
      <c r="BC56" s="246"/>
    </row>
    <row r="57" spans="1:55" s="234" customFormat="1" ht="20.25" customHeight="1" x14ac:dyDescent="0.15">
      <c r="A57" s="233"/>
      <c r="B57" s="233"/>
      <c r="C57" s="233"/>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row>
    <row r="58" spans="1:55" s="234" customFormat="1" ht="20.25" customHeight="1" x14ac:dyDescent="0.15">
      <c r="A58" s="234" t="s">
        <v>513</v>
      </c>
      <c r="C58" s="247"/>
      <c r="D58" s="240"/>
      <c r="E58" s="240"/>
    </row>
    <row r="59" spans="1:55" s="234" customFormat="1" ht="20.25" customHeight="1" x14ac:dyDescent="0.15">
      <c r="A59" s="248" t="s">
        <v>514</v>
      </c>
      <c r="B59" s="247"/>
      <c r="C59" s="247"/>
      <c r="D59" s="233"/>
      <c r="E59" s="233"/>
    </row>
    <row r="60" spans="1:55" s="234" customFormat="1" ht="20.25" customHeight="1" x14ac:dyDescent="0.15">
      <c r="A60" s="249" t="s">
        <v>515</v>
      </c>
      <c r="B60" s="247"/>
      <c r="C60" s="247"/>
      <c r="D60" s="233"/>
      <c r="E60" s="233"/>
    </row>
    <row r="61" spans="1:55" s="234" customFormat="1" ht="20.25" customHeight="1" x14ac:dyDescent="0.15">
      <c r="A61" s="248" t="s">
        <v>516</v>
      </c>
      <c r="B61" s="247"/>
      <c r="C61" s="247"/>
      <c r="D61" s="233"/>
      <c r="E61" s="233"/>
    </row>
    <row r="62" spans="1:55" s="234" customFormat="1" ht="20.25" customHeight="1" x14ac:dyDescent="0.15">
      <c r="A62" s="249" t="s">
        <v>517</v>
      </c>
      <c r="B62" s="247"/>
      <c r="C62" s="247"/>
      <c r="D62" s="233"/>
      <c r="E62" s="233"/>
    </row>
    <row r="63" spans="1:55" s="234" customFormat="1" ht="20.25" customHeight="1" x14ac:dyDescent="0.15">
      <c r="A63" s="248" t="s">
        <v>518</v>
      </c>
      <c r="B63" s="247"/>
      <c r="C63" s="247"/>
      <c r="D63" s="233"/>
      <c r="E63" s="233"/>
    </row>
    <row r="64" spans="1:55" s="234" customFormat="1" ht="20.25" customHeight="1" x14ac:dyDescent="0.15">
      <c r="A64" s="248" t="s">
        <v>519</v>
      </c>
      <c r="B64" s="247"/>
      <c r="C64" s="247"/>
      <c r="D64" s="233"/>
      <c r="E64" s="233"/>
    </row>
    <row r="65" spans="1:5" s="234" customFormat="1" ht="20.25" customHeight="1" x14ac:dyDescent="0.15">
      <c r="A65" s="248" t="s">
        <v>520</v>
      </c>
      <c r="B65" s="247"/>
      <c r="C65" s="247"/>
      <c r="D65" s="233"/>
      <c r="E65" s="233"/>
    </row>
    <row r="66" spans="1:5" s="234" customFormat="1" ht="20.25" customHeight="1" x14ac:dyDescent="0.15">
      <c r="A66" s="247"/>
      <c r="B66" s="247"/>
      <c r="C66" s="247"/>
      <c r="D66" s="233"/>
      <c r="E66" s="233"/>
    </row>
    <row r="67" spans="1:5" s="234" customFormat="1" ht="20.25" customHeight="1" x14ac:dyDescent="0.15">
      <c r="A67" s="247"/>
      <c r="B67" s="247"/>
      <c r="C67" s="247"/>
      <c r="D67" s="233"/>
      <c r="E67" s="233"/>
    </row>
    <row r="68" spans="1:5" s="234" customFormat="1" ht="20.25" customHeight="1" x14ac:dyDescent="0.15">
      <c r="A68" s="247"/>
      <c r="B68" s="247"/>
      <c r="C68" s="247"/>
      <c r="D68" s="233"/>
      <c r="E68" s="233"/>
    </row>
    <row r="69" spans="1:5" s="234" customFormat="1" ht="20.25" customHeight="1" x14ac:dyDescent="0.15">
      <c r="A69" s="247"/>
      <c r="B69" s="247"/>
      <c r="C69" s="247"/>
      <c r="D69" s="233"/>
      <c r="E69" s="233"/>
    </row>
    <row r="70" spans="1:5" ht="20.25" customHeight="1" x14ac:dyDescent="0.15"/>
    <row r="71" spans="1:5" ht="20.25" customHeight="1" x14ac:dyDescent="0.15"/>
  </sheetData>
  <mergeCells count="1">
    <mergeCell ref="E4:J5"/>
  </mergeCells>
  <phoneticPr fontId="4"/>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5580-7906-4037-96E4-F9D012A4B04E}">
  <sheetPr>
    <tabColor theme="9" tint="0.39997558519241921"/>
    <pageSetUpPr fitToPage="1"/>
  </sheetPr>
  <dimension ref="B1:K45"/>
  <sheetViews>
    <sheetView workbookViewId="0">
      <selection activeCell="E30" sqref="E30"/>
    </sheetView>
  </sheetViews>
  <sheetFormatPr defaultColWidth="9" defaultRowHeight="18.75" x14ac:dyDescent="0.15"/>
  <cols>
    <col min="1" max="1" width="2" style="250" customWidth="1"/>
    <col min="2" max="2" width="8.625" style="250" customWidth="1"/>
    <col min="3" max="11" width="40.625" style="250" customWidth="1"/>
    <col min="12" max="16384" width="9" style="250"/>
  </cols>
  <sheetData>
    <row r="1" spans="2:11" x14ac:dyDescent="0.15">
      <c r="B1" s="250" t="s">
        <v>521</v>
      </c>
    </row>
    <row r="3" spans="2:11" x14ac:dyDescent="0.15">
      <c r="B3" s="251" t="s">
        <v>424</v>
      </c>
      <c r="C3" s="251" t="s">
        <v>522</v>
      </c>
    </row>
    <row r="4" spans="2:11" x14ac:dyDescent="0.15">
      <c r="B4" s="251">
        <v>1</v>
      </c>
      <c r="C4" s="252" t="s">
        <v>405</v>
      </c>
    </row>
    <row r="5" spans="2:11" x14ac:dyDescent="0.15">
      <c r="B5" s="251">
        <v>2</v>
      </c>
      <c r="C5" s="252" t="s">
        <v>523</v>
      </c>
    </row>
    <row r="6" spans="2:11" x14ac:dyDescent="0.15">
      <c r="B6" s="251">
        <v>3</v>
      </c>
      <c r="C6" s="252"/>
    </row>
    <row r="7" spans="2:11" x14ac:dyDescent="0.15">
      <c r="B7" s="251">
        <v>4</v>
      </c>
      <c r="C7" s="252"/>
    </row>
    <row r="8" spans="2:11" x14ac:dyDescent="0.15">
      <c r="B8" s="251">
        <v>5</v>
      </c>
      <c r="C8" s="252"/>
    </row>
    <row r="9" spans="2:11" x14ac:dyDescent="0.15">
      <c r="B9" s="251">
        <v>6</v>
      </c>
      <c r="C9" s="252"/>
    </row>
    <row r="10" spans="2:11" x14ac:dyDescent="0.15">
      <c r="B10" s="251">
        <v>7</v>
      </c>
      <c r="C10" s="252"/>
    </row>
    <row r="11" spans="2:11" x14ac:dyDescent="0.15">
      <c r="B11" s="251">
        <v>8</v>
      </c>
      <c r="C11" s="252"/>
    </row>
    <row r="13" spans="2:11" x14ac:dyDescent="0.15">
      <c r="B13" s="250" t="s">
        <v>524</v>
      </c>
    </row>
    <row r="14" spans="2:11" ht="19.5" thickBot="1" x14ac:dyDescent="0.2"/>
    <row r="15" spans="2:11" ht="19.5" thickBot="1" x14ac:dyDescent="0.2">
      <c r="B15" s="253" t="s">
        <v>494</v>
      </c>
      <c r="C15" s="254" t="s">
        <v>437</v>
      </c>
      <c r="D15" s="255" t="s">
        <v>441</v>
      </c>
      <c r="E15" s="256" t="s">
        <v>495</v>
      </c>
      <c r="F15" s="257" t="s">
        <v>525</v>
      </c>
      <c r="G15" s="257" t="s">
        <v>525</v>
      </c>
      <c r="H15" s="257" t="s">
        <v>525</v>
      </c>
      <c r="I15" s="257" t="s">
        <v>525</v>
      </c>
      <c r="J15" s="257" t="s">
        <v>525</v>
      </c>
      <c r="K15" s="258" t="s">
        <v>525</v>
      </c>
    </row>
    <row r="16" spans="2:11" x14ac:dyDescent="0.15">
      <c r="B16" s="724" t="s">
        <v>526</v>
      </c>
      <c r="C16" s="259" t="s">
        <v>439</v>
      </c>
      <c r="D16" s="260" t="s">
        <v>439</v>
      </c>
      <c r="E16" s="260" t="s">
        <v>527</v>
      </c>
      <c r="F16" s="260"/>
      <c r="G16" s="260"/>
      <c r="H16" s="260"/>
      <c r="I16" s="261"/>
      <c r="J16" s="261"/>
      <c r="K16" s="262"/>
    </row>
    <row r="17" spans="2:11" x14ac:dyDescent="0.15">
      <c r="B17" s="724"/>
      <c r="C17" s="263" t="s">
        <v>528</v>
      </c>
      <c r="D17" s="260" t="s">
        <v>441</v>
      </c>
      <c r="E17" s="260" t="s">
        <v>441</v>
      </c>
      <c r="F17" s="260"/>
      <c r="G17" s="260"/>
      <c r="H17" s="260"/>
      <c r="I17" s="264"/>
      <c r="J17" s="264"/>
      <c r="K17" s="265"/>
    </row>
    <row r="18" spans="2:11" x14ac:dyDescent="0.15">
      <c r="B18" s="724"/>
      <c r="C18" s="263" t="s">
        <v>528</v>
      </c>
      <c r="D18" s="260" t="s">
        <v>525</v>
      </c>
      <c r="E18" s="260" t="s">
        <v>529</v>
      </c>
      <c r="F18" s="260"/>
      <c r="G18" s="260"/>
      <c r="H18" s="260"/>
      <c r="I18" s="264"/>
      <c r="J18" s="264"/>
      <c r="K18" s="265"/>
    </row>
    <row r="19" spans="2:11" x14ac:dyDescent="0.15">
      <c r="B19" s="724"/>
      <c r="C19" s="263" t="s">
        <v>525</v>
      </c>
      <c r="D19" s="260" t="s">
        <v>525</v>
      </c>
      <c r="E19" s="260" t="s">
        <v>530</v>
      </c>
      <c r="F19" s="260"/>
      <c r="G19" s="260"/>
      <c r="H19" s="260"/>
      <c r="I19" s="264"/>
      <c r="J19" s="264"/>
      <c r="K19" s="265"/>
    </row>
    <row r="20" spans="2:11" x14ac:dyDescent="0.15">
      <c r="B20" s="724"/>
      <c r="C20" s="263" t="s">
        <v>525</v>
      </c>
      <c r="D20" s="260" t="s">
        <v>525</v>
      </c>
      <c r="E20" s="260" t="s">
        <v>531</v>
      </c>
      <c r="F20" s="260"/>
      <c r="G20" s="260"/>
      <c r="H20" s="260"/>
      <c r="I20" s="264"/>
      <c r="J20" s="264"/>
      <c r="K20" s="265"/>
    </row>
    <row r="21" spans="2:11" x14ac:dyDescent="0.15">
      <c r="B21" s="724"/>
      <c r="C21" s="263" t="s">
        <v>525</v>
      </c>
      <c r="D21" s="260" t="s">
        <v>525</v>
      </c>
      <c r="E21" s="260" t="s">
        <v>525</v>
      </c>
      <c r="F21" s="260"/>
      <c r="G21" s="260"/>
      <c r="H21" s="260"/>
      <c r="I21" s="264"/>
      <c r="J21" s="264"/>
      <c r="K21" s="265"/>
    </row>
    <row r="22" spans="2:11" x14ac:dyDescent="0.15">
      <c r="B22" s="724"/>
      <c r="C22" s="263" t="s">
        <v>525</v>
      </c>
      <c r="D22" s="260" t="s">
        <v>525</v>
      </c>
      <c r="E22" s="260" t="s">
        <v>525</v>
      </c>
      <c r="F22" s="260"/>
      <c r="G22" s="260"/>
      <c r="H22" s="260"/>
      <c r="I22" s="264"/>
      <c r="J22" s="264"/>
      <c r="K22" s="265"/>
    </row>
    <row r="23" spans="2:11" x14ac:dyDescent="0.15">
      <c r="B23" s="724"/>
      <c r="C23" s="263" t="s">
        <v>525</v>
      </c>
      <c r="D23" s="260" t="s">
        <v>525</v>
      </c>
      <c r="E23" s="260" t="s">
        <v>525</v>
      </c>
      <c r="F23" s="260"/>
      <c r="G23" s="260"/>
      <c r="H23" s="260"/>
      <c r="I23" s="264"/>
      <c r="J23" s="264"/>
      <c r="K23" s="265"/>
    </row>
    <row r="24" spans="2:11" x14ac:dyDescent="0.15">
      <c r="B24" s="724"/>
      <c r="C24" s="263" t="s">
        <v>525</v>
      </c>
      <c r="D24" s="260" t="s">
        <v>525</v>
      </c>
      <c r="E24" s="260" t="s">
        <v>525</v>
      </c>
      <c r="F24" s="260"/>
      <c r="G24" s="260"/>
      <c r="H24" s="260"/>
      <c r="I24" s="264"/>
      <c r="J24" s="264"/>
      <c r="K24" s="265"/>
    </row>
    <row r="25" spans="2:11" x14ac:dyDescent="0.15">
      <c r="B25" s="724"/>
      <c r="C25" s="263" t="s">
        <v>525</v>
      </c>
      <c r="D25" s="266" t="s">
        <v>525</v>
      </c>
      <c r="E25" s="266" t="s">
        <v>525</v>
      </c>
      <c r="F25" s="266"/>
      <c r="G25" s="266"/>
      <c r="H25" s="266"/>
      <c r="I25" s="264"/>
      <c r="J25" s="264"/>
      <c r="K25" s="265"/>
    </row>
    <row r="26" spans="2:11" x14ac:dyDescent="0.15">
      <c r="B26" s="724"/>
      <c r="C26" s="263" t="s">
        <v>525</v>
      </c>
      <c r="D26" s="266" t="s">
        <v>525</v>
      </c>
      <c r="E26" s="266" t="s">
        <v>525</v>
      </c>
      <c r="F26" s="266"/>
      <c r="G26" s="266"/>
      <c r="H26" s="266"/>
      <c r="I26" s="264"/>
      <c r="J26" s="264"/>
      <c r="K26" s="265"/>
    </row>
    <row r="27" spans="2:11" x14ac:dyDescent="0.15">
      <c r="B27" s="724"/>
      <c r="C27" s="263" t="s">
        <v>525</v>
      </c>
      <c r="D27" s="266" t="s">
        <v>525</v>
      </c>
      <c r="E27" s="266" t="s">
        <v>525</v>
      </c>
      <c r="F27" s="266"/>
      <c r="G27" s="266"/>
      <c r="H27" s="266"/>
      <c r="I27" s="264"/>
      <c r="J27" s="264"/>
      <c r="K27" s="265"/>
    </row>
    <row r="28" spans="2:11" ht="19.5" thickBot="1" x14ac:dyDescent="0.2">
      <c r="B28" s="725"/>
      <c r="C28" s="267" t="s">
        <v>525</v>
      </c>
      <c r="D28" s="268" t="s">
        <v>525</v>
      </c>
      <c r="E28" s="268" t="s">
        <v>525</v>
      </c>
      <c r="F28" s="268"/>
      <c r="G28" s="268"/>
      <c r="H28" s="268"/>
      <c r="I28" s="268"/>
      <c r="J28" s="268"/>
      <c r="K28" s="269"/>
    </row>
    <row r="31" spans="2:11" x14ac:dyDescent="0.15">
      <c r="C31" s="250" t="s">
        <v>532</v>
      </c>
    </row>
    <row r="32" spans="2:11" x14ac:dyDescent="0.15">
      <c r="C32" s="250" t="s">
        <v>533</v>
      </c>
    </row>
    <row r="33" spans="3:3" x14ac:dyDescent="0.15">
      <c r="C33" s="250" t="s">
        <v>534</v>
      </c>
    </row>
    <row r="34" spans="3:3" x14ac:dyDescent="0.15">
      <c r="C34" s="250" t="s">
        <v>535</v>
      </c>
    </row>
    <row r="35" spans="3:3" x14ac:dyDescent="0.15">
      <c r="C35" s="250" t="s">
        <v>536</v>
      </c>
    </row>
    <row r="36" spans="3:3" x14ac:dyDescent="0.15">
      <c r="C36" s="250" t="s">
        <v>537</v>
      </c>
    </row>
    <row r="37" spans="3:3" x14ac:dyDescent="0.15">
      <c r="C37" s="250" t="s">
        <v>538</v>
      </c>
    </row>
    <row r="38" spans="3:3" x14ac:dyDescent="0.15">
      <c r="C38" s="250" t="s">
        <v>539</v>
      </c>
    </row>
    <row r="40" spans="3:3" x14ac:dyDescent="0.15">
      <c r="C40" s="250" t="s">
        <v>540</v>
      </c>
    </row>
    <row r="41" spans="3:3" x14ac:dyDescent="0.15">
      <c r="C41" s="250" t="s">
        <v>541</v>
      </c>
    </row>
    <row r="42" spans="3:3" x14ac:dyDescent="0.15">
      <c r="C42" s="250" t="s">
        <v>542</v>
      </c>
    </row>
    <row r="43" spans="3:3" x14ac:dyDescent="0.15">
      <c r="C43" s="250" t="s">
        <v>543</v>
      </c>
    </row>
    <row r="44" spans="3:3" x14ac:dyDescent="0.15">
      <c r="C44" s="250" t="s">
        <v>544</v>
      </c>
    </row>
    <row r="45" spans="3:3" x14ac:dyDescent="0.15">
      <c r="C45" s="250" t="s">
        <v>545</v>
      </c>
    </row>
  </sheetData>
  <mergeCells count="1">
    <mergeCell ref="B16:B28"/>
  </mergeCells>
  <phoneticPr fontId="4"/>
  <pageMargins left="0.70866141732283472" right="0.70866141732283472" top="0.74803149606299213" bottom="0.74803149606299213" header="0.31496062992125984" footer="0.31496062992125984"/>
  <pageSetup paperSize="9" scale="3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E63F-7099-4806-82BC-3151A85C3CA0}">
  <sheetPr>
    <pageSetUpPr fitToPage="1"/>
  </sheetPr>
  <dimension ref="A1:O109"/>
  <sheetViews>
    <sheetView view="pageBreakPreview" zoomScale="130" zoomScaleNormal="100" zoomScalePageLayoutView="130" workbookViewId="0">
      <selection activeCell="F15" sqref="F15:J15"/>
    </sheetView>
  </sheetViews>
  <sheetFormatPr defaultRowHeight="13.5" x14ac:dyDescent="0.15"/>
  <cols>
    <col min="1" max="1" width="2.625" style="92" customWidth="1"/>
    <col min="2" max="2" width="1.625" style="92" customWidth="1"/>
    <col min="3" max="3" width="10.25" style="92" customWidth="1"/>
    <col min="4" max="4" width="8.875" style="92" customWidth="1"/>
    <col min="5" max="5" width="6.625" style="92" customWidth="1"/>
    <col min="6" max="6" width="2.875" style="92" customWidth="1"/>
    <col min="7" max="8" width="8.875" style="92" customWidth="1"/>
    <col min="9" max="9" width="4.75" style="92" customWidth="1"/>
    <col min="10" max="10" width="4.5" style="92" customWidth="1"/>
    <col min="11" max="11" width="9.25" style="92" customWidth="1"/>
    <col min="12" max="12" width="8.875" style="92" customWidth="1"/>
    <col min="13" max="13" width="4.75" style="92" customWidth="1"/>
    <col min="14" max="14" width="6.875" style="92" customWidth="1"/>
    <col min="15" max="15" width="2.375" style="92" customWidth="1"/>
    <col min="16" max="1025" width="9" style="92" customWidth="1"/>
    <col min="1026" max="16384" width="9" style="92"/>
  </cols>
  <sheetData>
    <row r="1" spans="1:15" ht="18.75" customHeight="1" x14ac:dyDescent="0.15"/>
    <row r="2" spans="1:15" ht="27" customHeight="1" x14ac:dyDescent="0.15">
      <c r="A2" s="741" t="s">
        <v>323</v>
      </c>
      <c r="B2" s="741"/>
      <c r="C2" s="741"/>
      <c r="D2" s="741"/>
      <c r="E2" s="741"/>
      <c r="F2" s="741"/>
      <c r="G2" s="741"/>
      <c r="H2" s="741"/>
      <c r="I2" s="741"/>
      <c r="J2" s="741"/>
      <c r="K2" s="741"/>
      <c r="L2" s="741"/>
      <c r="M2" s="741"/>
      <c r="N2" s="741"/>
      <c r="O2" s="741"/>
    </row>
    <row r="3" spans="1:15" ht="15" customHeight="1" x14ac:dyDescent="0.15">
      <c r="A3" s="144"/>
      <c r="B3" s="144"/>
      <c r="C3" s="144"/>
      <c r="D3" s="144"/>
      <c r="E3" s="144"/>
      <c r="F3" s="144"/>
      <c r="G3" s="144"/>
      <c r="H3" s="146"/>
      <c r="I3" s="144"/>
      <c r="K3" s="145"/>
      <c r="M3" s="144"/>
      <c r="N3" s="144"/>
    </row>
    <row r="4" spans="1:15" ht="17.25" x14ac:dyDescent="0.15">
      <c r="A4" s="144"/>
      <c r="B4" s="143" t="s">
        <v>391</v>
      </c>
      <c r="C4" s="137"/>
      <c r="D4" s="143"/>
      <c r="E4" s="143"/>
      <c r="F4" s="143"/>
      <c r="G4" s="143"/>
      <c r="H4" s="142"/>
    </row>
    <row r="5" spans="1:15" ht="24" customHeight="1" x14ac:dyDescent="0.15">
      <c r="A5" s="122"/>
      <c r="B5" s="122"/>
      <c r="C5" s="122"/>
      <c r="D5" s="122"/>
      <c r="E5" s="122"/>
      <c r="F5" s="122"/>
      <c r="G5" s="122"/>
      <c r="H5" s="122"/>
      <c r="I5" s="122"/>
      <c r="J5" s="122"/>
      <c r="K5" s="122"/>
      <c r="L5" s="122"/>
      <c r="M5" s="122"/>
      <c r="N5" s="122"/>
    </row>
    <row r="6" spans="1:15" ht="24" customHeight="1" x14ac:dyDescent="0.15">
      <c r="A6" s="122"/>
      <c r="B6" s="738" t="s">
        <v>390</v>
      </c>
      <c r="C6" s="738"/>
      <c r="D6" s="742" t="s">
        <v>389</v>
      </c>
      <c r="E6" s="742"/>
      <c r="F6" s="742"/>
      <c r="G6" s="742"/>
      <c r="H6" s="742"/>
      <c r="I6" s="742"/>
      <c r="J6" s="742"/>
      <c r="K6" s="742"/>
      <c r="L6" s="742"/>
      <c r="M6" s="742"/>
      <c r="N6" s="742"/>
    </row>
    <row r="7" spans="1:15" ht="24" customHeight="1" x14ac:dyDescent="0.15">
      <c r="A7" s="122"/>
      <c r="B7" s="738" t="s">
        <v>388</v>
      </c>
      <c r="C7" s="738"/>
      <c r="D7" s="743" t="s">
        <v>387</v>
      </c>
      <c r="E7" s="743"/>
      <c r="F7" s="743"/>
      <c r="G7" s="743"/>
      <c r="H7" s="743"/>
      <c r="I7" s="743"/>
      <c r="J7" s="743"/>
      <c r="K7" s="743"/>
      <c r="L7" s="743"/>
      <c r="M7" s="743"/>
      <c r="N7" s="743"/>
    </row>
    <row r="8" spans="1:15" x14ac:dyDescent="0.15">
      <c r="A8" s="122"/>
      <c r="B8" s="122"/>
      <c r="C8" s="735"/>
      <c r="D8" s="735"/>
      <c r="E8" s="735"/>
      <c r="F8" s="735"/>
      <c r="G8" s="735"/>
      <c r="H8" s="735"/>
      <c r="I8" s="735"/>
      <c r="J8" s="735"/>
      <c r="K8" s="735"/>
      <c r="L8" s="735"/>
      <c r="M8" s="735"/>
      <c r="N8" s="735"/>
    </row>
    <row r="9" spans="1:15" ht="14.25" customHeight="1" x14ac:dyDescent="0.15"/>
    <row r="10" spans="1:15" x14ac:dyDescent="0.15">
      <c r="A10" s="92" t="s">
        <v>386</v>
      </c>
    </row>
    <row r="11" spans="1:15" ht="4.5" customHeight="1" x14ac:dyDescent="0.15"/>
    <row r="12" spans="1:15" ht="26.25" customHeight="1" x14ac:dyDescent="0.15">
      <c r="B12" s="736" t="s">
        <v>385</v>
      </c>
      <c r="C12" s="736"/>
      <c r="D12" s="736"/>
      <c r="E12" s="736"/>
      <c r="F12" s="737"/>
      <c r="G12" s="737"/>
      <c r="H12" s="737"/>
      <c r="I12" s="737"/>
      <c r="J12" s="737"/>
    </row>
    <row r="13" spans="1:15" ht="30" customHeight="1" x14ac:dyDescent="0.15">
      <c r="B13" s="738" t="s">
        <v>384</v>
      </c>
      <c r="C13" s="738"/>
      <c r="D13" s="738"/>
      <c r="E13" s="738"/>
      <c r="F13" s="737" t="s">
        <v>379</v>
      </c>
      <c r="G13" s="737"/>
      <c r="H13" s="737"/>
      <c r="I13" s="737"/>
      <c r="J13" s="737"/>
      <c r="L13" s="92" t="s">
        <v>383</v>
      </c>
    </row>
    <row r="14" spans="1:15" ht="26.25" customHeight="1" x14ac:dyDescent="0.15">
      <c r="B14" s="736" t="s">
        <v>382</v>
      </c>
      <c r="C14" s="736"/>
      <c r="D14" s="736"/>
      <c r="E14" s="736"/>
      <c r="F14" s="737"/>
      <c r="G14" s="737"/>
      <c r="H14" s="737"/>
      <c r="I14" s="737"/>
      <c r="J14" s="737"/>
      <c r="K14" s="141" t="s">
        <v>381</v>
      </c>
    </row>
    <row r="15" spans="1:15" ht="30.75" customHeight="1" x14ac:dyDescent="0.15">
      <c r="B15" s="738" t="s">
        <v>380</v>
      </c>
      <c r="C15" s="738"/>
      <c r="D15" s="738"/>
      <c r="E15" s="738"/>
      <c r="F15" s="737" t="s">
        <v>379</v>
      </c>
      <c r="G15" s="737"/>
      <c r="H15" s="737"/>
      <c r="I15" s="737"/>
      <c r="J15" s="737"/>
      <c r="K15" s="141" t="s">
        <v>378</v>
      </c>
    </row>
    <row r="16" spans="1:15" ht="18.75" customHeight="1" x14ac:dyDescent="0.15">
      <c r="B16" s="126"/>
      <c r="C16" s="126"/>
      <c r="D16" s="126"/>
      <c r="E16" s="126"/>
      <c r="F16" s="140"/>
      <c r="G16" s="140"/>
      <c r="H16" s="140"/>
      <c r="I16" s="140"/>
      <c r="J16" s="140"/>
      <c r="K16" s="123"/>
      <c r="L16" s="123"/>
      <c r="M16" s="123"/>
      <c r="N16" s="123"/>
    </row>
    <row r="17" spans="1:15" ht="15.75" customHeight="1" x14ac:dyDescent="0.15"/>
    <row r="18" spans="1:15" x14ac:dyDescent="0.15">
      <c r="A18" s="92" t="s">
        <v>377</v>
      </c>
      <c r="L18" s="99"/>
    </row>
    <row r="19" spans="1:15" ht="5.0999999999999996" customHeight="1" x14ac:dyDescent="0.15"/>
    <row r="20" spans="1:15" ht="24.95" customHeight="1" x14ac:dyDescent="0.15">
      <c r="B20" s="738" t="s">
        <v>376</v>
      </c>
      <c r="C20" s="738"/>
      <c r="D20" s="739"/>
      <c r="E20" s="740" t="s">
        <v>370</v>
      </c>
      <c r="F20" s="744" t="s">
        <v>375</v>
      </c>
      <c r="G20" s="737" t="s">
        <v>374</v>
      </c>
      <c r="H20" s="139" t="s">
        <v>372</v>
      </c>
      <c r="I20" s="136"/>
      <c r="J20" s="138" t="s">
        <v>370</v>
      </c>
      <c r="K20" s="737" t="s">
        <v>373</v>
      </c>
      <c r="L20" s="139" t="s">
        <v>372</v>
      </c>
      <c r="M20" s="136"/>
      <c r="N20" s="135" t="s">
        <v>370</v>
      </c>
    </row>
    <row r="21" spans="1:15" ht="24.95" customHeight="1" x14ac:dyDescent="0.15">
      <c r="B21" s="738"/>
      <c r="C21" s="738"/>
      <c r="D21" s="739"/>
      <c r="E21" s="740"/>
      <c r="F21" s="744"/>
      <c r="G21" s="737"/>
      <c r="H21" s="137" t="s">
        <v>371</v>
      </c>
      <c r="I21" s="136"/>
      <c r="J21" s="138" t="s">
        <v>370</v>
      </c>
      <c r="K21" s="737"/>
      <c r="L21" s="137" t="s">
        <v>371</v>
      </c>
      <c r="M21" s="136"/>
      <c r="N21" s="135" t="s">
        <v>370</v>
      </c>
    </row>
    <row r="22" spans="1:15" s="147" customFormat="1" ht="27.75" customHeight="1" x14ac:dyDescent="0.15">
      <c r="H22" s="728" t="s">
        <v>394</v>
      </c>
      <c r="I22" s="729"/>
      <c r="J22" s="729"/>
      <c r="K22" s="729"/>
      <c r="L22" s="730"/>
      <c r="M22" s="148" t="s">
        <v>181</v>
      </c>
      <c r="N22" s="149" t="s">
        <v>395</v>
      </c>
      <c r="O22" s="151"/>
    </row>
    <row r="23" spans="1:15" ht="3.75" customHeight="1" x14ac:dyDescent="0.15"/>
    <row r="24" spans="1:15" ht="13.5" customHeight="1" x14ac:dyDescent="0.15">
      <c r="C24" s="92" t="s">
        <v>369</v>
      </c>
      <c r="D24" s="100"/>
      <c r="E24" s="100"/>
      <c r="F24" s="100"/>
      <c r="G24" s="100"/>
      <c r="H24" s="100"/>
      <c r="I24" s="100"/>
      <c r="J24" s="100"/>
      <c r="K24" s="100"/>
      <c r="L24" s="100"/>
      <c r="M24" s="100"/>
      <c r="N24" s="100"/>
    </row>
    <row r="25" spans="1:15" ht="33.75" customHeight="1" x14ac:dyDescent="0.15">
      <c r="C25" s="745" t="s">
        <v>368</v>
      </c>
      <c r="D25" s="745"/>
      <c r="E25" s="745"/>
      <c r="F25" s="745"/>
      <c r="G25" s="745"/>
      <c r="H25" s="745"/>
      <c r="I25" s="745"/>
      <c r="J25" s="745"/>
      <c r="K25" s="745"/>
      <c r="L25" s="745"/>
      <c r="M25" s="745"/>
      <c r="N25" s="745"/>
    </row>
    <row r="26" spans="1:15" ht="15.75" customHeight="1" x14ac:dyDescent="0.15">
      <c r="C26" s="100"/>
      <c r="D26" s="100"/>
      <c r="E26" s="100"/>
      <c r="F26" s="100"/>
      <c r="G26" s="100"/>
      <c r="H26" s="100"/>
      <c r="I26" s="100"/>
      <c r="J26" s="100"/>
      <c r="K26" s="100"/>
      <c r="L26" s="100"/>
      <c r="M26" s="100"/>
      <c r="N26" s="100"/>
    </row>
    <row r="27" spans="1:15" ht="13.5" customHeight="1" x14ac:dyDescent="0.15">
      <c r="A27" s="92" t="s">
        <v>367</v>
      </c>
      <c r="B27" s="100"/>
      <c r="C27" s="100"/>
      <c r="D27" s="100"/>
      <c r="E27" s="100"/>
      <c r="F27" s="100"/>
      <c r="G27" s="100"/>
      <c r="H27" s="100"/>
      <c r="I27" s="100"/>
      <c r="J27" s="100"/>
      <c r="K27" s="100"/>
      <c r="L27" s="99"/>
      <c r="N27" s="100"/>
    </row>
    <row r="28" spans="1:15" ht="4.5" customHeight="1" x14ac:dyDescent="0.15"/>
    <row r="29" spans="1:15" ht="13.15" customHeight="1" x14ac:dyDescent="0.15">
      <c r="B29" s="746" t="s">
        <v>392</v>
      </c>
      <c r="C29" s="747"/>
      <c r="D29" s="747"/>
      <c r="E29" s="747"/>
      <c r="F29" s="747"/>
      <c r="G29" s="747"/>
      <c r="H29" s="747"/>
      <c r="I29" s="747"/>
      <c r="J29" s="747"/>
      <c r="K29" s="736"/>
      <c r="L29" s="736"/>
      <c r="M29" s="736"/>
      <c r="N29" s="736"/>
    </row>
    <row r="30" spans="1:15" ht="13.15" customHeight="1" x14ac:dyDescent="0.15">
      <c r="B30" s="747"/>
      <c r="C30" s="747"/>
      <c r="D30" s="747"/>
      <c r="E30" s="747"/>
      <c r="F30" s="747"/>
      <c r="G30" s="747"/>
      <c r="H30" s="747"/>
      <c r="I30" s="747"/>
      <c r="J30" s="747"/>
      <c r="K30" s="748" t="s">
        <v>325</v>
      </c>
      <c r="L30" s="748"/>
      <c r="M30" s="748"/>
      <c r="N30" s="748"/>
    </row>
    <row r="31" spans="1:15" x14ac:dyDescent="0.15">
      <c r="B31" s="747"/>
      <c r="C31" s="747"/>
      <c r="D31" s="747"/>
      <c r="E31" s="747"/>
      <c r="F31" s="747"/>
      <c r="G31" s="747"/>
      <c r="H31" s="747"/>
      <c r="I31" s="747"/>
      <c r="J31" s="747"/>
      <c r="K31" s="749"/>
      <c r="L31" s="749"/>
      <c r="M31" s="749"/>
      <c r="N31" s="749"/>
    </row>
    <row r="32" spans="1:15" ht="30.75" customHeight="1" x14ac:dyDescent="0.15">
      <c r="B32" s="738" t="s">
        <v>366</v>
      </c>
      <c r="C32" s="738"/>
      <c r="D32" s="750"/>
      <c r="E32" s="750"/>
      <c r="F32" s="750"/>
      <c r="G32" s="750"/>
      <c r="H32" s="750"/>
      <c r="I32" s="750"/>
      <c r="J32" s="750"/>
      <c r="K32" s="750"/>
      <c r="L32" s="750"/>
      <c r="M32" s="750"/>
      <c r="N32" s="750"/>
    </row>
    <row r="33" spans="1:14" ht="3.75" customHeight="1" x14ac:dyDescent="0.15"/>
    <row r="34" spans="1:14" s="133" customFormat="1" ht="15" customHeight="1" x14ac:dyDescent="0.15">
      <c r="C34" s="751" t="s">
        <v>365</v>
      </c>
      <c r="D34" s="751" t="s">
        <v>321</v>
      </c>
      <c r="E34" s="751" t="s">
        <v>321</v>
      </c>
      <c r="F34" s="751" t="s">
        <v>321</v>
      </c>
      <c r="G34" s="751" t="s">
        <v>321</v>
      </c>
      <c r="H34" s="751" t="s">
        <v>321</v>
      </c>
      <c r="I34" s="751" t="s">
        <v>321</v>
      </c>
      <c r="J34" s="751" t="s">
        <v>321</v>
      </c>
      <c r="K34" s="751" t="s">
        <v>321</v>
      </c>
      <c r="L34" s="751" t="s">
        <v>321</v>
      </c>
      <c r="M34" s="751" t="s">
        <v>321</v>
      </c>
      <c r="N34" s="751" t="s">
        <v>321</v>
      </c>
    </row>
    <row r="35" spans="1:14" ht="44.25" customHeight="1" x14ac:dyDescent="0.15">
      <c r="C35" s="745" t="s">
        <v>364</v>
      </c>
      <c r="D35" s="745"/>
      <c r="E35" s="745"/>
      <c r="F35" s="745"/>
      <c r="G35" s="745"/>
      <c r="H35" s="745"/>
      <c r="I35" s="745"/>
      <c r="J35" s="745"/>
      <c r="K35" s="745"/>
      <c r="L35" s="745"/>
      <c r="M35" s="745"/>
      <c r="N35" s="745"/>
    </row>
    <row r="36" spans="1:14" s="133" customFormat="1" ht="15.75" customHeight="1" x14ac:dyDescent="0.15">
      <c r="C36" s="120"/>
      <c r="D36" s="120"/>
      <c r="E36" s="120"/>
      <c r="F36" s="120"/>
      <c r="G36" s="120"/>
      <c r="H36" s="120"/>
      <c r="I36" s="120"/>
      <c r="J36" s="120"/>
      <c r="K36" s="134"/>
      <c r="L36" s="134"/>
      <c r="M36" s="134"/>
      <c r="N36" s="134"/>
    </row>
    <row r="37" spans="1:14" x14ac:dyDescent="0.15">
      <c r="A37" s="92" t="s">
        <v>363</v>
      </c>
      <c r="L37" s="99"/>
    </row>
    <row r="38" spans="1:14" ht="4.5" customHeight="1" x14ac:dyDescent="0.15"/>
    <row r="39" spans="1:14" ht="20.100000000000001" customHeight="1" x14ac:dyDescent="0.15">
      <c r="B39" s="747" t="s">
        <v>362</v>
      </c>
      <c r="C39" s="747"/>
      <c r="D39" s="747"/>
      <c r="E39" s="747"/>
      <c r="F39" s="747"/>
      <c r="G39" s="747"/>
      <c r="H39" s="747"/>
      <c r="I39" s="747"/>
      <c r="J39" s="747"/>
      <c r="K39" s="738" t="s">
        <v>325</v>
      </c>
      <c r="L39" s="738"/>
      <c r="M39" s="738"/>
      <c r="N39" s="738"/>
    </row>
    <row r="40" spans="1:14" ht="20.100000000000001" customHeight="1" x14ac:dyDescent="0.15">
      <c r="B40" s="747"/>
      <c r="C40" s="747"/>
      <c r="D40" s="747"/>
      <c r="E40" s="747"/>
      <c r="F40" s="747"/>
      <c r="G40" s="747"/>
      <c r="H40" s="747"/>
      <c r="I40" s="747"/>
      <c r="J40" s="747"/>
      <c r="K40" s="738"/>
      <c r="L40" s="738"/>
      <c r="M40" s="738"/>
      <c r="N40" s="738"/>
    </row>
    <row r="41" spans="1:14" ht="44.25" customHeight="1" x14ac:dyDescent="0.15">
      <c r="B41" s="737" t="s">
        <v>361</v>
      </c>
      <c r="C41" s="737"/>
      <c r="D41" s="737"/>
      <c r="E41" s="742"/>
      <c r="F41" s="742"/>
      <c r="G41" s="742"/>
      <c r="H41" s="742"/>
      <c r="I41" s="742"/>
      <c r="J41" s="742"/>
      <c r="K41" s="742"/>
      <c r="L41" s="742"/>
      <c r="M41" s="742"/>
      <c r="N41" s="742"/>
    </row>
    <row r="42" spans="1:14" ht="15" customHeight="1" x14ac:dyDescent="0.15">
      <c r="B42" s="122"/>
      <c r="C42" s="751" t="s">
        <v>360</v>
      </c>
      <c r="D42" s="751" t="s">
        <v>321</v>
      </c>
      <c r="E42" s="751" t="s">
        <v>321</v>
      </c>
      <c r="F42" s="751" t="s">
        <v>321</v>
      </c>
      <c r="G42" s="751" t="s">
        <v>321</v>
      </c>
      <c r="H42" s="751" t="s">
        <v>321</v>
      </c>
      <c r="I42" s="751" t="s">
        <v>321</v>
      </c>
      <c r="J42" s="751" t="s">
        <v>321</v>
      </c>
      <c r="K42" s="751" t="s">
        <v>321</v>
      </c>
      <c r="L42" s="751" t="s">
        <v>321</v>
      </c>
      <c r="M42" s="751" t="s">
        <v>321</v>
      </c>
      <c r="N42" s="751" t="s">
        <v>321</v>
      </c>
    </row>
    <row r="43" spans="1:14" ht="15" customHeight="1" x14ac:dyDescent="0.15">
      <c r="B43" s="122"/>
      <c r="C43" s="752" t="s">
        <v>399</v>
      </c>
      <c r="D43" s="751"/>
      <c r="E43" s="751"/>
      <c r="F43" s="751"/>
      <c r="G43" s="751"/>
      <c r="H43" s="751"/>
      <c r="I43" s="751"/>
      <c r="J43" s="751"/>
      <c r="K43" s="751"/>
      <c r="L43" s="751"/>
      <c r="M43" s="751"/>
      <c r="N43" s="751"/>
    </row>
    <row r="44" spans="1:14" s="133" customFormat="1" ht="15" customHeight="1" x14ac:dyDescent="0.15">
      <c r="C44" s="751"/>
      <c r="D44" s="751"/>
      <c r="E44" s="751"/>
      <c r="F44" s="751"/>
      <c r="G44" s="751"/>
      <c r="H44" s="751"/>
      <c r="I44" s="751"/>
      <c r="J44" s="751"/>
      <c r="K44" s="751"/>
      <c r="L44" s="751"/>
      <c r="M44" s="751"/>
      <c r="N44" s="751"/>
    </row>
    <row r="45" spans="1:14" ht="3.75" customHeight="1" x14ac:dyDescent="0.15"/>
    <row r="46" spans="1:14" x14ac:dyDescent="0.15">
      <c r="A46" s="735" t="s">
        <v>359</v>
      </c>
      <c r="B46" s="735"/>
      <c r="C46" s="735"/>
      <c r="D46" s="735"/>
      <c r="E46" s="735"/>
      <c r="F46" s="735"/>
      <c r="G46" s="735"/>
      <c r="H46" s="735"/>
      <c r="I46" s="735"/>
      <c r="J46" s="735"/>
      <c r="K46" s="735"/>
      <c r="L46" s="735"/>
      <c r="M46" s="735"/>
      <c r="N46" s="735"/>
    </row>
    <row r="47" spans="1:14" s="127" customFormat="1" ht="15" customHeight="1" x14ac:dyDescent="0.15">
      <c r="B47" s="127" t="s">
        <v>358</v>
      </c>
      <c r="L47" s="123"/>
      <c r="M47" s="123"/>
      <c r="N47" s="132"/>
    </row>
    <row r="48" spans="1:14" ht="5.0999999999999996" customHeight="1" x14ac:dyDescent="0.15"/>
    <row r="49" spans="1:14" s="122" customFormat="1" ht="39.950000000000003" customHeight="1" x14ac:dyDescent="0.15">
      <c r="B49" s="738" t="s">
        <v>357</v>
      </c>
      <c r="C49" s="738"/>
      <c r="D49" s="738"/>
      <c r="E49" s="754" t="s">
        <v>356</v>
      </c>
      <c r="F49" s="754"/>
      <c r="G49" s="131" t="s">
        <v>355</v>
      </c>
      <c r="H49" s="131" t="s">
        <v>354</v>
      </c>
      <c r="I49" s="755" t="s">
        <v>353</v>
      </c>
      <c r="J49" s="755"/>
      <c r="K49" s="130" t="s">
        <v>352</v>
      </c>
      <c r="L49" s="738" t="s">
        <v>351</v>
      </c>
      <c r="M49" s="738"/>
      <c r="N49" s="738"/>
    </row>
    <row r="50" spans="1:14" ht="32.25" customHeight="1" x14ac:dyDescent="0.15">
      <c r="B50" s="756">
        <f>E50+G50+H50+I50+K50</f>
        <v>0</v>
      </c>
      <c r="C50" s="756"/>
      <c r="D50" s="756"/>
      <c r="E50" s="757"/>
      <c r="F50" s="757"/>
      <c r="G50" s="129"/>
      <c r="H50" s="129"/>
      <c r="I50" s="758"/>
      <c r="J50" s="758"/>
      <c r="K50" s="128"/>
      <c r="L50" s="759">
        <f>IFERROR((H50+I50+K50)/B50,0)</f>
        <v>0</v>
      </c>
      <c r="M50" s="759"/>
      <c r="N50" s="759"/>
    </row>
    <row r="51" spans="1:14" ht="3.75" customHeight="1" x14ac:dyDescent="0.15"/>
    <row r="52" spans="1:14" s="127" customFormat="1" ht="16.5" customHeight="1" x14ac:dyDescent="0.15">
      <c r="B52" s="127" t="s">
        <v>350</v>
      </c>
      <c r="L52" s="99"/>
    </row>
    <row r="53" spans="1:14" ht="5.0999999999999996" customHeight="1" x14ac:dyDescent="0.15"/>
    <row r="54" spans="1:14" ht="50.1" customHeight="1" x14ac:dyDescent="0.15">
      <c r="B54" s="738" t="s">
        <v>349</v>
      </c>
      <c r="C54" s="738"/>
      <c r="D54" s="738"/>
      <c r="E54" s="763"/>
      <c r="F54" s="763"/>
      <c r="G54" s="738" t="s">
        <v>348</v>
      </c>
      <c r="H54" s="738"/>
      <c r="I54" s="765"/>
      <c r="J54" s="765"/>
      <c r="K54" s="753" t="s">
        <v>347</v>
      </c>
      <c r="L54" s="753"/>
      <c r="M54" s="761">
        <f>IFERROR(E54/I54,0)</f>
        <v>0</v>
      </c>
      <c r="N54" s="761"/>
    </row>
    <row r="55" spans="1:14" ht="13.5" customHeight="1" x14ac:dyDescent="0.15">
      <c r="B55" s="121"/>
      <c r="C55" s="726" t="s">
        <v>393</v>
      </c>
      <c r="D55" s="727"/>
      <c r="E55" s="727"/>
      <c r="F55" s="727"/>
      <c r="G55" s="727"/>
      <c r="H55" s="727"/>
      <c r="I55" s="727"/>
      <c r="J55" s="727"/>
      <c r="K55" s="727"/>
      <c r="L55" s="727"/>
      <c r="M55" s="727"/>
      <c r="N55" s="727"/>
    </row>
    <row r="56" spans="1:14" ht="15.75" customHeight="1" x14ac:dyDescent="0.15">
      <c r="C56" s="100"/>
      <c r="D56" s="100"/>
      <c r="E56" s="100"/>
      <c r="F56" s="100"/>
      <c r="G56" s="100"/>
      <c r="H56" s="100"/>
      <c r="I56" s="100"/>
      <c r="J56" s="100"/>
      <c r="K56" s="100"/>
      <c r="L56" s="100"/>
      <c r="M56" s="100"/>
      <c r="N56" s="100"/>
    </row>
    <row r="57" spans="1:14" x14ac:dyDescent="0.15">
      <c r="A57" s="92" t="s">
        <v>346</v>
      </c>
      <c r="L57" s="99"/>
      <c r="M57" s="113"/>
    </row>
    <row r="58" spans="1:14" ht="37.5" customHeight="1" x14ac:dyDescent="0.15">
      <c r="B58" s="747" t="s">
        <v>345</v>
      </c>
      <c r="C58" s="747"/>
      <c r="D58" s="747"/>
      <c r="E58" s="747"/>
      <c r="F58" s="747"/>
      <c r="G58" s="747"/>
      <c r="H58" s="747"/>
      <c r="I58" s="747"/>
      <c r="J58" s="747"/>
      <c r="K58" s="738" t="s">
        <v>325</v>
      </c>
      <c r="L58" s="738"/>
      <c r="M58" s="738"/>
      <c r="N58" s="738"/>
    </row>
    <row r="59" spans="1:14" ht="18.75" customHeight="1" x14ac:dyDescent="0.15">
      <c r="B59" s="121"/>
      <c r="C59" s="123" t="s">
        <v>344</v>
      </c>
      <c r="D59" s="122"/>
      <c r="E59" s="121"/>
      <c r="F59" s="121"/>
      <c r="G59" s="105"/>
      <c r="H59" s="122"/>
      <c r="I59" s="121"/>
      <c r="J59" s="121"/>
      <c r="K59" s="126"/>
      <c r="L59" s="125"/>
      <c r="M59" s="124"/>
      <c r="N59" s="124"/>
    </row>
    <row r="60" spans="1:14" ht="18.600000000000001" customHeight="1" x14ac:dyDescent="0.15">
      <c r="B60" s="121"/>
      <c r="C60" s="731" t="s">
        <v>400</v>
      </c>
      <c r="D60" s="732"/>
      <c r="E60" s="732"/>
      <c r="F60" s="732"/>
      <c r="G60" s="732"/>
      <c r="H60" s="732"/>
      <c r="I60" s="732"/>
      <c r="J60" s="732"/>
      <c r="K60" s="732"/>
      <c r="L60" s="732"/>
      <c r="M60" s="732"/>
      <c r="N60" s="732"/>
    </row>
    <row r="61" spans="1:14" ht="15.75" customHeight="1" x14ac:dyDescent="0.15">
      <c r="C61" s="732"/>
      <c r="D61" s="732"/>
      <c r="E61" s="732"/>
      <c r="F61" s="732"/>
      <c r="G61" s="732"/>
      <c r="H61" s="732"/>
      <c r="I61" s="732"/>
      <c r="J61" s="732"/>
      <c r="K61" s="732"/>
      <c r="L61" s="732"/>
      <c r="M61" s="732"/>
      <c r="N61" s="732"/>
    </row>
    <row r="62" spans="1:14" ht="15.75" customHeight="1" x14ac:dyDescent="0.15">
      <c r="C62" s="120"/>
      <c r="D62" s="120"/>
      <c r="E62" s="120"/>
      <c r="F62" s="120"/>
      <c r="G62" s="120"/>
      <c r="H62" s="120"/>
      <c r="I62" s="120"/>
      <c r="J62" s="120"/>
      <c r="K62" s="100"/>
      <c r="L62" s="100"/>
      <c r="M62" s="120"/>
      <c r="N62" s="120"/>
    </row>
    <row r="63" spans="1:14" x14ac:dyDescent="0.15">
      <c r="A63" s="92" t="s">
        <v>343</v>
      </c>
      <c r="L63" s="99"/>
      <c r="M63" s="113"/>
    </row>
    <row r="64" spans="1:14" ht="5.0999999999999996" customHeight="1" x14ac:dyDescent="0.15"/>
    <row r="65" spans="1:14" ht="5.0999999999999996" customHeight="1" x14ac:dyDescent="0.15">
      <c r="B65" s="98"/>
      <c r="C65" s="97"/>
      <c r="D65" s="97"/>
      <c r="E65" s="97"/>
      <c r="F65" s="97"/>
      <c r="G65" s="97"/>
      <c r="H65" s="97"/>
      <c r="I65" s="97"/>
      <c r="J65" s="97"/>
      <c r="K65" s="98"/>
      <c r="L65" s="97"/>
      <c r="M65" s="97"/>
      <c r="N65" s="96"/>
    </row>
    <row r="66" spans="1:14" ht="18" customHeight="1" x14ac:dyDescent="0.15">
      <c r="B66" s="95"/>
      <c r="C66" s="762" t="s">
        <v>342</v>
      </c>
      <c r="D66" s="762"/>
      <c r="E66" s="762"/>
      <c r="F66" s="762"/>
      <c r="G66" s="762"/>
      <c r="H66" s="762"/>
      <c r="I66" s="762"/>
      <c r="J66" s="762"/>
      <c r="K66" s="748" t="s">
        <v>341</v>
      </c>
      <c r="L66" s="748"/>
      <c r="M66" s="748"/>
      <c r="N66" s="748"/>
    </row>
    <row r="67" spans="1:14" ht="30" customHeight="1" x14ac:dyDescent="0.15">
      <c r="B67" s="95"/>
      <c r="C67" s="762"/>
      <c r="D67" s="762"/>
      <c r="E67" s="762"/>
      <c r="F67" s="762"/>
      <c r="G67" s="762"/>
      <c r="H67" s="762"/>
      <c r="I67" s="762"/>
      <c r="J67" s="762"/>
      <c r="K67" s="760" t="s">
        <v>340</v>
      </c>
      <c r="L67" s="760"/>
      <c r="M67" s="760"/>
      <c r="N67" s="760"/>
    </row>
    <row r="68" spans="1:14" ht="9.75" customHeight="1" x14ac:dyDescent="0.15">
      <c r="B68" s="95"/>
      <c r="C68" s="101"/>
      <c r="D68" s="101"/>
      <c r="E68" s="101"/>
      <c r="F68" s="101"/>
      <c r="G68" s="101"/>
      <c r="H68" s="101"/>
      <c r="I68" s="101"/>
      <c r="J68" s="104"/>
      <c r="K68" s="109"/>
      <c r="L68" s="101"/>
      <c r="M68" s="101"/>
      <c r="N68" s="104"/>
    </row>
    <row r="69" spans="1:14" ht="9.75" customHeight="1" x14ac:dyDescent="0.15">
      <c r="B69" s="119"/>
      <c r="C69" s="117"/>
      <c r="D69" s="117"/>
      <c r="E69" s="117"/>
      <c r="F69" s="117"/>
      <c r="G69" s="117"/>
      <c r="H69" s="117"/>
      <c r="I69" s="117"/>
      <c r="J69" s="116"/>
      <c r="K69" s="118"/>
      <c r="L69" s="117"/>
      <c r="M69" s="117"/>
      <c r="N69" s="116"/>
    </row>
    <row r="70" spans="1:14" ht="18" customHeight="1" x14ac:dyDescent="0.15">
      <c r="B70" s="95"/>
      <c r="C70" s="762" t="s">
        <v>339</v>
      </c>
      <c r="D70" s="762"/>
      <c r="E70" s="762"/>
      <c r="F70" s="762"/>
      <c r="G70" s="762"/>
      <c r="H70" s="762"/>
      <c r="I70" s="762"/>
      <c r="J70" s="762"/>
      <c r="K70" s="748" t="s">
        <v>325</v>
      </c>
      <c r="L70" s="748"/>
      <c r="M70" s="748"/>
      <c r="N70" s="748"/>
    </row>
    <row r="71" spans="1:14" ht="37.5" customHeight="1" x14ac:dyDescent="0.15">
      <c r="B71" s="95"/>
      <c r="C71" s="762"/>
      <c r="D71" s="762"/>
      <c r="E71" s="762"/>
      <c r="F71" s="762"/>
      <c r="G71" s="762"/>
      <c r="H71" s="762"/>
      <c r="I71" s="762"/>
      <c r="J71" s="762"/>
      <c r="K71" s="764" t="s">
        <v>338</v>
      </c>
      <c r="L71" s="764"/>
      <c r="M71" s="764"/>
      <c r="N71" s="764"/>
    </row>
    <row r="72" spans="1:14" ht="9.75" customHeight="1" x14ac:dyDescent="0.15">
      <c r="B72" s="94"/>
      <c r="C72" s="114"/>
      <c r="D72" s="114"/>
      <c r="E72" s="114"/>
      <c r="F72" s="114"/>
      <c r="G72" s="114"/>
      <c r="H72" s="114"/>
      <c r="I72" s="114"/>
      <c r="J72" s="93"/>
      <c r="K72" s="115"/>
      <c r="L72" s="114"/>
      <c r="M72" s="114"/>
      <c r="N72" s="93"/>
    </row>
    <row r="73" spans="1:14" ht="12" customHeight="1" x14ac:dyDescent="0.15">
      <c r="C73" s="101"/>
      <c r="D73" s="101"/>
      <c r="E73" s="101"/>
      <c r="F73" s="101"/>
      <c r="G73" s="101"/>
      <c r="H73" s="101"/>
      <c r="I73" s="101"/>
      <c r="J73" s="101"/>
      <c r="K73" s="101"/>
      <c r="L73" s="101"/>
      <c r="M73" s="101"/>
      <c r="N73" s="101"/>
    </row>
    <row r="74" spans="1:14" ht="12" customHeight="1" x14ac:dyDescent="0.15">
      <c r="C74" s="101"/>
      <c r="D74" s="101"/>
      <c r="E74" s="101"/>
      <c r="F74" s="101"/>
      <c r="G74" s="101"/>
      <c r="H74" s="101"/>
      <c r="I74" s="101"/>
      <c r="J74" s="101"/>
      <c r="K74" s="101"/>
      <c r="L74" s="101"/>
      <c r="M74" s="101"/>
      <c r="N74" s="101"/>
    </row>
    <row r="75" spans="1:14" x14ac:dyDescent="0.15">
      <c r="A75" s="92" t="s">
        <v>337</v>
      </c>
      <c r="L75" s="99"/>
      <c r="M75" s="113"/>
    </row>
    <row r="76" spans="1:14" ht="9.75" customHeight="1" x14ac:dyDescent="0.15">
      <c r="B76" s="98"/>
      <c r="C76" s="111"/>
      <c r="D76" s="111"/>
      <c r="E76" s="111"/>
      <c r="F76" s="111"/>
      <c r="G76" s="111"/>
      <c r="H76" s="111"/>
      <c r="I76" s="111"/>
      <c r="J76" s="110"/>
      <c r="K76" s="112"/>
      <c r="L76" s="111"/>
      <c r="M76" s="111"/>
      <c r="N76" s="110"/>
    </row>
    <row r="77" spans="1:14" ht="18" customHeight="1" x14ac:dyDescent="0.15">
      <c r="B77" s="95"/>
      <c r="C77" s="762" t="s">
        <v>336</v>
      </c>
      <c r="D77" s="762"/>
      <c r="E77" s="762"/>
      <c r="F77" s="762"/>
      <c r="G77" s="762"/>
      <c r="H77" s="762"/>
      <c r="I77" s="762"/>
      <c r="J77" s="762"/>
      <c r="K77" s="748" t="s">
        <v>325</v>
      </c>
      <c r="L77" s="748"/>
      <c r="M77" s="748"/>
      <c r="N77" s="748"/>
    </row>
    <row r="78" spans="1:14" ht="30" customHeight="1" x14ac:dyDescent="0.15">
      <c r="B78" s="95"/>
      <c r="C78" s="762"/>
      <c r="D78" s="762"/>
      <c r="E78" s="762"/>
      <c r="F78" s="762"/>
      <c r="G78" s="762"/>
      <c r="H78" s="762"/>
      <c r="I78" s="762"/>
      <c r="J78" s="762"/>
      <c r="K78" s="760" t="s">
        <v>335</v>
      </c>
      <c r="L78" s="760"/>
      <c r="M78" s="760"/>
      <c r="N78" s="760"/>
    </row>
    <row r="79" spans="1:14" ht="9.6" customHeight="1" x14ac:dyDescent="0.15">
      <c r="B79" s="95"/>
      <c r="C79" s="101"/>
      <c r="D79" s="101"/>
      <c r="E79" s="101"/>
      <c r="F79" s="101"/>
      <c r="G79" s="101"/>
      <c r="H79" s="101"/>
      <c r="I79" s="101"/>
      <c r="J79" s="101"/>
      <c r="K79" s="109"/>
      <c r="L79" s="101"/>
      <c r="M79" s="101"/>
      <c r="N79" s="104"/>
    </row>
    <row r="80" spans="1:14" ht="2.25" customHeight="1" x14ac:dyDescent="0.15">
      <c r="B80" s="108"/>
      <c r="C80" s="107"/>
      <c r="D80" s="103"/>
      <c r="E80" s="103"/>
      <c r="F80" s="103"/>
      <c r="G80" s="103"/>
      <c r="H80" s="103"/>
      <c r="I80" s="103"/>
      <c r="J80" s="103"/>
      <c r="K80" s="106"/>
      <c r="L80" s="103"/>
      <c r="M80" s="103"/>
      <c r="N80" s="102"/>
    </row>
    <row r="81" spans="1:14" ht="15.75" customHeight="1" x14ac:dyDescent="0.15">
      <c r="C81" s="105"/>
      <c r="D81" s="100"/>
      <c r="E81" s="100"/>
      <c r="F81" s="100"/>
      <c r="G81" s="100"/>
      <c r="H81" s="100"/>
      <c r="I81" s="100"/>
      <c r="J81" s="100"/>
      <c r="K81" s="100"/>
      <c r="L81" s="100"/>
      <c r="M81" s="100"/>
      <c r="N81" s="100"/>
    </row>
    <row r="82" spans="1:14" ht="15.75" customHeight="1" x14ac:dyDescent="0.15">
      <c r="C82" s="105"/>
      <c r="D82" s="100"/>
      <c r="E82" s="100"/>
      <c r="F82" s="100"/>
      <c r="G82" s="100"/>
      <c r="H82" s="100"/>
      <c r="I82" s="100"/>
      <c r="J82" s="100"/>
      <c r="K82" s="100"/>
      <c r="L82" s="100"/>
      <c r="M82" s="100"/>
      <c r="N82" s="100"/>
    </row>
    <row r="83" spans="1:14" x14ac:dyDescent="0.15">
      <c r="A83" s="92" t="s">
        <v>334</v>
      </c>
      <c r="L83" s="99"/>
    </row>
    <row r="84" spans="1:14" ht="5.0999999999999996" customHeight="1" x14ac:dyDescent="0.15"/>
    <row r="85" spans="1:14" ht="5.0999999999999996" customHeight="1" x14ac:dyDescent="0.15">
      <c r="B85" s="98"/>
      <c r="C85" s="97"/>
      <c r="D85" s="97"/>
      <c r="E85" s="97"/>
      <c r="F85" s="97"/>
      <c r="G85" s="97"/>
      <c r="H85" s="97"/>
      <c r="I85" s="97"/>
      <c r="J85" s="97"/>
      <c r="K85" s="98"/>
      <c r="L85" s="97"/>
      <c r="M85" s="97"/>
      <c r="N85" s="96"/>
    </row>
    <row r="86" spans="1:14" ht="20.100000000000001" customHeight="1" x14ac:dyDescent="0.15">
      <c r="B86" s="95"/>
      <c r="C86" s="762" t="s">
        <v>333</v>
      </c>
      <c r="D86" s="762"/>
      <c r="E86" s="762"/>
      <c r="F86" s="762"/>
      <c r="G86" s="762"/>
      <c r="H86" s="762"/>
      <c r="I86" s="762"/>
      <c r="J86" s="762"/>
      <c r="K86" s="748" t="s">
        <v>325</v>
      </c>
      <c r="L86" s="748"/>
      <c r="M86" s="748"/>
      <c r="N86" s="748"/>
    </row>
    <row r="87" spans="1:14" ht="4.5" customHeight="1" x14ac:dyDescent="0.15">
      <c r="B87" s="94"/>
      <c r="C87" s="103"/>
      <c r="D87" s="103"/>
      <c r="E87" s="103"/>
      <c r="F87" s="103"/>
      <c r="G87" s="103"/>
      <c r="H87" s="103"/>
      <c r="I87" s="103"/>
      <c r="J87" s="102"/>
      <c r="K87" s="766"/>
      <c r="L87" s="766"/>
      <c r="M87" s="766"/>
      <c r="N87" s="766"/>
    </row>
    <row r="88" spans="1:14" ht="5.0999999999999996" customHeight="1" x14ac:dyDescent="0.15">
      <c r="C88" s="100"/>
      <c r="D88" s="100"/>
      <c r="E88" s="100"/>
      <c r="F88" s="100"/>
      <c r="G88" s="100"/>
      <c r="H88" s="100"/>
      <c r="I88" s="100"/>
      <c r="J88" s="100"/>
      <c r="K88" s="100"/>
      <c r="L88" s="100"/>
      <c r="M88" s="100"/>
      <c r="N88" s="100"/>
    </row>
    <row r="89" spans="1:14" ht="15.75" customHeight="1" x14ac:dyDescent="0.15">
      <c r="C89" s="105"/>
      <c r="D89" s="100"/>
      <c r="E89" s="100"/>
      <c r="F89" s="100"/>
      <c r="G89" s="100"/>
      <c r="H89" s="100"/>
      <c r="I89" s="100"/>
      <c r="J89" s="100"/>
      <c r="K89" s="100"/>
      <c r="L89" s="100"/>
      <c r="M89" s="100"/>
      <c r="N89" s="100"/>
    </row>
    <row r="91" spans="1:14" x14ac:dyDescent="0.15">
      <c r="A91" s="92" t="s">
        <v>332</v>
      </c>
      <c r="L91" s="99"/>
    </row>
    <row r="92" spans="1:14" ht="7.5" customHeight="1" x14ac:dyDescent="0.15"/>
    <row r="93" spans="1:14" ht="7.5" customHeight="1" x14ac:dyDescent="0.15">
      <c r="B93" s="98"/>
      <c r="C93" s="97"/>
      <c r="D93" s="97"/>
      <c r="E93" s="97"/>
      <c r="F93" s="97"/>
      <c r="G93" s="97"/>
      <c r="H93" s="97"/>
      <c r="I93" s="97"/>
      <c r="J93" s="97"/>
      <c r="K93" s="98"/>
      <c r="L93" s="97"/>
      <c r="M93" s="97"/>
      <c r="N93" s="96"/>
    </row>
    <row r="94" spans="1:14" ht="67.900000000000006" customHeight="1" x14ac:dyDescent="0.15">
      <c r="B94" s="95"/>
      <c r="C94" s="762" t="s">
        <v>331</v>
      </c>
      <c r="D94" s="762"/>
      <c r="E94" s="762"/>
      <c r="F94" s="762"/>
      <c r="G94" s="762"/>
      <c r="H94" s="762"/>
      <c r="I94" s="762"/>
      <c r="J94" s="762"/>
      <c r="K94" s="748" t="s">
        <v>325</v>
      </c>
      <c r="L94" s="748"/>
      <c r="M94" s="748"/>
      <c r="N94" s="748"/>
    </row>
    <row r="95" spans="1:14" ht="8.25" customHeight="1" x14ac:dyDescent="0.15">
      <c r="B95" s="94"/>
      <c r="C95" s="103"/>
      <c r="D95" s="103"/>
      <c r="E95" s="103"/>
      <c r="F95" s="103"/>
      <c r="G95" s="103"/>
      <c r="H95" s="103"/>
      <c r="I95" s="103"/>
      <c r="J95" s="102"/>
      <c r="K95" s="766"/>
      <c r="L95" s="766"/>
      <c r="M95" s="766"/>
      <c r="N95" s="766"/>
    </row>
    <row r="96" spans="1:14" ht="14.25" customHeight="1" x14ac:dyDescent="0.15">
      <c r="B96" s="733" t="s">
        <v>397</v>
      </c>
      <c r="C96" s="734"/>
      <c r="D96" s="734"/>
      <c r="E96" s="734"/>
      <c r="F96" s="734"/>
      <c r="G96" s="734"/>
      <c r="H96" s="734"/>
      <c r="I96" s="734"/>
      <c r="J96" s="734"/>
      <c r="K96" s="734"/>
      <c r="L96" s="734"/>
      <c r="M96" s="734"/>
      <c r="N96" s="734"/>
    </row>
    <row r="98" spans="1:14" x14ac:dyDescent="0.15">
      <c r="A98" s="92" t="s">
        <v>330</v>
      </c>
      <c r="L98" s="99"/>
    </row>
    <row r="99" spans="1:14" ht="7.5" customHeight="1" x14ac:dyDescent="0.15"/>
    <row r="100" spans="1:14" ht="7.5" customHeight="1" x14ac:dyDescent="0.15">
      <c r="B100" s="98"/>
      <c r="C100" s="97"/>
      <c r="D100" s="97"/>
      <c r="E100" s="97"/>
      <c r="F100" s="97"/>
      <c r="G100" s="97"/>
      <c r="H100" s="97"/>
      <c r="I100" s="97"/>
      <c r="J100" s="97"/>
      <c r="K100" s="98"/>
      <c r="L100" s="97"/>
      <c r="M100" s="97"/>
      <c r="N100" s="96"/>
    </row>
    <row r="101" spans="1:14" ht="34.15" customHeight="1" x14ac:dyDescent="0.15">
      <c r="B101" s="95"/>
      <c r="C101" s="767" t="s">
        <v>329</v>
      </c>
      <c r="D101" s="767"/>
      <c r="E101" s="767"/>
      <c r="F101" s="767"/>
      <c r="G101" s="767"/>
      <c r="H101" s="767"/>
      <c r="I101" s="767"/>
      <c r="J101" s="767"/>
      <c r="K101" s="748" t="s">
        <v>325</v>
      </c>
      <c r="L101" s="748"/>
      <c r="M101" s="748"/>
      <c r="N101" s="748"/>
    </row>
    <row r="102" spans="1:14" ht="48" customHeight="1" x14ac:dyDescent="0.15">
      <c r="B102" s="94"/>
      <c r="C102" s="767"/>
      <c r="D102" s="767"/>
      <c r="E102" s="767"/>
      <c r="F102" s="767"/>
      <c r="G102" s="767"/>
      <c r="H102" s="767"/>
      <c r="I102" s="767"/>
      <c r="J102" s="767"/>
      <c r="K102" s="766" t="s">
        <v>328</v>
      </c>
      <c r="L102" s="766"/>
      <c r="M102" s="766"/>
      <c r="N102" s="766"/>
    </row>
    <row r="103" spans="1:14" ht="16.899999999999999" customHeight="1" x14ac:dyDescent="0.15">
      <c r="B103" s="150" t="s">
        <v>396</v>
      </c>
    </row>
    <row r="104" spans="1:14" ht="13.15" customHeight="1" x14ac:dyDescent="0.15">
      <c r="C104" s="101"/>
      <c r="D104" s="101"/>
      <c r="E104" s="101"/>
      <c r="F104" s="101"/>
      <c r="G104" s="101"/>
      <c r="H104" s="101"/>
      <c r="I104" s="101"/>
      <c r="J104" s="101"/>
      <c r="K104" s="100"/>
      <c r="L104" s="100"/>
      <c r="M104" s="100"/>
      <c r="N104" s="100"/>
    </row>
    <row r="105" spans="1:14" x14ac:dyDescent="0.15">
      <c r="A105" s="92" t="s">
        <v>327</v>
      </c>
      <c r="L105" s="99"/>
    </row>
    <row r="106" spans="1:14" ht="7.5" customHeight="1" x14ac:dyDescent="0.15"/>
    <row r="107" spans="1:14" ht="7.5" customHeight="1" x14ac:dyDescent="0.15">
      <c r="B107" s="98"/>
      <c r="C107" s="97"/>
      <c r="D107" s="97"/>
      <c r="E107" s="97"/>
      <c r="F107" s="97"/>
      <c r="G107" s="97"/>
      <c r="H107" s="97"/>
      <c r="I107" s="97"/>
      <c r="J107" s="97"/>
      <c r="K107" s="98"/>
      <c r="L107" s="97"/>
      <c r="M107" s="97"/>
      <c r="N107" s="96"/>
    </row>
    <row r="108" spans="1:14" ht="34.15" customHeight="1" x14ac:dyDescent="0.15">
      <c r="B108" s="95"/>
      <c r="C108" s="767" t="s">
        <v>326</v>
      </c>
      <c r="D108" s="767"/>
      <c r="E108" s="767"/>
      <c r="F108" s="767"/>
      <c r="G108" s="767"/>
      <c r="H108" s="767"/>
      <c r="I108" s="767"/>
      <c r="J108" s="767"/>
      <c r="K108" s="748" t="s">
        <v>325</v>
      </c>
      <c r="L108" s="748"/>
      <c r="M108" s="748"/>
      <c r="N108" s="748"/>
    </row>
    <row r="109" spans="1:14" ht="63" customHeight="1" x14ac:dyDescent="0.15">
      <c r="B109" s="94"/>
      <c r="C109" s="767"/>
      <c r="D109" s="767"/>
      <c r="E109" s="767"/>
      <c r="F109" s="767"/>
      <c r="G109" s="767"/>
      <c r="H109" s="767"/>
      <c r="I109" s="767"/>
      <c r="J109" s="767"/>
      <c r="K109" s="768" t="s">
        <v>324</v>
      </c>
      <c r="L109" s="768"/>
      <c r="M109" s="768"/>
      <c r="N109" s="768"/>
    </row>
  </sheetData>
  <mergeCells count="77">
    <mergeCell ref="K95:N95"/>
    <mergeCell ref="C101:J102"/>
    <mergeCell ref="K101:N101"/>
    <mergeCell ref="K102:N102"/>
    <mergeCell ref="C108:J109"/>
    <mergeCell ref="K108:N108"/>
    <mergeCell ref="K109:N109"/>
    <mergeCell ref="C86:J86"/>
    <mergeCell ref="K86:N86"/>
    <mergeCell ref="K87:N87"/>
    <mergeCell ref="C94:J94"/>
    <mergeCell ref="K94:N94"/>
    <mergeCell ref="K78:N78"/>
    <mergeCell ref="M54:N54"/>
    <mergeCell ref="B58:J58"/>
    <mergeCell ref="K58:N58"/>
    <mergeCell ref="C66:J67"/>
    <mergeCell ref="K66:N66"/>
    <mergeCell ref="K67:N67"/>
    <mergeCell ref="B54:D54"/>
    <mergeCell ref="E54:F54"/>
    <mergeCell ref="G54:H54"/>
    <mergeCell ref="C70:J71"/>
    <mergeCell ref="K70:N70"/>
    <mergeCell ref="K71:N71"/>
    <mergeCell ref="C77:J78"/>
    <mergeCell ref="K77:N77"/>
    <mergeCell ref="I54:J54"/>
    <mergeCell ref="K54:L54"/>
    <mergeCell ref="B49:D49"/>
    <mergeCell ref="E49:F49"/>
    <mergeCell ref="I49:J49"/>
    <mergeCell ref="L49:N49"/>
    <mergeCell ref="B50:D50"/>
    <mergeCell ref="E50:F50"/>
    <mergeCell ref="I50:J50"/>
    <mergeCell ref="L50:N50"/>
    <mergeCell ref="B41:D41"/>
    <mergeCell ref="E41:N41"/>
    <mergeCell ref="C42:N42"/>
    <mergeCell ref="C43:N44"/>
    <mergeCell ref="A46:N46"/>
    <mergeCell ref="F20:F21"/>
    <mergeCell ref="G20:G21"/>
    <mergeCell ref="K39:N40"/>
    <mergeCell ref="K20:K21"/>
    <mergeCell ref="C25:N25"/>
    <mergeCell ref="B29:J31"/>
    <mergeCell ref="K29:N29"/>
    <mergeCell ref="K30:N30"/>
    <mergeCell ref="K31:N31"/>
    <mergeCell ref="B32:C32"/>
    <mergeCell ref="D32:N32"/>
    <mergeCell ref="C34:N34"/>
    <mergeCell ref="C35:N35"/>
    <mergeCell ref="B39:J40"/>
    <mergeCell ref="A2:O2"/>
    <mergeCell ref="B6:C6"/>
    <mergeCell ref="D6:N6"/>
    <mergeCell ref="B7:C7"/>
    <mergeCell ref="D7:N7"/>
    <mergeCell ref="C55:N55"/>
    <mergeCell ref="H22:L22"/>
    <mergeCell ref="C60:N61"/>
    <mergeCell ref="B96:N96"/>
    <mergeCell ref="C8:N8"/>
    <mergeCell ref="B12:E12"/>
    <mergeCell ref="F12:J12"/>
    <mergeCell ref="B13:E13"/>
    <mergeCell ref="F13:J13"/>
    <mergeCell ref="B14:E14"/>
    <mergeCell ref="F14:J14"/>
    <mergeCell ref="B15:E15"/>
    <mergeCell ref="F15:J15"/>
    <mergeCell ref="B20:C21"/>
    <mergeCell ref="D20:D21"/>
    <mergeCell ref="E20:E21"/>
  </mergeCells>
  <phoneticPr fontId="4"/>
  <printOptions horizontalCentered="1"/>
  <pageMargins left="0.15763888888888899" right="0.196527777777778" top="0.39374999999999999" bottom="0.196527777777778" header="0.51180555555555496" footer="0.51180555555555496"/>
  <pageSetup paperSize="9" firstPageNumber="0" fitToHeight="0" orientation="portrait" horizontalDpi="300" verticalDpi="300" r:id="rId1"/>
  <rowBreaks count="2" manualBreakCount="2">
    <brk id="44" max="16383" man="1"/>
    <brk id="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719A8-E2F7-40DA-B783-D355B27BD347}">
  <sheetPr>
    <tabColor rgb="FFFFFF00"/>
    <pageSetUpPr fitToPage="1"/>
  </sheetPr>
  <dimension ref="A2:AF21"/>
  <sheetViews>
    <sheetView view="pageBreakPreview" zoomScale="70" zoomScaleNormal="70" zoomScaleSheetLayoutView="70" workbookViewId="0">
      <selection activeCell="E36" sqref="E36"/>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3.875" style="2" customWidth="1"/>
    <col min="265" max="280" width="5.375" style="2" customWidth="1"/>
    <col min="281" max="288" width="4.875" style="2" customWidth="1"/>
    <col min="289"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3.875" style="2" customWidth="1"/>
    <col min="521" max="536" width="5.375" style="2" customWidth="1"/>
    <col min="537" max="544" width="4.875" style="2" customWidth="1"/>
    <col min="545"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3.875" style="2" customWidth="1"/>
    <col min="777" max="792" width="5.375" style="2" customWidth="1"/>
    <col min="793" max="800" width="4.875" style="2" customWidth="1"/>
    <col min="801"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3.875" style="2" customWidth="1"/>
    <col min="1033" max="1048" width="5.375" style="2" customWidth="1"/>
    <col min="1049" max="1056" width="4.875" style="2" customWidth="1"/>
    <col min="1057"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3.875" style="2" customWidth="1"/>
    <col min="1289" max="1304" width="5.375" style="2" customWidth="1"/>
    <col min="1305" max="1312" width="4.875" style="2" customWidth="1"/>
    <col min="1313"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3.875" style="2" customWidth="1"/>
    <col min="1545" max="1560" width="5.375" style="2" customWidth="1"/>
    <col min="1561" max="1568" width="4.875" style="2" customWidth="1"/>
    <col min="1569"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3.875" style="2" customWidth="1"/>
    <col min="1801" max="1816" width="5.375" style="2" customWidth="1"/>
    <col min="1817" max="1824" width="4.875" style="2" customWidth="1"/>
    <col min="1825"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3.875" style="2" customWidth="1"/>
    <col min="2057" max="2072" width="5.375" style="2" customWidth="1"/>
    <col min="2073" max="2080" width="4.875" style="2" customWidth="1"/>
    <col min="2081"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3.875" style="2" customWidth="1"/>
    <col min="2313" max="2328" width="5.375" style="2" customWidth="1"/>
    <col min="2329" max="2336" width="4.875" style="2" customWidth="1"/>
    <col min="2337"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3.875" style="2" customWidth="1"/>
    <col min="2569" max="2584" width="5.375" style="2" customWidth="1"/>
    <col min="2585" max="2592" width="4.875" style="2" customWidth="1"/>
    <col min="2593"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3.875" style="2" customWidth="1"/>
    <col min="2825" max="2840" width="5.375" style="2" customWidth="1"/>
    <col min="2841" max="2848" width="4.875" style="2" customWidth="1"/>
    <col min="2849"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3.875" style="2" customWidth="1"/>
    <col min="3081" max="3096" width="5.375" style="2" customWidth="1"/>
    <col min="3097" max="3104" width="4.875" style="2" customWidth="1"/>
    <col min="3105"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3.875" style="2" customWidth="1"/>
    <col min="3337" max="3352" width="5.375" style="2" customWidth="1"/>
    <col min="3353" max="3360" width="4.875" style="2" customWidth="1"/>
    <col min="3361"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3.875" style="2" customWidth="1"/>
    <col min="3593" max="3608" width="5.375" style="2" customWidth="1"/>
    <col min="3609" max="3616" width="4.875" style="2" customWidth="1"/>
    <col min="3617"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3.875" style="2" customWidth="1"/>
    <col min="3849" max="3864" width="5.375" style="2" customWidth="1"/>
    <col min="3865" max="3872" width="4.875" style="2" customWidth="1"/>
    <col min="3873"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3.875" style="2" customWidth="1"/>
    <col min="4105" max="4120" width="5.375" style="2" customWidth="1"/>
    <col min="4121" max="4128" width="4.875" style="2" customWidth="1"/>
    <col min="4129"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3.875" style="2" customWidth="1"/>
    <col min="4361" max="4376" width="5.375" style="2" customWidth="1"/>
    <col min="4377" max="4384" width="4.875" style="2" customWidth="1"/>
    <col min="4385"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3.875" style="2" customWidth="1"/>
    <col min="4617" max="4632" width="5.375" style="2" customWidth="1"/>
    <col min="4633" max="4640" width="4.875" style="2" customWidth="1"/>
    <col min="4641"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3.875" style="2" customWidth="1"/>
    <col min="4873" max="4888" width="5.375" style="2" customWidth="1"/>
    <col min="4889" max="4896" width="4.875" style="2" customWidth="1"/>
    <col min="4897"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3.875" style="2" customWidth="1"/>
    <col min="5129" max="5144" width="5.375" style="2" customWidth="1"/>
    <col min="5145" max="5152" width="4.875" style="2" customWidth="1"/>
    <col min="5153"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3.875" style="2" customWidth="1"/>
    <col min="5385" max="5400" width="5.375" style="2" customWidth="1"/>
    <col min="5401" max="5408" width="4.875" style="2" customWidth="1"/>
    <col min="5409"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3.875" style="2" customWidth="1"/>
    <col min="5641" max="5656" width="5.375" style="2" customWidth="1"/>
    <col min="5657" max="5664" width="4.875" style="2" customWidth="1"/>
    <col min="5665"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3.875" style="2" customWidth="1"/>
    <col min="5897" max="5912" width="5.375" style="2" customWidth="1"/>
    <col min="5913" max="5920" width="4.875" style="2" customWidth="1"/>
    <col min="5921"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3.875" style="2" customWidth="1"/>
    <col min="6153" max="6168" width="5.375" style="2" customWidth="1"/>
    <col min="6169" max="6176" width="4.875" style="2" customWidth="1"/>
    <col min="6177"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3.875" style="2" customWidth="1"/>
    <col min="6409" max="6424" width="5.375" style="2" customWidth="1"/>
    <col min="6425" max="6432" width="4.875" style="2" customWidth="1"/>
    <col min="6433"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3.875" style="2" customWidth="1"/>
    <col min="6665" max="6680" width="5.375" style="2" customWidth="1"/>
    <col min="6681" max="6688" width="4.875" style="2" customWidth="1"/>
    <col min="6689"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3.875" style="2" customWidth="1"/>
    <col min="6921" max="6936" width="5.375" style="2" customWidth="1"/>
    <col min="6937" max="6944" width="4.875" style="2" customWidth="1"/>
    <col min="6945"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3.875" style="2" customWidth="1"/>
    <col min="7177" max="7192" width="5.375" style="2" customWidth="1"/>
    <col min="7193" max="7200" width="4.875" style="2" customWidth="1"/>
    <col min="7201"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3.875" style="2" customWidth="1"/>
    <col min="7433" max="7448" width="5.375" style="2" customWidth="1"/>
    <col min="7449" max="7456" width="4.875" style="2" customWidth="1"/>
    <col min="7457"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3.875" style="2" customWidth="1"/>
    <col min="7689" max="7704" width="5.375" style="2" customWidth="1"/>
    <col min="7705" max="7712" width="4.875" style="2" customWidth="1"/>
    <col min="7713"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3.875" style="2" customWidth="1"/>
    <col min="7945" max="7960" width="5.375" style="2" customWidth="1"/>
    <col min="7961" max="7968" width="4.875" style="2" customWidth="1"/>
    <col min="7969"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3.875" style="2" customWidth="1"/>
    <col min="8201" max="8216" width="5.375" style="2" customWidth="1"/>
    <col min="8217" max="8224" width="4.875" style="2" customWidth="1"/>
    <col min="8225"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3.875" style="2" customWidth="1"/>
    <col min="8457" max="8472" width="5.375" style="2" customWidth="1"/>
    <col min="8473" max="8480" width="4.875" style="2" customWidth="1"/>
    <col min="8481"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3.875" style="2" customWidth="1"/>
    <col min="8713" max="8728" width="5.375" style="2" customWidth="1"/>
    <col min="8729" max="8736" width="4.875" style="2" customWidth="1"/>
    <col min="8737"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3.875" style="2" customWidth="1"/>
    <col min="8969" max="8984" width="5.375" style="2" customWidth="1"/>
    <col min="8985" max="8992" width="4.875" style="2" customWidth="1"/>
    <col min="8993"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3.875" style="2" customWidth="1"/>
    <col min="9225" max="9240" width="5.375" style="2" customWidth="1"/>
    <col min="9241" max="9248" width="4.875" style="2" customWidth="1"/>
    <col min="9249"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3.875" style="2" customWidth="1"/>
    <col min="9481" max="9496" width="5.375" style="2" customWidth="1"/>
    <col min="9497" max="9504" width="4.875" style="2" customWidth="1"/>
    <col min="9505"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3.875" style="2" customWidth="1"/>
    <col min="9737" max="9752" width="5.375" style="2" customWidth="1"/>
    <col min="9753" max="9760" width="4.875" style="2" customWidth="1"/>
    <col min="9761"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3.875" style="2" customWidth="1"/>
    <col min="9993" max="10008" width="5.375" style="2" customWidth="1"/>
    <col min="10009" max="10016" width="4.875" style="2" customWidth="1"/>
    <col min="10017"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3.875" style="2" customWidth="1"/>
    <col min="10249" max="10264" width="5.375" style="2" customWidth="1"/>
    <col min="10265" max="10272" width="4.875" style="2" customWidth="1"/>
    <col min="10273"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3.875" style="2" customWidth="1"/>
    <col min="10505" max="10520" width="5.375" style="2" customWidth="1"/>
    <col min="10521" max="10528" width="4.875" style="2" customWidth="1"/>
    <col min="10529"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3.875" style="2" customWidth="1"/>
    <col min="10761" max="10776" width="5.375" style="2" customWidth="1"/>
    <col min="10777" max="10784" width="4.875" style="2" customWidth="1"/>
    <col min="10785"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3.875" style="2" customWidth="1"/>
    <col min="11017" max="11032" width="5.375" style="2" customWidth="1"/>
    <col min="11033" max="11040" width="4.875" style="2" customWidth="1"/>
    <col min="11041"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3.875" style="2" customWidth="1"/>
    <col min="11273" max="11288" width="5.375" style="2" customWidth="1"/>
    <col min="11289" max="11296" width="4.875" style="2" customWidth="1"/>
    <col min="11297"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3.875" style="2" customWidth="1"/>
    <col min="11529" max="11544" width="5.375" style="2" customWidth="1"/>
    <col min="11545" max="11552" width="4.875" style="2" customWidth="1"/>
    <col min="11553"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3.875" style="2" customWidth="1"/>
    <col min="11785" max="11800" width="5.375" style="2" customWidth="1"/>
    <col min="11801" max="11808" width="4.875" style="2" customWidth="1"/>
    <col min="11809"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3.875" style="2" customWidth="1"/>
    <col min="12041" max="12056" width="5.375" style="2" customWidth="1"/>
    <col min="12057" max="12064" width="4.875" style="2" customWidth="1"/>
    <col min="12065"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3.875" style="2" customWidth="1"/>
    <col min="12297" max="12312" width="5.375" style="2" customWidth="1"/>
    <col min="12313" max="12320" width="4.875" style="2" customWidth="1"/>
    <col min="12321"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3.875" style="2" customWidth="1"/>
    <col min="12553" max="12568" width="5.375" style="2" customWidth="1"/>
    <col min="12569" max="12576" width="4.875" style="2" customWidth="1"/>
    <col min="12577"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3.875" style="2" customWidth="1"/>
    <col min="12809" max="12824" width="5.375" style="2" customWidth="1"/>
    <col min="12825" max="12832" width="4.875" style="2" customWidth="1"/>
    <col min="12833"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3.875" style="2" customWidth="1"/>
    <col min="13065" max="13080" width="5.375" style="2" customWidth="1"/>
    <col min="13081" max="13088" width="4.875" style="2" customWidth="1"/>
    <col min="13089"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3.875" style="2" customWidth="1"/>
    <col min="13321" max="13336" width="5.375" style="2" customWidth="1"/>
    <col min="13337" max="13344" width="4.875" style="2" customWidth="1"/>
    <col min="13345"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3.875" style="2" customWidth="1"/>
    <col min="13577" max="13592" width="5.375" style="2" customWidth="1"/>
    <col min="13593" max="13600" width="4.875" style="2" customWidth="1"/>
    <col min="13601"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3.875" style="2" customWidth="1"/>
    <col min="13833" max="13848" width="5.375" style="2" customWidth="1"/>
    <col min="13849" max="13856" width="4.875" style="2" customWidth="1"/>
    <col min="13857"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3.875" style="2" customWidth="1"/>
    <col min="14089" max="14104" width="5.375" style="2" customWidth="1"/>
    <col min="14105" max="14112" width="4.875" style="2" customWidth="1"/>
    <col min="14113"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3.875" style="2" customWidth="1"/>
    <col min="14345" max="14360" width="5.375" style="2" customWidth="1"/>
    <col min="14361" max="14368" width="4.875" style="2" customWidth="1"/>
    <col min="14369"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3.875" style="2" customWidth="1"/>
    <col min="14601" max="14616" width="5.375" style="2" customWidth="1"/>
    <col min="14617" max="14624" width="4.875" style="2" customWidth="1"/>
    <col min="14625"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3.875" style="2" customWidth="1"/>
    <col min="14857" max="14872" width="5.375" style="2" customWidth="1"/>
    <col min="14873" max="14880" width="4.875" style="2" customWidth="1"/>
    <col min="14881"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3.875" style="2" customWidth="1"/>
    <col min="15113" max="15128" width="5.375" style="2" customWidth="1"/>
    <col min="15129" max="15136" width="4.875" style="2" customWidth="1"/>
    <col min="15137"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3.875" style="2" customWidth="1"/>
    <col min="15369" max="15384" width="5.375" style="2" customWidth="1"/>
    <col min="15385" max="15392" width="4.875" style="2" customWidth="1"/>
    <col min="15393"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3.875" style="2" customWidth="1"/>
    <col min="15625" max="15640" width="5.375" style="2" customWidth="1"/>
    <col min="15641" max="15648" width="4.875" style="2" customWidth="1"/>
    <col min="15649"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3.875" style="2" customWidth="1"/>
    <col min="15881" max="15896" width="5.375" style="2" customWidth="1"/>
    <col min="15897" max="15904" width="4.875" style="2" customWidth="1"/>
    <col min="15905"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3.875" style="2" customWidth="1"/>
    <col min="16137" max="16152" width="5.375" style="2" customWidth="1"/>
    <col min="16153" max="16160" width="4.875" style="2" customWidth="1"/>
    <col min="16161" max="16384" width="9" style="2"/>
  </cols>
  <sheetData>
    <row r="2" spans="1:32" ht="20.25" customHeight="1" x14ac:dyDescent="0.15">
      <c r="A2" s="273" t="s">
        <v>557</v>
      </c>
      <c r="B2" s="274"/>
    </row>
    <row r="3" spans="1:32" ht="20.25" customHeight="1" x14ac:dyDescent="0.15">
      <c r="A3" s="435" t="s">
        <v>0</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row>
    <row r="4" spans="1:32" ht="20.25" customHeight="1" x14ac:dyDescent="0.15"/>
    <row r="5" spans="1:32" ht="30" customHeight="1" x14ac:dyDescent="0.15">
      <c r="S5" s="436" t="s">
        <v>1</v>
      </c>
      <c r="T5" s="437"/>
      <c r="U5" s="437"/>
      <c r="V5" s="438"/>
      <c r="W5" s="276"/>
      <c r="X5" s="277"/>
      <c r="Y5" s="277"/>
      <c r="Z5" s="277"/>
      <c r="AA5" s="277"/>
      <c r="AB5" s="277"/>
      <c r="AC5" s="277"/>
      <c r="AD5" s="277"/>
      <c r="AE5" s="277"/>
      <c r="AF5" s="275"/>
    </row>
    <row r="6" spans="1:32" ht="20.25" customHeight="1" x14ac:dyDescent="0.15"/>
    <row r="7" spans="1:32" ht="17.25" customHeight="1" x14ac:dyDescent="0.15">
      <c r="A7" s="436" t="s">
        <v>2</v>
      </c>
      <c r="B7" s="437"/>
      <c r="C7" s="438"/>
      <c r="D7" s="436" t="s">
        <v>3</v>
      </c>
      <c r="E7" s="438"/>
      <c r="F7" s="436" t="s">
        <v>4</v>
      </c>
      <c r="G7" s="438"/>
      <c r="H7" s="436" t="s">
        <v>5</v>
      </c>
      <c r="I7" s="437"/>
      <c r="J7" s="437"/>
      <c r="K7" s="437"/>
      <c r="L7" s="437"/>
      <c r="M7" s="437"/>
      <c r="N7" s="437"/>
      <c r="O7" s="437"/>
      <c r="P7" s="437"/>
      <c r="Q7" s="437"/>
      <c r="R7" s="437"/>
      <c r="S7" s="437"/>
      <c r="T7" s="437"/>
      <c r="U7" s="437"/>
      <c r="V7" s="437"/>
      <c r="W7" s="437"/>
      <c r="X7" s="438"/>
      <c r="Y7" s="436" t="s">
        <v>6</v>
      </c>
      <c r="Z7" s="437"/>
      <c r="AA7" s="437"/>
      <c r="AB7" s="438"/>
      <c r="AC7" s="436" t="s">
        <v>7</v>
      </c>
      <c r="AD7" s="437"/>
      <c r="AE7" s="437"/>
      <c r="AF7" s="438"/>
    </row>
    <row r="8" spans="1:32" ht="18.75" customHeight="1" x14ac:dyDescent="0.15">
      <c r="A8" s="439" t="s">
        <v>8</v>
      </c>
      <c r="B8" s="440"/>
      <c r="C8" s="441"/>
      <c r="D8" s="439"/>
      <c r="E8" s="441"/>
      <c r="F8" s="439"/>
      <c r="G8" s="441"/>
      <c r="H8" s="445" t="s">
        <v>9</v>
      </c>
      <c r="I8" s="4" t="s">
        <v>10</v>
      </c>
      <c r="J8" s="279" t="s">
        <v>11</v>
      </c>
      <c r="K8" s="280"/>
      <c r="L8" s="280"/>
      <c r="M8" s="4" t="s">
        <v>10</v>
      </c>
      <c r="N8" s="279" t="s">
        <v>12</v>
      </c>
      <c r="O8" s="280"/>
      <c r="P8" s="280"/>
      <c r="Q8" s="4" t="s">
        <v>10</v>
      </c>
      <c r="R8" s="279" t="s">
        <v>13</v>
      </c>
      <c r="S8" s="280"/>
      <c r="T8" s="280"/>
      <c r="U8" s="4" t="s">
        <v>10</v>
      </c>
      <c r="V8" s="279" t="s">
        <v>14</v>
      </c>
      <c r="W8" s="280"/>
      <c r="X8" s="281"/>
      <c r="Y8" s="429"/>
      <c r="Z8" s="430"/>
      <c r="AA8" s="430"/>
      <c r="AB8" s="431"/>
      <c r="AC8" s="429"/>
      <c r="AD8" s="430"/>
      <c r="AE8" s="430"/>
      <c r="AF8" s="431"/>
    </row>
    <row r="9" spans="1:32" ht="18.75" customHeight="1" x14ac:dyDescent="0.15">
      <c r="A9" s="442"/>
      <c r="B9" s="443"/>
      <c r="C9" s="444"/>
      <c r="D9" s="442"/>
      <c r="E9" s="444"/>
      <c r="F9" s="442"/>
      <c r="G9" s="444"/>
      <c r="H9" s="446"/>
      <c r="I9" s="282" t="s">
        <v>10</v>
      </c>
      <c r="J9" s="5" t="s">
        <v>15</v>
      </c>
      <c r="K9" s="272"/>
      <c r="L9" s="272"/>
      <c r="M9" s="4" t="s">
        <v>10</v>
      </c>
      <c r="N9" s="5" t="s">
        <v>16</v>
      </c>
      <c r="O9" s="272"/>
      <c r="P9" s="272"/>
      <c r="Q9" s="4" t="s">
        <v>10</v>
      </c>
      <c r="R9" s="5" t="s">
        <v>17</v>
      </c>
      <c r="S9" s="272"/>
      <c r="T9" s="272"/>
      <c r="U9" s="4" t="s">
        <v>10</v>
      </c>
      <c r="V9" s="5" t="s">
        <v>18</v>
      </c>
      <c r="W9" s="272"/>
      <c r="X9" s="283"/>
      <c r="Y9" s="432"/>
      <c r="Z9" s="433"/>
      <c r="AA9" s="433"/>
      <c r="AB9" s="434"/>
      <c r="AC9" s="432"/>
      <c r="AD9" s="433"/>
      <c r="AE9" s="433"/>
      <c r="AF9" s="434"/>
    </row>
    <row r="10" spans="1:32" ht="18.75" customHeight="1" x14ac:dyDescent="0.15">
      <c r="A10" s="284"/>
      <c r="B10" s="285"/>
      <c r="C10" s="286"/>
      <c r="D10" s="287"/>
      <c r="E10" s="288"/>
      <c r="F10" s="289"/>
      <c r="G10" s="290"/>
      <c r="H10" s="418" t="s">
        <v>30</v>
      </c>
      <c r="I10" s="420" t="s">
        <v>10</v>
      </c>
      <c r="J10" s="422" t="s">
        <v>21</v>
      </c>
      <c r="K10" s="422"/>
      <c r="L10" s="424" t="s">
        <v>10</v>
      </c>
      <c r="M10" s="422" t="s">
        <v>25</v>
      </c>
      <c r="N10" s="422"/>
      <c r="O10" s="422"/>
      <c r="P10" s="292"/>
      <c r="Q10" s="292"/>
      <c r="R10" s="292"/>
      <c r="S10" s="292"/>
      <c r="T10" s="292"/>
      <c r="U10" s="292"/>
      <c r="V10" s="292"/>
      <c r="W10" s="292"/>
      <c r="X10" s="293"/>
      <c r="Y10" s="291" t="s">
        <v>10</v>
      </c>
      <c r="Z10" s="294" t="s">
        <v>19</v>
      </c>
      <c r="AA10" s="294"/>
      <c r="AB10" s="295"/>
      <c r="AC10" s="403"/>
      <c r="AD10" s="404"/>
      <c r="AE10" s="404"/>
      <c r="AF10" s="405"/>
    </row>
    <row r="11" spans="1:32" ht="18.75" customHeight="1" x14ac:dyDescent="0.15">
      <c r="A11" s="296"/>
      <c r="B11" s="297"/>
      <c r="C11" s="298"/>
      <c r="D11" s="299"/>
      <c r="E11" s="300"/>
      <c r="F11" s="301"/>
      <c r="G11" s="302"/>
      <c r="H11" s="419"/>
      <c r="I11" s="421"/>
      <c r="J11" s="423"/>
      <c r="K11" s="423"/>
      <c r="L11" s="425"/>
      <c r="M11" s="423"/>
      <c r="N11" s="423"/>
      <c r="O11" s="423"/>
      <c r="P11" s="305"/>
      <c r="Q11" s="305"/>
      <c r="R11" s="305"/>
      <c r="S11" s="305"/>
      <c r="T11" s="305"/>
      <c r="U11" s="305"/>
      <c r="V11" s="305"/>
      <c r="W11" s="305"/>
      <c r="X11" s="306"/>
      <c r="Y11" s="303" t="s">
        <v>10</v>
      </c>
      <c r="Z11" s="307" t="s">
        <v>20</v>
      </c>
      <c r="AA11" s="307"/>
      <c r="AB11" s="308"/>
      <c r="AC11" s="406"/>
      <c r="AD11" s="407"/>
      <c r="AE11" s="407"/>
      <c r="AF11" s="408"/>
    </row>
    <row r="12" spans="1:32" ht="18.75" customHeight="1" x14ac:dyDescent="0.15">
      <c r="A12" s="296"/>
      <c r="B12" s="297"/>
      <c r="C12" s="298"/>
      <c r="D12" s="299"/>
      <c r="E12" s="300"/>
      <c r="F12" s="301"/>
      <c r="G12" s="306"/>
      <c r="H12" s="309" t="s">
        <v>31</v>
      </c>
      <c r="I12" s="310" t="s">
        <v>10</v>
      </c>
      <c r="J12" s="311" t="s">
        <v>21</v>
      </c>
      <c r="K12" s="312"/>
      <c r="L12" s="313" t="s">
        <v>10</v>
      </c>
      <c r="M12" s="311" t="s">
        <v>25</v>
      </c>
      <c r="N12" s="312"/>
      <c r="O12" s="312"/>
      <c r="P12" s="312"/>
      <c r="Q12" s="312"/>
      <c r="R12" s="312"/>
      <c r="S12" s="312"/>
      <c r="T12" s="312"/>
      <c r="U12" s="312"/>
      <c r="V12" s="312"/>
      <c r="W12" s="312"/>
      <c r="X12" s="314"/>
      <c r="Y12" s="315"/>
      <c r="Z12" s="307"/>
      <c r="AA12" s="315"/>
      <c r="AB12" s="308"/>
      <c r="AC12" s="406"/>
      <c r="AD12" s="407"/>
      <c r="AE12" s="407"/>
      <c r="AF12" s="408"/>
    </row>
    <row r="13" spans="1:32" ht="18.75" customHeight="1" x14ac:dyDescent="0.15">
      <c r="A13" s="316"/>
      <c r="B13" s="297"/>
      <c r="C13" s="298"/>
      <c r="D13" s="299"/>
      <c r="E13" s="300"/>
      <c r="F13" s="301"/>
      <c r="G13" s="306"/>
      <c r="H13" s="412" t="s">
        <v>28</v>
      </c>
      <c r="I13" s="414" t="s">
        <v>10</v>
      </c>
      <c r="J13" s="416" t="s">
        <v>26</v>
      </c>
      <c r="K13" s="416"/>
      <c r="L13" s="416"/>
      <c r="M13" s="414" t="s">
        <v>10</v>
      </c>
      <c r="N13" s="416" t="s">
        <v>27</v>
      </c>
      <c r="O13" s="416"/>
      <c r="P13" s="416"/>
      <c r="Q13" s="317"/>
      <c r="R13" s="317"/>
      <c r="S13" s="317"/>
      <c r="T13" s="317"/>
      <c r="U13" s="317"/>
      <c r="V13" s="317"/>
      <c r="W13" s="317"/>
      <c r="X13" s="318"/>
      <c r="Y13" s="315"/>
      <c r="Z13" s="307"/>
      <c r="AA13" s="315"/>
      <c r="AB13" s="308"/>
      <c r="AC13" s="406"/>
      <c r="AD13" s="407"/>
      <c r="AE13" s="407"/>
      <c r="AF13" s="408"/>
    </row>
    <row r="14" spans="1:32" ht="18.75" customHeight="1" x14ac:dyDescent="0.15">
      <c r="A14" s="303" t="s">
        <v>10</v>
      </c>
      <c r="B14" s="297">
        <v>43</v>
      </c>
      <c r="C14" s="298" t="s">
        <v>32</v>
      </c>
      <c r="D14" s="299"/>
      <c r="E14" s="300"/>
      <c r="F14" s="301"/>
      <c r="G14" s="306"/>
      <c r="H14" s="413"/>
      <c r="I14" s="415"/>
      <c r="J14" s="417"/>
      <c r="K14" s="417"/>
      <c r="L14" s="417"/>
      <c r="M14" s="415"/>
      <c r="N14" s="417"/>
      <c r="O14" s="417"/>
      <c r="P14" s="417"/>
      <c r="Q14" s="319"/>
      <c r="R14" s="319"/>
      <c r="S14" s="319"/>
      <c r="T14" s="319"/>
      <c r="U14" s="319"/>
      <c r="V14" s="319"/>
      <c r="W14" s="319"/>
      <c r="X14" s="320"/>
      <c r="Y14" s="321"/>
      <c r="Z14" s="315"/>
      <c r="AA14" s="315"/>
      <c r="AB14" s="308"/>
      <c r="AC14" s="406"/>
      <c r="AD14" s="407"/>
      <c r="AE14" s="407"/>
      <c r="AF14" s="408"/>
    </row>
    <row r="15" spans="1:32" ht="18.75" customHeight="1" x14ac:dyDescent="0.15">
      <c r="A15" s="316"/>
      <c r="B15" s="322"/>
      <c r="C15" s="298"/>
      <c r="D15" s="299"/>
      <c r="E15" s="300"/>
      <c r="F15" s="301"/>
      <c r="G15" s="306"/>
      <c r="H15" s="412" t="s">
        <v>29</v>
      </c>
      <c r="I15" s="426" t="s">
        <v>10</v>
      </c>
      <c r="J15" s="427" t="s">
        <v>26</v>
      </c>
      <c r="K15" s="427"/>
      <c r="L15" s="427"/>
      <c r="M15" s="428" t="s">
        <v>10</v>
      </c>
      <c r="N15" s="427" t="s">
        <v>33</v>
      </c>
      <c r="O15" s="427"/>
      <c r="P15" s="427"/>
      <c r="Q15" s="317"/>
      <c r="R15" s="317"/>
      <c r="S15" s="317"/>
      <c r="T15" s="317"/>
      <c r="U15" s="317"/>
      <c r="V15" s="317"/>
      <c r="W15" s="317"/>
      <c r="X15" s="318"/>
      <c r="Y15" s="321"/>
      <c r="Z15" s="315"/>
      <c r="AA15" s="315"/>
      <c r="AB15" s="308"/>
      <c r="AC15" s="406"/>
      <c r="AD15" s="407"/>
      <c r="AE15" s="407"/>
      <c r="AF15" s="408"/>
    </row>
    <row r="16" spans="1:32" ht="18.75" customHeight="1" x14ac:dyDescent="0.15">
      <c r="A16" s="296"/>
      <c r="B16" s="297"/>
      <c r="C16" s="298"/>
      <c r="D16" s="299"/>
      <c r="E16" s="300"/>
      <c r="F16" s="301"/>
      <c r="G16" s="306"/>
      <c r="H16" s="413"/>
      <c r="I16" s="426"/>
      <c r="J16" s="427"/>
      <c r="K16" s="427"/>
      <c r="L16" s="427"/>
      <c r="M16" s="428"/>
      <c r="N16" s="427"/>
      <c r="O16" s="427"/>
      <c r="P16" s="427"/>
      <c r="Q16" s="319"/>
      <c r="R16" s="319"/>
      <c r="S16" s="319"/>
      <c r="T16" s="319"/>
      <c r="U16" s="319"/>
      <c r="V16" s="319"/>
      <c r="W16" s="319"/>
      <c r="X16" s="320"/>
      <c r="Y16" s="321"/>
      <c r="Z16" s="315"/>
      <c r="AA16" s="315"/>
      <c r="AB16" s="308"/>
      <c r="AC16" s="406"/>
      <c r="AD16" s="407"/>
      <c r="AE16" s="407"/>
      <c r="AF16" s="408"/>
    </row>
    <row r="17" spans="1:32" ht="18.75" customHeight="1" x14ac:dyDescent="0.15">
      <c r="A17" s="296"/>
      <c r="B17" s="297"/>
      <c r="C17" s="298"/>
      <c r="D17" s="299"/>
      <c r="E17" s="300"/>
      <c r="F17" s="301"/>
      <c r="G17" s="306"/>
      <c r="H17" s="309" t="s">
        <v>34</v>
      </c>
      <c r="I17" s="310" t="s">
        <v>10</v>
      </c>
      <c r="J17" s="311" t="s">
        <v>21</v>
      </c>
      <c r="K17" s="312"/>
      <c r="L17" s="313" t="s">
        <v>10</v>
      </c>
      <c r="M17" s="311" t="s">
        <v>25</v>
      </c>
      <c r="N17" s="312"/>
      <c r="O17" s="312"/>
      <c r="P17" s="312"/>
      <c r="Q17" s="312"/>
      <c r="R17" s="312"/>
      <c r="S17" s="312"/>
      <c r="T17" s="312"/>
      <c r="U17" s="312"/>
      <c r="V17" s="312"/>
      <c r="W17" s="312"/>
      <c r="X17" s="314"/>
      <c r="Y17" s="321"/>
      <c r="Z17" s="315"/>
      <c r="AA17" s="315"/>
      <c r="AB17" s="308"/>
      <c r="AC17" s="406"/>
      <c r="AD17" s="407"/>
      <c r="AE17" s="407"/>
      <c r="AF17" s="408"/>
    </row>
    <row r="18" spans="1:32" ht="18.75" customHeight="1" x14ac:dyDescent="0.15">
      <c r="A18" s="296"/>
      <c r="B18" s="297"/>
      <c r="C18" s="298"/>
      <c r="D18" s="299"/>
      <c r="E18" s="300"/>
      <c r="F18" s="301"/>
      <c r="G18" s="306"/>
      <c r="H18" s="309" t="s">
        <v>35</v>
      </c>
      <c r="I18" s="310" t="s">
        <v>10</v>
      </c>
      <c r="J18" s="311" t="s">
        <v>21</v>
      </c>
      <c r="K18" s="311"/>
      <c r="L18" s="313" t="s">
        <v>10</v>
      </c>
      <c r="M18" s="311" t="s">
        <v>22</v>
      </c>
      <c r="N18" s="311"/>
      <c r="O18" s="313" t="s">
        <v>10</v>
      </c>
      <c r="P18" s="311" t="s">
        <v>23</v>
      </c>
      <c r="Q18" s="323"/>
      <c r="R18" s="313" t="s">
        <v>10</v>
      </c>
      <c r="S18" s="311" t="s">
        <v>24</v>
      </c>
      <c r="T18" s="312"/>
      <c r="U18" s="313" t="s">
        <v>10</v>
      </c>
      <c r="V18" s="311" t="s">
        <v>36</v>
      </c>
      <c r="W18" s="312"/>
      <c r="X18" s="314"/>
      <c r="Y18" s="321"/>
      <c r="Z18" s="315"/>
      <c r="AA18" s="315"/>
      <c r="AB18" s="308"/>
      <c r="AC18" s="406"/>
      <c r="AD18" s="407"/>
      <c r="AE18" s="407"/>
      <c r="AF18" s="408"/>
    </row>
    <row r="19" spans="1:32" ht="18.75" customHeight="1" x14ac:dyDescent="0.15">
      <c r="A19" s="296"/>
      <c r="B19" s="297"/>
      <c r="C19" s="298"/>
      <c r="D19" s="299"/>
      <c r="E19" s="300"/>
      <c r="F19" s="301"/>
      <c r="G19" s="306"/>
      <c r="H19" s="324" t="s">
        <v>37</v>
      </c>
      <c r="I19" s="310" t="s">
        <v>10</v>
      </c>
      <c r="J19" s="311" t="s">
        <v>21</v>
      </c>
      <c r="K19" s="312"/>
      <c r="L19" s="313" t="s">
        <v>10</v>
      </c>
      <c r="M19" s="311" t="s">
        <v>25</v>
      </c>
      <c r="N19" s="312"/>
      <c r="O19" s="312"/>
      <c r="P19" s="312"/>
      <c r="Q19" s="312"/>
      <c r="R19" s="312"/>
      <c r="S19" s="312"/>
      <c r="T19" s="312"/>
      <c r="U19" s="312"/>
      <c r="V19" s="312"/>
      <c r="W19" s="312"/>
      <c r="X19" s="314"/>
      <c r="Y19" s="321"/>
      <c r="Z19" s="315"/>
      <c r="AA19" s="315"/>
      <c r="AB19" s="308"/>
      <c r="AC19" s="406"/>
      <c r="AD19" s="407"/>
      <c r="AE19" s="407"/>
      <c r="AF19" s="408"/>
    </row>
    <row r="20" spans="1:32" ht="18.75" customHeight="1" x14ac:dyDescent="0.15">
      <c r="A20" s="296"/>
      <c r="B20" s="297"/>
      <c r="C20" s="298"/>
      <c r="D20" s="299"/>
      <c r="E20" s="300"/>
      <c r="F20" s="301"/>
      <c r="G20" s="306"/>
      <c r="H20" s="325" t="s">
        <v>38</v>
      </c>
      <c r="I20" s="326" t="s">
        <v>10</v>
      </c>
      <c r="J20" s="327" t="s">
        <v>21</v>
      </c>
      <c r="K20" s="328"/>
      <c r="L20" s="329" t="s">
        <v>10</v>
      </c>
      <c r="M20" s="327" t="s">
        <v>25</v>
      </c>
      <c r="N20" s="328"/>
      <c r="O20" s="328"/>
      <c r="P20" s="328"/>
      <c r="Q20" s="328"/>
      <c r="R20" s="328"/>
      <c r="S20" s="328"/>
      <c r="T20" s="328"/>
      <c r="U20" s="328"/>
      <c r="V20" s="328"/>
      <c r="W20" s="328"/>
      <c r="X20" s="330"/>
      <c r="Y20" s="321"/>
      <c r="Z20" s="315"/>
      <c r="AA20" s="315"/>
      <c r="AB20" s="308"/>
      <c r="AC20" s="406"/>
      <c r="AD20" s="407"/>
      <c r="AE20" s="407"/>
      <c r="AF20" s="408"/>
    </row>
    <row r="21" spans="1:32" ht="18.75" customHeight="1" x14ac:dyDescent="0.15">
      <c r="A21" s="331"/>
      <c r="B21" s="332"/>
      <c r="C21" s="333"/>
      <c r="D21" s="334"/>
      <c r="E21" s="335"/>
      <c r="F21" s="336"/>
      <c r="G21" s="337"/>
      <c r="H21" s="338" t="s">
        <v>559</v>
      </c>
      <c r="I21" s="339" t="s">
        <v>10</v>
      </c>
      <c r="J21" s="340" t="s">
        <v>21</v>
      </c>
      <c r="K21" s="340"/>
      <c r="L21" s="341" t="s">
        <v>10</v>
      </c>
      <c r="M21" s="340" t="s">
        <v>25</v>
      </c>
      <c r="N21" s="342"/>
      <c r="O21" s="343"/>
      <c r="P21" s="343"/>
      <c r="Q21" s="342"/>
      <c r="R21" s="342"/>
      <c r="S21" s="342"/>
      <c r="T21" s="342"/>
      <c r="U21" s="342"/>
      <c r="V21" s="342"/>
      <c r="W21" s="342"/>
      <c r="X21" s="344"/>
      <c r="Y21" s="345"/>
      <c r="Z21" s="346"/>
      <c r="AA21" s="346"/>
      <c r="AB21" s="347"/>
      <c r="AC21" s="409"/>
      <c r="AD21" s="410"/>
      <c r="AE21" s="410"/>
      <c r="AF21" s="411"/>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4"/>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B1C8B4E-94F4-425F-9170-942EBC23EFA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L65553:L65557 JH65553:JH65557 TD65553:TD65557 ACZ65553:ACZ65557 AMV65553:AMV65557 AWR65553:AWR65557 BGN65553:BGN65557 BQJ65553:BQJ65557 CAF65553:CAF65557 CKB65553:CKB65557 CTX65553:CTX65557 DDT65553:DDT65557 DNP65553:DNP65557 DXL65553:DXL65557 EHH65553:EHH65557 ERD65553:ERD65557 FAZ65553:FAZ65557 FKV65553:FKV65557 FUR65553:FUR65557 GEN65553:GEN65557 GOJ65553:GOJ65557 GYF65553:GYF65557 HIB65553:HIB65557 HRX65553:HRX65557 IBT65553:IBT65557 ILP65553:ILP65557 IVL65553:IVL65557 JFH65553:JFH65557 JPD65553:JPD65557 JYZ65553:JYZ65557 KIV65553:KIV65557 KSR65553:KSR65557 LCN65553:LCN65557 LMJ65553:LMJ65557 LWF65553:LWF65557 MGB65553:MGB65557 MPX65553:MPX65557 MZT65553:MZT65557 NJP65553:NJP65557 NTL65553:NTL65557 ODH65553:ODH65557 OND65553:OND65557 OWZ65553:OWZ65557 PGV65553:PGV65557 PQR65553:PQR65557 QAN65553:QAN65557 QKJ65553:QKJ65557 QUF65553:QUF65557 REB65553:REB65557 RNX65553:RNX65557 RXT65553:RXT65557 SHP65553:SHP65557 SRL65553:SRL65557 TBH65553:TBH65557 TLD65553:TLD65557 TUZ65553:TUZ65557 UEV65553:UEV65557 UOR65553:UOR65557 UYN65553:UYN65557 VIJ65553:VIJ65557 VSF65553:VSF65557 WCB65553:WCB65557 WLX65553:WLX65557 WVT65553:WVT65557 L131089:L131093 JH131089:JH131093 TD131089:TD131093 ACZ131089:ACZ131093 AMV131089:AMV131093 AWR131089:AWR131093 BGN131089:BGN131093 BQJ131089:BQJ131093 CAF131089:CAF131093 CKB131089:CKB131093 CTX131089:CTX131093 DDT131089:DDT131093 DNP131089:DNP131093 DXL131089:DXL131093 EHH131089:EHH131093 ERD131089:ERD131093 FAZ131089:FAZ131093 FKV131089:FKV131093 FUR131089:FUR131093 GEN131089:GEN131093 GOJ131089:GOJ131093 GYF131089:GYF131093 HIB131089:HIB131093 HRX131089:HRX131093 IBT131089:IBT131093 ILP131089:ILP131093 IVL131089:IVL131093 JFH131089:JFH131093 JPD131089:JPD131093 JYZ131089:JYZ131093 KIV131089:KIV131093 KSR131089:KSR131093 LCN131089:LCN131093 LMJ131089:LMJ131093 LWF131089:LWF131093 MGB131089:MGB131093 MPX131089:MPX131093 MZT131089:MZT131093 NJP131089:NJP131093 NTL131089:NTL131093 ODH131089:ODH131093 OND131089:OND131093 OWZ131089:OWZ131093 PGV131089:PGV131093 PQR131089:PQR131093 QAN131089:QAN131093 QKJ131089:QKJ131093 QUF131089:QUF131093 REB131089:REB131093 RNX131089:RNX131093 RXT131089:RXT131093 SHP131089:SHP131093 SRL131089:SRL131093 TBH131089:TBH131093 TLD131089:TLD131093 TUZ131089:TUZ131093 UEV131089:UEV131093 UOR131089:UOR131093 UYN131089:UYN131093 VIJ131089:VIJ131093 VSF131089:VSF131093 WCB131089:WCB131093 WLX131089:WLX131093 WVT131089:WVT131093 L196625:L196629 JH196625:JH196629 TD196625:TD196629 ACZ196625:ACZ196629 AMV196625:AMV196629 AWR196625:AWR196629 BGN196625:BGN196629 BQJ196625:BQJ196629 CAF196625:CAF196629 CKB196625:CKB196629 CTX196625:CTX196629 DDT196625:DDT196629 DNP196625:DNP196629 DXL196625:DXL196629 EHH196625:EHH196629 ERD196625:ERD196629 FAZ196625:FAZ196629 FKV196625:FKV196629 FUR196625:FUR196629 GEN196625:GEN196629 GOJ196625:GOJ196629 GYF196625:GYF196629 HIB196625:HIB196629 HRX196625:HRX196629 IBT196625:IBT196629 ILP196625:ILP196629 IVL196625:IVL196629 JFH196625:JFH196629 JPD196625:JPD196629 JYZ196625:JYZ196629 KIV196625:KIV196629 KSR196625:KSR196629 LCN196625:LCN196629 LMJ196625:LMJ196629 LWF196625:LWF196629 MGB196625:MGB196629 MPX196625:MPX196629 MZT196625:MZT196629 NJP196625:NJP196629 NTL196625:NTL196629 ODH196625:ODH196629 OND196625:OND196629 OWZ196625:OWZ196629 PGV196625:PGV196629 PQR196625:PQR196629 QAN196625:QAN196629 QKJ196625:QKJ196629 QUF196625:QUF196629 REB196625:REB196629 RNX196625:RNX196629 RXT196625:RXT196629 SHP196625:SHP196629 SRL196625:SRL196629 TBH196625:TBH196629 TLD196625:TLD196629 TUZ196625:TUZ196629 UEV196625:UEV196629 UOR196625:UOR196629 UYN196625:UYN196629 VIJ196625:VIJ196629 VSF196625:VSF196629 WCB196625:WCB196629 WLX196625:WLX196629 WVT196625:WVT196629 L262161:L262165 JH262161:JH262165 TD262161:TD262165 ACZ262161:ACZ262165 AMV262161:AMV262165 AWR262161:AWR262165 BGN262161:BGN262165 BQJ262161:BQJ262165 CAF262161:CAF262165 CKB262161:CKB262165 CTX262161:CTX262165 DDT262161:DDT262165 DNP262161:DNP262165 DXL262161:DXL262165 EHH262161:EHH262165 ERD262161:ERD262165 FAZ262161:FAZ262165 FKV262161:FKV262165 FUR262161:FUR262165 GEN262161:GEN262165 GOJ262161:GOJ262165 GYF262161:GYF262165 HIB262161:HIB262165 HRX262161:HRX262165 IBT262161:IBT262165 ILP262161:ILP262165 IVL262161:IVL262165 JFH262161:JFH262165 JPD262161:JPD262165 JYZ262161:JYZ262165 KIV262161:KIV262165 KSR262161:KSR262165 LCN262161:LCN262165 LMJ262161:LMJ262165 LWF262161:LWF262165 MGB262161:MGB262165 MPX262161:MPX262165 MZT262161:MZT262165 NJP262161:NJP262165 NTL262161:NTL262165 ODH262161:ODH262165 OND262161:OND262165 OWZ262161:OWZ262165 PGV262161:PGV262165 PQR262161:PQR262165 QAN262161:QAN262165 QKJ262161:QKJ262165 QUF262161:QUF262165 REB262161:REB262165 RNX262161:RNX262165 RXT262161:RXT262165 SHP262161:SHP262165 SRL262161:SRL262165 TBH262161:TBH262165 TLD262161:TLD262165 TUZ262161:TUZ262165 UEV262161:UEV262165 UOR262161:UOR262165 UYN262161:UYN262165 VIJ262161:VIJ262165 VSF262161:VSF262165 WCB262161:WCB262165 WLX262161:WLX262165 WVT262161:WVT262165 L327697:L327701 JH327697:JH327701 TD327697:TD327701 ACZ327697:ACZ327701 AMV327697:AMV327701 AWR327697:AWR327701 BGN327697:BGN327701 BQJ327697:BQJ327701 CAF327697:CAF327701 CKB327697:CKB327701 CTX327697:CTX327701 DDT327697:DDT327701 DNP327697:DNP327701 DXL327697:DXL327701 EHH327697:EHH327701 ERD327697:ERD327701 FAZ327697:FAZ327701 FKV327697:FKV327701 FUR327697:FUR327701 GEN327697:GEN327701 GOJ327697:GOJ327701 GYF327697:GYF327701 HIB327697:HIB327701 HRX327697:HRX327701 IBT327697:IBT327701 ILP327697:ILP327701 IVL327697:IVL327701 JFH327697:JFH327701 JPD327697:JPD327701 JYZ327697:JYZ327701 KIV327697:KIV327701 KSR327697:KSR327701 LCN327697:LCN327701 LMJ327697:LMJ327701 LWF327697:LWF327701 MGB327697:MGB327701 MPX327697:MPX327701 MZT327697:MZT327701 NJP327697:NJP327701 NTL327697:NTL327701 ODH327697:ODH327701 OND327697:OND327701 OWZ327697:OWZ327701 PGV327697:PGV327701 PQR327697:PQR327701 QAN327697:QAN327701 QKJ327697:QKJ327701 QUF327697:QUF327701 REB327697:REB327701 RNX327697:RNX327701 RXT327697:RXT327701 SHP327697:SHP327701 SRL327697:SRL327701 TBH327697:TBH327701 TLD327697:TLD327701 TUZ327697:TUZ327701 UEV327697:UEV327701 UOR327697:UOR327701 UYN327697:UYN327701 VIJ327697:VIJ327701 VSF327697:VSF327701 WCB327697:WCB327701 WLX327697:WLX327701 WVT327697:WVT327701 L393233:L393237 JH393233:JH393237 TD393233:TD393237 ACZ393233:ACZ393237 AMV393233:AMV393237 AWR393233:AWR393237 BGN393233:BGN393237 BQJ393233:BQJ393237 CAF393233:CAF393237 CKB393233:CKB393237 CTX393233:CTX393237 DDT393233:DDT393237 DNP393233:DNP393237 DXL393233:DXL393237 EHH393233:EHH393237 ERD393233:ERD393237 FAZ393233:FAZ393237 FKV393233:FKV393237 FUR393233:FUR393237 GEN393233:GEN393237 GOJ393233:GOJ393237 GYF393233:GYF393237 HIB393233:HIB393237 HRX393233:HRX393237 IBT393233:IBT393237 ILP393233:ILP393237 IVL393233:IVL393237 JFH393233:JFH393237 JPD393233:JPD393237 JYZ393233:JYZ393237 KIV393233:KIV393237 KSR393233:KSR393237 LCN393233:LCN393237 LMJ393233:LMJ393237 LWF393233:LWF393237 MGB393233:MGB393237 MPX393233:MPX393237 MZT393233:MZT393237 NJP393233:NJP393237 NTL393233:NTL393237 ODH393233:ODH393237 OND393233:OND393237 OWZ393233:OWZ393237 PGV393233:PGV393237 PQR393233:PQR393237 QAN393233:QAN393237 QKJ393233:QKJ393237 QUF393233:QUF393237 REB393233:REB393237 RNX393233:RNX393237 RXT393233:RXT393237 SHP393233:SHP393237 SRL393233:SRL393237 TBH393233:TBH393237 TLD393233:TLD393237 TUZ393233:TUZ393237 UEV393233:UEV393237 UOR393233:UOR393237 UYN393233:UYN393237 VIJ393233:VIJ393237 VSF393233:VSF393237 WCB393233:WCB393237 WLX393233:WLX393237 WVT393233:WVT393237 L458769:L458773 JH458769:JH458773 TD458769:TD458773 ACZ458769:ACZ458773 AMV458769:AMV458773 AWR458769:AWR458773 BGN458769:BGN458773 BQJ458769:BQJ458773 CAF458769:CAF458773 CKB458769:CKB458773 CTX458769:CTX458773 DDT458769:DDT458773 DNP458769:DNP458773 DXL458769:DXL458773 EHH458769:EHH458773 ERD458769:ERD458773 FAZ458769:FAZ458773 FKV458769:FKV458773 FUR458769:FUR458773 GEN458769:GEN458773 GOJ458769:GOJ458773 GYF458769:GYF458773 HIB458769:HIB458773 HRX458769:HRX458773 IBT458769:IBT458773 ILP458769:ILP458773 IVL458769:IVL458773 JFH458769:JFH458773 JPD458769:JPD458773 JYZ458769:JYZ458773 KIV458769:KIV458773 KSR458769:KSR458773 LCN458769:LCN458773 LMJ458769:LMJ458773 LWF458769:LWF458773 MGB458769:MGB458773 MPX458769:MPX458773 MZT458769:MZT458773 NJP458769:NJP458773 NTL458769:NTL458773 ODH458769:ODH458773 OND458769:OND458773 OWZ458769:OWZ458773 PGV458769:PGV458773 PQR458769:PQR458773 QAN458769:QAN458773 QKJ458769:QKJ458773 QUF458769:QUF458773 REB458769:REB458773 RNX458769:RNX458773 RXT458769:RXT458773 SHP458769:SHP458773 SRL458769:SRL458773 TBH458769:TBH458773 TLD458769:TLD458773 TUZ458769:TUZ458773 UEV458769:UEV458773 UOR458769:UOR458773 UYN458769:UYN458773 VIJ458769:VIJ458773 VSF458769:VSF458773 WCB458769:WCB458773 WLX458769:WLX458773 WVT458769:WVT458773 L524305:L524309 JH524305:JH524309 TD524305:TD524309 ACZ524305:ACZ524309 AMV524305:AMV524309 AWR524305:AWR524309 BGN524305:BGN524309 BQJ524305:BQJ524309 CAF524305:CAF524309 CKB524305:CKB524309 CTX524305:CTX524309 DDT524305:DDT524309 DNP524305:DNP524309 DXL524305:DXL524309 EHH524305:EHH524309 ERD524305:ERD524309 FAZ524305:FAZ524309 FKV524305:FKV524309 FUR524305:FUR524309 GEN524305:GEN524309 GOJ524305:GOJ524309 GYF524305:GYF524309 HIB524305:HIB524309 HRX524305:HRX524309 IBT524305:IBT524309 ILP524305:ILP524309 IVL524305:IVL524309 JFH524305:JFH524309 JPD524305:JPD524309 JYZ524305:JYZ524309 KIV524305:KIV524309 KSR524305:KSR524309 LCN524305:LCN524309 LMJ524305:LMJ524309 LWF524305:LWF524309 MGB524305:MGB524309 MPX524305:MPX524309 MZT524305:MZT524309 NJP524305:NJP524309 NTL524305:NTL524309 ODH524305:ODH524309 OND524305:OND524309 OWZ524305:OWZ524309 PGV524305:PGV524309 PQR524305:PQR524309 QAN524305:QAN524309 QKJ524305:QKJ524309 QUF524305:QUF524309 REB524305:REB524309 RNX524305:RNX524309 RXT524305:RXT524309 SHP524305:SHP524309 SRL524305:SRL524309 TBH524305:TBH524309 TLD524305:TLD524309 TUZ524305:TUZ524309 UEV524305:UEV524309 UOR524305:UOR524309 UYN524305:UYN524309 VIJ524305:VIJ524309 VSF524305:VSF524309 WCB524305:WCB524309 WLX524305:WLX524309 WVT524305:WVT524309 L589841:L589845 JH589841:JH589845 TD589841:TD589845 ACZ589841:ACZ589845 AMV589841:AMV589845 AWR589841:AWR589845 BGN589841:BGN589845 BQJ589841:BQJ589845 CAF589841:CAF589845 CKB589841:CKB589845 CTX589841:CTX589845 DDT589841:DDT589845 DNP589841:DNP589845 DXL589841:DXL589845 EHH589841:EHH589845 ERD589841:ERD589845 FAZ589841:FAZ589845 FKV589841:FKV589845 FUR589841:FUR589845 GEN589841:GEN589845 GOJ589841:GOJ589845 GYF589841:GYF589845 HIB589841:HIB589845 HRX589841:HRX589845 IBT589841:IBT589845 ILP589841:ILP589845 IVL589841:IVL589845 JFH589841:JFH589845 JPD589841:JPD589845 JYZ589841:JYZ589845 KIV589841:KIV589845 KSR589841:KSR589845 LCN589841:LCN589845 LMJ589841:LMJ589845 LWF589841:LWF589845 MGB589841:MGB589845 MPX589841:MPX589845 MZT589841:MZT589845 NJP589841:NJP589845 NTL589841:NTL589845 ODH589841:ODH589845 OND589841:OND589845 OWZ589841:OWZ589845 PGV589841:PGV589845 PQR589841:PQR589845 QAN589841:QAN589845 QKJ589841:QKJ589845 QUF589841:QUF589845 REB589841:REB589845 RNX589841:RNX589845 RXT589841:RXT589845 SHP589841:SHP589845 SRL589841:SRL589845 TBH589841:TBH589845 TLD589841:TLD589845 TUZ589841:TUZ589845 UEV589841:UEV589845 UOR589841:UOR589845 UYN589841:UYN589845 VIJ589841:VIJ589845 VSF589841:VSF589845 WCB589841:WCB589845 WLX589841:WLX589845 WVT589841:WVT589845 L655377:L655381 JH655377:JH655381 TD655377:TD655381 ACZ655377:ACZ655381 AMV655377:AMV655381 AWR655377:AWR655381 BGN655377:BGN655381 BQJ655377:BQJ655381 CAF655377:CAF655381 CKB655377:CKB655381 CTX655377:CTX655381 DDT655377:DDT655381 DNP655377:DNP655381 DXL655377:DXL655381 EHH655377:EHH655381 ERD655377:ERD655381 FAZ655377:FAZ655381 FKV655377:FKV655381 FUR655377:FUR655381 GEN655377:GEN655381 GOJ655377:GOJ655381 GYF655377:GYF655381 HIB655377:HIB655381 HRX655377:HRX655381 IBT655377:IBT655381 ILP655377:ILP655381 IVL655377:IVL655381 JFH655377:JFH655381 JPD655377:JPD655381 JYZ655377:JYZ655381 KIV655377:KIV655381 KSR655377:KSR655381 LCN655377:LCN655381 LMJ655377:LMJ655381 LWF655377:LWF655381 MGB655377:MGB655381 MPX655377:MPX655381 MZT655377:MZT655381 NJP655377:NJP655381 NTL655377:NTL655381 ODH655377:ODH655381 OND655377:OND655381 OWZ655377:OWZ655381 PGV655377:PGV655381 PQR655377:PQR655381 QAN655377:QAN655381 QKJ655377:QKJ655381 QUF655377:QUF655381 REB655377:REB655381 RNX655377:RNX655381 RXT655377:RXT655381 SHP655377:SHP655381 SRL655377:SRL655381 TBH655377:TBH655381 TLD655377:TLD655381 TUZ655377:TUZ655381 UEV655377:UEV655381 UOR655377:UOR655381 UYN655377:UYN655381 VIJ655377:VIJ655381 VSF655377:VSF655381 WCB655377:WCB655381 WLX655377:WLX655381 WVT655377:WVT655381 L720913:L720917 JH720913:JH720917 TD720913:TD720917 ACZ720913:ACZ720917 AMV720913:AMV720917 AWR720913:AWR720917 BGN720913:BGN720917 BQJ720913:BQJ720917 CAF720913:CAF720917 CKB720913:CKB720917 CTX720913:CTX720917 DDT720913:DDT720917 DNP720913:DNP720917 DXL720913:DXL720917 EHH720913:EHH720917 ERD720913:ERD720917 FAZ720913:FAZ720917 FKV720913:FKV720917 FUR720913:FUR720917 GEN720913:GEN720917 GOJ720913:GOJ720917 GYF720913:GYF720917 HIB720913:HIB720917 HRX720913:HRX720917 IBT720913:IBT720917 ILP720913:ILP720917 IVL720913:IVL720917 JFH720913:JFH720917 JPD720913:JPD720917 JYZ720913:JYZ720917 KIV720913:KIV720917 KSR720913:KSR720917 LCN720913:LCN720917 LMJ720913:LMJ720917 LWF720913:LWF720917 MGB720913:MGB720917 MPX720913:MPX720917 MZT720913:MZT720917 NJP720913:NJP720917 NTL720913:NTL720917 ODH720913:ODH720917 OND720913:OND720917 OWZ720913:OWZ720917 PGV720913:PGV720917 PQR720913:PQR720917 QAN720913:QAN720917 QKJ720913:QKJ720917 QUF720913:QUF720917 REB720913:REB720917 RNX720913:RNX720917 RXT720913:RXT720917 SHP720913:SHP720917 SRL720913:SRL720917 TBH720913:TBH720917 TLD720913:TLD720917 TUZ720913:TUZ720917 UEV720913:UEV720917 UOR720913:UOR720917 UYN720913:UYN720917 VIJ720913:VIJ720917 VSF720913:VSF720917 WCB720913:WCB720917 WLX720913:WLX720917 WVT720913:WVT720917 L786449:L786453 JH786449:JH786453 TD786449:TD786453 ACZ786449:ACZ786453 AMV786449:AMV786453 AWR786449:AWR786453 BGN786449:BGN786453 BQJ786449:BQJ786453 CAF786449:CAF786453 CKB786449:CKB786453 CTX786449:CTX786453 DDT786449:DDT786453 DNP786449:DNP786453 DXL786449:DXL786453 EHH786449:EHH786453 ERD786449:ERD786453 FAZ786449:FAZ786453 FKV786449:FKV786453 FUR786449:FUR786453 GEN786449:GEN786453 GOJ786449:GOJ786453 GYF786449:GYF786453 HIB786449:HIB786453 HRX786449:HRX786453 IBT786449:IBT786453 ILP786449:ILP786453 IVL786449:IVL786453 JFH786449:JFH786453 JPD786449:JPD786453 JYZ786449:JYZ786453 KIV786449:KIV786453 KSR786449:KSR786453 LCN786449:LCN786453 LMJ786449:LMJ786453 LWF786449:LWF786453 MGB786449:MGB786453 MPX786449:MPX786453 MZT786449:MZT786453 NJP786449:NJP786453 NTL786449:NTL786453 ODH786449:ODH786453 OND786449:OND786453 OWZ786449:OWZ786453 PGV786449:PGV786453 PQR786449:PQR786453 QAN786449:QAN786453 QKJ786449:QKJ786453 QUF786449:QUF786453 REB786449:REB786453 RNX786449:RNX786453 RXT786449:RXT786453 SHP786449:SHP786453 SRL786449:SRL786453 TBH786449:TBH786453 TLD786449:TLD786453 TUZ786449:TUZ786453 UEV786449:UEV786453 UOR786449:UOR786453 UYN786449:UYN786453 VIJ786449:VIJ786453 VSF786449:VSF786453 WCB786449:WCB786453 WLX786449:WLX786453 WVT786449:WVT786453 L851985:L851989 JH851985:JH851989 TD851985:TD851989 ACZ851985:ACZ851989 AMV851985:AMV851989 AWR851985:AWR851989 BGN851985:BGN851989 BQJ851985:BQJ851989 CAF851985:CAF851989 CKB851985:CKB851989 CTX851985:CTX851989 DDT851985:DDT851989 DNP851985:DNP851989 DXL851985:DXL851989 EHH851985:EHH851989 ERD851985:ERD851989 FAZ851985:FAZ851989 FKV851985:FKV851989 FUR851985:FUR851989 GEN851985:GEN851989 GOJ851985:GOJ851989 GYF851985:GYF851989 HIB851985:HIB851989 HRX851985:HRX851989 IBT851985:IBT851989 ILP851985:ILP851989 IVL851985:IVL851989 JFH851985:JFH851989 JPD851985:JPD851989 JYZ851985:JYZ851989 KIV851985:KIV851989 KSR851985:KSR851989 LCN851985:LCN851989 LMJ851985:LMJ851989 LWF851985:LWF851989 MGB851985:MGB851989 MPX851985:MPX851989 MZT851985:MZT851989 NJP851985:NJP851989 NTL851985:NTL851989 ODH851985:ODH851989 OND851985:OND851989 OWZ851985:OWZ851989 PGV851985:PGV851989 PQR851985:PQR851989 QAN851985:QAN851989 QKJ851985:QKJ851989 QUF851985:QUF851989 REB851985:REB851989 RNX851985:RNX851989 RXT851985:RXT851989 SHP851985:SHP851989 SRL851985:SRL851989 TBH851985:TBH851989 TLD851985:TLD851989 TUZ851985:TUZ851989 UEV851985:UEV851989 UOR851985:UOR851989 UYN851985:UYN851989 VIJ851985:VIJ851989 VSF851985:VSF851989 WCB851985:WCB851989 WLX851985:WLX851989 WVT851985:WVT851989 L917521:L917525 JH917521:JH917525 TD917521:TD917525 ACZ917521:ACZ917525 AMV917521:AMV917525 AWR917521:AWR917525 BGN917521:BGN917525 BQJ917521:BQJ917525 CAF917521:CAF917525 CKB917521:CKB917525 CTX917521:CTX917525 DDT917521:DDT917525 DNP917521:DNP917525 DXL917521:DXL917525 EHH917521:EHH917525 ERD917521:ERD917525 FAZ917521:FAZ917525 FKV917521:FKV917525 FUR917521:FUR917525 GEN917521:GEN917525 GOJ917521:GOJ917525 GYF917521:GYF917525 HIB917521:HIB917525 HRX917521:HRX917525 IBT917521:IBT917525 ILP917521:ILP917525 IVL917521:IVL917525 JFH917521:JFH917525 JPD917521:JPD917525 JYZ917521:JYZ917525 KIV917521:KIV917525 KSR917521:KSR917525 LCN917521:LCN917525 LMJ917521:LMJ917525 LWF917521:LWF917525 MGB917521:MGB917525 MPX917521:MPX917525 MZT917521:MZT917525 NJP917521:NJP917525 NTL917521:NTL917525 ODH917521:ODH917525 OND917521:OND917525 OWZ917521:OWZ917525 PGV917521:PGV917525 PQR917521:PQR917525 QAN917521:QAN917525 QKJ917521:QKJ917525 QUF917521:QUF917525 REB917521:REB917525 RNX917521:RNX917525 RXT917521:RXT917525 SHP917521:SHP917525 SRL917521:SRL917525 TBH917521:TBH917525 TLD917521:TLD917525 TUZ917521:TUZ917525 UEV917521:UEV917525 UOR917521:UOR917525 UYN917521:UYN917525 VIJ917521:VIJ917525 VSF917521:VSF917525 WCB917521:WCB917525 WLX917521:WLX917525 WVT917521:WVT917525 L983057:L983061 JH983057:JH983061 TD983057:TD983061 ACZ983057:ACZ983061 AMV983057:AMV983061 AWR983057:AWR983061 BGN983057:BGN983061 BQJ983057:BQJ983061 CAF983057:CAF983061 CKB983057:CKB983061 CTX983057:CTX983061 DDT983057:DDT983061 DNP983057:DNP983061 DXL983057:DXL983061 EHH983057:EHH983061 ERD983057:ERD983061 FAZ983057:FAZ983061 FKV983057:FKV983061 FUR983057:FUR983061 GEN983057:GEN983061 GOJ983057:GOJ983061 GYF983057:GYF983061 HIB983057:HIB983061 HRX983057:HRX983061 IBT983057:IBT983061 ILP983057:ILP983061 IVL983057:IVL983061 JFH983057:JFH983061 JPD983057:JPD983061 JYZ983057:JYZ983061 KIV983057:KIV983061 KSR983057:KSR983061 LCN983057:LCN983061 LMJ983057:LMJ983061 LWF983057:LWF983061 MGB983057:MGB983061 MPX983057:MPX983061 MZT983057:MZT983061 NJP983057:NJP983061 NTL983057:NTL983061 ODH983057:ODH983061 OND983057:OND983061 OWZ983057:OWZ983061 PGV983057:PGV983061 PQR983057:PQR983061 QAN983057:QAN983061 QKJ983057:QKJ983061 QUF983057:QUF983061 REB983057:REB983061 RNX983057:RNX983061 RXT983057:RXT983061 SHP983057:SHP983061 SRL983057:SRL983061 TBH983057:TBH983061 TLD983057:TLD983061 TUZ983057:TUZ983061 UEV983057:UEV983061 UOR983057:UOR983061 UYN983057:UYN983061 VIJ983057:VIJ983061 VSF983057:VSF983061 WCB983057:WCB983061 WLX983057:WLX983061 WVT983057:WVT983061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74E2-61D3-4405-96F2-8E2A4327FD69}">
  <sheetPr>
    <pageSetUpPr fitToPage="1"/>
  </sheetPr>
  <dimension ref="A1:S76"/>
  <sheetViews>
    <sheetView view="pageBreakPreview" topLeftCell="A10" zoomScale="70" zoomScaleNormal="100" zoomScaleSheetLayoutView="70" workbookViewId="0">
      <selection activeCell="L53" sqref="L53"/>
    </sheetView>
  </sheetViews>
  <sheetFormatPr defaultRowHeight="20.25" customHeight="1" x14ac:dyDescent="0.15"/>
  <cols>
    <col min="1" max="1" width="2.375" style="6"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256" width="9" style="3"/>
    <col min="257" max="257" width="2.375" style="3" customWidth="1"/>
    <col min="258" max="258" width="25" style="3" bestFit="1" customWidth="1"/>
    <col min="259" max="259" width="41.75" style="3" customWidth="1"/>
    <col min="260" max="260" width="15.25" style="3" customWidth="1"/>
    <col min="261" max="261" width="44.25" style="3" customWidth="1"/>
    <col min="262" max="262" width="42" style="3" customWidth="1"/>
    <col min="263" max="263" width="22.5" style="3" customWidth="1"/>
    <col min="264" max="268" width="5.375" style="3" customWidth="1"/>
    <col min="269" max="269" width="6.5" style="3" customWidth="1"/>
    <col min="270" max="273" width="5.375" style="3" customWidth="1"/>
    <col min="274" max="512" width="9" style="3"/>
    <col min="513" max="513" width="2.375" style="3" customWidth="1"/>
    <col min="514" max="514" width="25" style="3" bestFit="1" customWidth="1"/>
    <col min="515" max="515" width="41.75" style="3" customWidth="1"/>
    <col min="516" max="516" width="15.25" style="3" customWidth="1"/>
    <col min="517" max="517" width="44.25" style="3" customWidth="1"/>
    <col min="518" max="518" width="42" style="3" customWidth="1"/>
    <col min="519" max="519" width="22.5" style="3" customWidth="1"/>
    <col min="520" max="524" width="5.375" style="3" customWidth="1"/>
    <col min="525" max="525" width="6.5" style="3" customWidth="1"/>
    <col min="526" max="529" width="5.375" style="3" customWidth="1"/>
    <col min="530" max="768" width="9" style="3"/>
    <col min="769" max="769" width="2.375" style="3" customWidth="1"/>
    <col min="770" max="770" width="25" style="3" bestFit="1" customWidth="1"/>
    <col min="771" max="771" width="41.75" style="3" customWidth="1"/>
    <col min="772" max="772" width="15.25" style="3" customWidth="1"/>
    <col min="773" max="773" width="44.25" style="3" customWidth="1"/>
    <col min="774" max="774" width="42" style="3" customWidth="1"/>
    <col min="775" max="775" width="22.5" style="3" customWidth="1"/>
    <col min="776" max="780" width="5.375" style="3" customWidth="1"/>
    <col min="781" max="781" width="6.5" style="3" customWidth="1"/>
    <col min="782" max="785" width="5.375" style="3" customWidth="1"/>
    <col min="786" max="1024" width="9" style="3"/>
    <col min="1025" max="1025" width="2.375" style="3" customWidth="1"/>
    <col min="1026" max="1026" width="25" style="3" bestFit="1" customWidth="1"/>
    <col min="1027" max="1027" width="41.75" style="3" customWidth="1"/>
    <col min="1028" max="1028" width="15.25" style="3" customWidth="1"/>
    <col min="1029" max="1029" width="44.25" style="3" customWidth="1"/>
    <col min="1030" max="1030" width="42" style="3" customWidth="1"/>
    <col min="1031" max="1031" width="22.5" style="3" customWidth="1"/>
    <col min="1032" max="1036" width="5.375" style="3" customWidth="1"/>
    <col min="1037" max="1037" width="6.5" style="3" customWidth="1"/>
    <col min="1038" max="1041" width="5.375" style="3" customWidth="1"/>
    <col min="1042" max="1280" width="9" style="3"/>
    <col min="1281" max="1281" width="2.375" style="3" customWidth="1"/>
    <col min="1282" max="1282" width="25" style="3" bestFit="1" customWidth="1"/>
    <col min="1283" max="1283" width="41.75" style="3" customWidth="1"/>
    <col min="1284" max="1284" width="15.25" style="3" customWidth="1"/>
    <col min="1285" max="1285" width="44.25" style="3" customWidth="1"/>
    <col min="1286" max="1286" width="42" style="3" customWidth="1"/>
    <col min="1287" max="1287" width="22.5" style="3" customWidth="1"/>
    <col min="1288" max="1292" width="5.375" style="3" customWidth="1"/>
    <col min="1293" max="1293" width="6.5" style="3" customWidth="1"/>
    <col min="1294" max="1297" width="5.375" style="3" customWidth="1"/>
    <col min="1298" max="1536" width="9" style="3"/>
    <col min="1537" max="1537" width="2.375" style="3" customWidth="1"/>
    <col min="1538" max="1538" width="25" style="3" bestFit="1" customWidth="1"/>
    <col min="1539" max="1539" width="41.75" style="3" customWidth="1"/>
    <col min="1540" max="1540" width="15.25" style="3" customWidth="1"/>
    <col min="1541" max="1541" width="44.25" style="3" customWidth="1"/>
    <col min="1542" max="1542" width="42" style="3" customWidth="1"/>
    <col min="1543" max="1543" width="22.5" style="3" customWidth="1"/>
    <col min="1544" max="1548" width="5.375" style="3" customWidth="1"/>
    <col min="1549" max="1549" width="6.5" style="3" customWidth="1"/>
    <col min="1550" max="1553" width="5.375" style="3" customWidth="1"/>
    <col min="1554" max="1792" width="9" style="3"/>
    <col min="1793" max="1793" width="2.375" style="3" customWidth="1"/>
    <col min="1794" max="1794" width="25" style="3" bestFit="1" customWidth="1"/>
    <col min="1795" max="1795" width="41.75" style="3" customWidth="1"/>
    <col min="1796" max="1796" width="15.25" style="3" customWidth="1"/>
    <col min="1797" max="1797" width="44.25" style="3" customWidth="1"/>
    <col min="1798" max="1798" width="42" style="3" customWidth="1"/>
    <col min="1799" max="1799" width="22.5" style="3" customWidth="1"/>
    <col min="1800" max="1804" width="5.375" style="3" customWidth="1"/>
    <col min="1805" max="1805" width="6.5" style="3" customWidth="1"/>
    <col min="1806" max="1809" width="5.375" style="3" customWidth="1"/>
    <col min="1810" max="2048" width="9" style="3"/>
    <col min="2049" max="2049" width="2.375" style="3" customWidth="1"/>
    <col min="2050" max="2050" width="25" style="3" bestFit="1" customWidth="1"/>
    <col min="2051" max="2051" width="41.75" style="3" customWidth="1"/>
    <col min="2052" max="2052" width="15.25" style="3" customWidth="1"/>
    <col min="2053" max="2053" width="44.25" style="3" customWidth="1"/>
    <col min="2054" max="2054" width="42" style="3" customWidth="1"/>
    <col min="2055" max="2055" width="22.5" style="3" customWidth="1"/>
    <col min="2056" max="2060" width="5.375" style="3" customWidth="1"/>
    <col min="2061" max="2061" width="6.5" style="3" customWidth="1"/>
    <col min="2062" max="2065" width="5.375" style="3" customWidth="1"/>
    <col min="2066" max="2304" width="9" style="3"/>
    <col min="2305" max="2305" width="2.375" style="3" customWidth="1"/>
    <col min="2306" max="2306" width="25" style="3" bestFit="1" customWidth="1"/>
    <col min="2307" max="2307" width="41.75" style="3" customWidth="1"/>
    <col min="2308" max="2308" width="15.25" style="3" customWidth="1"/>
    <col min="2309" max="2309" width="44.25" style="3" customWidth="1"/>
    <col min="2310" max="2310" width="42" style="3" customWidth="1"/>
    <col min="2311" max="2311" width="22.5" style="3" customWidth="1"/>
    <col min="2312" max="2316" width="5.375" style="3" customWidth="1"/>
    <col min="2317" max="2317" width="6.5" style="3" customWidth="1"/>
    <col min="2318" max="2321" width="5.375" style="3" customWidth="1"/>
    <col min="2322" max="2560" width="9" style="3"/>
    <col min="2561" max="2561" width="2.375" style="3" customWidth="1"/>
    <col min="2562" max="2562" width="25" style="3" bestFit="1" customWidth="1"/>
    <col min="2563" max="2563" width="41.75" style="3" customWidth="1"/>
    <col min="2564" max="2564" width="15.25" style="3" customWidth="1"/>
    <col min="2565" max="2565" width="44.25" style="3" customWidth="1"/>
    <col min="2566" max="2566" width="42" style="3" customWidth="1"/>
    <col min="2567" max="2567" width="22.5" style="3" customWidth="1"/>
    <col min="2568" max="2572" width="5.375" style="3" customWidth="1"/>
    <col min="2573" max="2573" width="6.5" style="3" customWidth="1"/>
    <col min="2574" max="2577" width="5.375" style="3" customWidth="1"/>
    <col min="2578" max="2816" width="9" style="3"/>
    <col min="2817" max="2817" width="2.375" style="3" customWidth="1"/>
    <col min="2818" max="2818" width="25" style="3" bestFit="1" customWidth="1"/>
    <col min="2819" max="2819" width="41.75" style="3" customWidth="1"/>
    <col min="2820" max="2820" width="15.25" style="3" customWidth="1"/>
    <col min="2821" max="2821" width="44.25" style="3" customWidth="1"/>
    <col min="2822" max="2822" width="42" style="3" customWidth="1"/>
    <col min="2823" max="2823" width="22.5" style="3" customWidth="1"/>
    <col min="2824" max="2828" width="5.375" style="3" customWidth="1"/>
    <col min="2829" max="2829" width="6.5" style="3" customWidth="1"/>
    <col min="2830" max="2833" width="5.375" style="3" customWidth="1"/>
    <col min="2834" max="3072" width="9" style="3"/>
    <col min="3073" max="3073" width="2.375" style="3" customWidth="1"/>
    <col min="3074" max="3074" width="25" style="3" bestFit="1" customWidth="1"/>
    <col min="3075" max="3075" width="41.75" style="3" customWidth="1"/>
    <col min="3076" max="3076" width="15.25" style="3" customWidth="1"/>
    <col min="3077" max="3077" width="44.25" style="3" customWidth="1"/>
    <col min="3078" max="3078" width="42" style="3" customWidth="1"/>
    <col min="3079" max="3079" width="22.5" style="3" customWidth="1"/>
    <col min="3080" max="3084" width="5.375" style="3" customWidth="1"/>
    <col min="3085" max="3085" width="6.5" style="3" customWidth="1"/>
    <col min="3086" max="3089" width="5.375" style="3" customWidth="1"/>
    <col min="3090" max="3328" width="9" style="3"/>
    <col min="3329" max="3329" width="2.375" style="3" customWidth="1"/>
    <col min="3330" max="3330" width="25" style="3" bestFit="1" customWidth="1"/>
    <col min="3331" max="3331" width="41.75" style="3" customWidth="1"/>
    <col min="3332" max="3332" width="15.25" style="3" customWidth="1"/>
    <col min="3333" max="3333" width="44.25" style="3" customWidth="1"/>
    <col min="3334" max="3334" width="42" style="3" customWidth="1"/>
    <col min="3335" max="3335" width="22.5" style="3" customWidth="1"/>
    <col min="3336" max="3340" width="5.375" style="3" customWidth="1"/>
    <col min="3341" max="3341" width="6.5" style="3" customWidth="1"/>
    <col min="3342" max="3345" width="5.375" style="3" customWidth="1"/>
    <col min="3346" max="3584" width="9" style="3"/>
    <col min="3585" max="3585" width="2.375" style="3" customWidth="1"/>
    <col min="3586" max="3586" width="25" style="3" bestFit="1" customWidth="1"/>
    <col min="3587" max="3587" width="41.75" style="3" customWidth="1"/>
    <col min="3588" max="3588" width="15.25" style="3" customWidth="1"/>
    <col min="3589" max="3589" width="44.25" style="3" customWidth="1"/>
    <col min="3590" max="3590" width="42" style="3" customWidth="1"/>
    <col min="3591" max="3591" width="22.5" style="3" customWidth="1"/>
    <col min="3592" max="3596" width="5.375" style="3" customWidth="1"/>
    <col min="3597" max="3597" width="6.5" style="3" customWidth="1"/>
    <col min="3598" max="3601" width="5.375" style="3" customWidth="1"/>
    <col min="3602" max="3840" width="9" style="3"/>
    <col min="3841" max="3841" width="2.375" style="3" customWidth="1"/>
    <col min="3842" max="3842" width="25" style="3" bestFit="1" customWidth="1"/>
    <col min="3843" max="3843" width="41.75" style="3" customWidth="1"/>
    <col min="3844" max="3844" width="15.25" style="3" customWidth="1"/>
    <col min="3845" max="3845" width="44.25" style="3" customWidth="1"/>
    <col min="3846" max="3846" width="42" style="3" customWidth="1"/>
    <col min="3847" max="3847" width="22.5" style="3" customWidth="1"/>
    <col min="3848" max="3852" width="5.375" style="3" customWidth="1"/>
    <col min="3853" max="3853" width="6.5" style="3" customWidth="1"/>
    <col min="3854" max="3857" width="5.375" style="3" customWidth="1"/>
    <col min="3858" max="4096" width="9" style="3"/>
    <col min="4097" max="4097" width="2.375" style="3" customWidth="1"/>
    <col min="4098" max="4098" width="25" style="3" bestFit="1" customWidth="1"/>
    <col min="4099" max="4099" width="41.75" style="3" customWidth="1"/>
    <col min="4100" max="4100" width="15.25" style="3" customWidth="1"/>
    <col min="4101" max="4101" width="44.25" style="3" customWidth="1"/>
    <col min="4102" max="4102" width="42" style="3" customWidth="1"/>
    <col min="4103" max="4103" width="22.5" style="3" customWidth="1"/>
    <col min="4104" max="4108" width="5.375" style="3" customWidth="1"/>
    <col min="4109" max="4109" width="6.5" style="3" customWidth="1"/>
    <col min="4110" max="4113" width="5.375" style="3" customWidth="1"/>
    <col min="4114" max="4352" width="9" style="3"/>
    <col min="4353" max="4353" width="2.375" style="3" customWidth="1"/>
    <col min="4354" max="4354" width="25" style="3" bestFit="1" customWidth="1"/>
    <col min="4355" max="4355" width="41.75" style="3" customWidth="1"/>
    <col min="4356" max="4356" width="15.25" style="3" customWidth="1"/>
    <col min="4357" max="4357" width="44.25" style="3" customWidth="1"/>
    <col min="4358" max="4358" width="42" style="3" customWidth="1"/>
    <col min="4359" max="4359" width="22.5" style="3" customWidth="1"/>
    <col min="4360" max="4364" width="5.375" style="3" customWidth="1"/>
    <col min="4365" max="4365" width="6.5" style="3" customWidth="1"/>
    <col min="4366" max="4369" width="5.375" style="3" customWidth="1"/>
    <col min="4370" max="4608" width="9" style="3"/>
    <col min="4609" max="4609" width="2.375" style="3" customWidth="1"/>
    <col min="4610" max="4610" width="25" style="3" bestFit="1" customWidth="1"/>
    <col min="4611" max="4611" width="41.75" style="3" customWidth="1"/>
    <col min="4612" max="4612" width="15.25" style="3" customWidth="1"/>
    <col min="4613" max="4613" width="44.25" style="3" customWidth="1"/>
    <col min="4614" max="4614" width="42" style="3" customWidth="1"/>
    <col min="4615" max="4615" width="22.5" style="3" customWidth="1"/>
    <col min="4616" max="4620" width="5.375" style="3" customWidth="1"/>
    <col min="4621" max="4621" width="6.5" style="3" customWidth="1"/>
    <col min="4622" max="4625" width="5.375" style="3" customWidth="1"/>
    <col min="4626" max="4864" width="9" style="3"/>
    <col min="4865" max="4865" width="2.375" style="3" customWidth="1"/>
    <col min="4866" max="4866" width="25" style="3" bestFit="1" customWidth="1"/>
    <col min="4867" max="4867" width="41.75" style="3" customWidth="1"/>
    <col min="4868" max="4868" width="15.25" style="3" customWidth="1"/>
    <col min="4869" max="4869" width="44.25" style="3" customWidth="1"/>
    <col min="4870" max="4870" width="42" style="3" customWidth="1"/>
    <col min="4871" max="4871" width="22.5" style="3" customWidth="1"/>
    <col min="4872" max="4876" width="5.375" style="3" customWidth="1"/>
    <col min="4877" max="4877" width="6.5" style="3" customWidth="1"/>
    <col min="4878" max="4881" width="5.375" style="3" customWidth="1"/>
    <col min="4882" max="5120" width="9" style="3"/>
    <col min="5121" max="5121" width="2.375" style="3" customWidth="1"/>
    <col min="5122" max="5122" width="25" style="3" bestFit="1" customWidth="1"/>
    <col min="5123" max="5123" width="41.75" style="3" customWidth="1"/>
    <col min="5124" max="5124" width="15.25" style="3" customWidth="1"/>
    <col min="5125" max="5125" width="44.25" style="3" customWidth="1"/>
    <col min="5126" max="5126" width="42" style="3" customWidth="1"/>
    <col min="5127" max="5127" width="22.5" style="3" customWidth="1"/>
    <col min="5128" max="5132" width="5.375" style="3" customWidth="1"/>
    <col min="5133" max="5133" width="6.5" style="3" customWidth="1"/>
    <col min="5134" max="5137" width="5.375" style="3" customWidth="1"/>
    <col min="5138" max="5376" width="9" style="3"/>
    <col min="5377" max="5377" width="2.375" style="3" customWidth="1"/>
    <col min="5378" max="5378" width="25" style="3" bestFit="1" customWidth="1"/>
    <col min="5379" max="5379" width="41.75" style="3" customWidth="1"/>
    <col min="5380" max="5380" width="15.25" style="3" customWidth="1"/>
    <col min="5381" max="5381" width="44.25" style="3" customWidth="1"/>
    <col min="5382" max="5382" width="42" style="3" customWidth="1"/>
    <col min="5383" max="5383" width="22.5" style="3" customWidth="1"/>
    <col min="5384" max="5388" width="5.375" style="3" customWidth="1"/>
    <col min="5389" max="5389" width="6.5" style="3" customWidth="1"/>
    <col min="5390" max="5393" width="5.375" style="3" customWidth="1"/>
    <col min="5394" max="5632" width="9" style="3"/>
    <col min="5633" max="5633" width="2.375" style="3" customWidth="1"/>
    <col min="5634" max="5634" width="25" style="3" bestFit="1" customWidth="1"/>
    <col min="5635" max="5635" width="41.75" style="3" customWidth="1"/>
    <col min="5636" max="5636" width="15.25" style="3" customWidth="1"/>
    <col min="5637" max="5637" width="44.25" style="3" customWidth="1"/>
    <col min="5638" max="5638" width="42" style="3" customWidth="1"/>
    <col min="5639" max="5639" width="22.5" style="3" customWidth="1"/>
    <col min="5640" max="5644" width="5.375" style="3" customWidth="1"/>
    <col min="5645" max="5645" width="6.5" style="3" customWidth="1"/>
    <col min="5646" max="5649" width="5.375" style="3" customWidth="1"/>
    <col min="5650" max="5888" width="9" style="3"/>
    <col min="5889" max="5889" width="2.375" style="3" customWidth="1"/>
    <col min="5890" max="5890" width="25" style="3" bestFit="1" customWidth="1"/>
    <col min="5891" max="5891" width="41.75" style="3" customWidth="1"/>
    <col min="5892" max="5892" width="15.25" style="3" customWidth="1"/>
    <col min="5893" max="5893" width="44.25" style="3" customWidth="1"/>
    <col min="5894" max="5894" width="42" style="3" customWidth="1"/>
    <col min="5895" max="5895" width="22.5" style="3" customWidth="1"/>
    <col min="5896" max="5900" width="5.375" style="3" customWidth="1"/>
    <col min="5901" max="5901" width="6.5" style="3" customWidth="1"/>
    <col min="5902" max="5905" width="5.375" style="3" customWidth="1"/>
    <col min="5906" max="6144" width="9" style="3"/>
    <col min="6145" max="6145" width="2.375" style="3" customWidth="1"/>
    <col min="6146" max="6146" width="25" style="3" bestFit="1" customWidth="1"/>
    <col min="6147" max="6147" width="41.75" style="3" customWidth="1"/>
    <col min="6148" max="6148" width="15.25" style="3" customWidth="1"/>
    <col min="6149" max="6149" width="44.25" style="3" customWidth="1"/>
    <col min="6150" max="6150" width="42" style="3" customWidth="1"/>
    <col min="6151" max="6151" width="22.5" style="3" customWidth="1"/>
    <col min="6152" max="6156" width="5.375" style="3" customWidth="1"/>
    <col min="6157" max="6157" width="6.5" style="3" customWidth="1"/>
    <col min="6158" max="6161" width="5.375" style="3" customWidth="1"/>
    <col min="6162" max="6400" width="9" style="3"/>
    <col min="6401" max="6401" width="2.375" style="3" customWidth="1"/>
    <col min="6402" max="6402" width="25" style="3" bestFit="1" customWidth="1"/>
    <col min="6403" max="6403" width="41.75" style="3" customWidth="1"/>
    <col min="6404" max="6404" width="15.25" style="3" customWidth="1"/>
    <col min="6405" max="6405" width="44.25" style="3" customWidth="1"/>
    <col min="6406" max="6406" width="42" style="3" customWidth="1"/>
    <col min="6407" max="6407" width="22.5" style="3" customWidth="1"/>
    <col min="6408" max="6412" width="5.375" style="3" customWidth="1"/>
    <col min="6413" max="6413" width="6.5" style="3" customWidth="1"/>
    <col min="6414" max="6417" width="5.375" style="3" customWidth="1"/>
    <col min="6418" max="6656" width="9" style="3"/>
    <col min="6657" max="6657" width="2.375" style="3" customWidth="1"/>
    <col min="6658" max="6658" width="25" style="3" bestFit="1" customWidth="1"/>
    <col min="6659" max="6659" width="41.75" style="3" customWidth="1"/>
    <col min="6660" max="6660" width="15.25" style="3" customWidth="1"/>
    <col min="6661" max="6661" width="44.25" style="3" customWidth="1"/>
    <col min="6662" max="6662" width="42" style="3" customWidth="1"/>
    <col min="6663" max="6663" width="22.5" style="3" customWidth="1"/>
    <col min="6664" max="6668" width="5.375" style="3" customWidth="1"/>
    <col min="6669" max="6669" width="6.5" style="3" customWidth="1"/>
    <col min="6670" max="6673" width="5.375" style="3" customWidth="1"/>
    <col min="6674" max="6912" width="9" style="3"/>
    <col min="6913" max="6913" width="2.375" style="3" customWidth="1"/>
    <col min="6914" max="6914" width="25" style="3" bestFit="1" customWidth="1"/>
    <col min="6915" max="6915" width="41.75" style="3" customWidth="1"/>
    <col min="6916" max="6916" width="15.25" style="3" customWidth="1"/>
    <col min="6917" max="6917" width="44.25" style="3" customWidth="1"/>
    <col min="6918" max="6918" width="42" style="3" customWidth="1"/>
    <col min="6919" max="6919" width="22.5" style="3" customWidth="1"/>
    <col min="6920" max="6924" width="5.375" style="3" customWidth="1"/>
    <col min="6925" max="6925" width="6.5" style="3" customWidth="1"/>
    <col min="6926" max="6929" width="5.375" style="3" customWidth="1"/>
    <col min="6930" max="7168" width="9" style="3"/>
    <col min="7169" max="7169" width="2.375" style="3" customWidth="1"/>
    <col min="7170" max="7170" width="25" style="3" bestFit="1" customWidth="1"/>
    <col min="7171" max="7171" width="41.75" style="3" customWidth="1"/>
    <col min="7172" max="7172" width="15.25" style="3" customWidth="1"/>
    <col min="7173" max="7173" width="44.25" style="3" customWidth="1"/>
    <col min="7174" max="7174" width="42" style="3" customWidth="1"/>
    <col min="7175" max="7175" width="22.5" style="3" customWidth="1"/>
    <col min="7176" max="7180" width="5.375" style="3" customWidth="1"/>
    <col min="7181" max="7181" width="6.5" style="3" customWidth="1"/>
    <col min="7182" max="7185" width="5.375" style="3" customWidth="1"/>
    <col min="7186" max="7424" width="9" style="3"/>
    <col min="7425" max="7425" width="2.375" style="3" customWidth="1"/>
    <col min="7426" max="7426" width="25" style="3" bestFit="1" customWidth="1"/>
    <col min="7427" max="7427" width="41.75" style="3" customWidth="1"/>
    <col min="7428" max="7428" width="15.25" style="3" customWidth="1"/>
    <col min="7429" max="7429" width="44.25" style="3" customWidth="1"/>
    <col min="7430" max="7430" width="42" style="3" customWidth="1"/>
    <col min="7431" max="7431" width="22.5" style="3" customWidth="1"/>
    <col min="7432" max="7436" width="5.375" style="3" customWidth="1"/>
    <col min="7437" max="7437" width="6.5" style="3" customWidth="1"/>
    <col min="7438" max="7441" width="5.375" style="3" customWidth="1"/>
    <col min="7442" max="7680" width="9" style="3"/>
    <col min="7681" max="7681" width="2.375" style="3" customWidth="1"/>
    <col min="7682" max="7682" width="25" style="3" bestFit="1" customWidth="1"/>
    <col min="7683" max="7683" width="41.75" style="3" customWidth="1"/>
    <col min="7684" max="7684" width="15.25" style="3" customWidth="1"/>
    <col min="7685" max="7685" width="44.25" style="3" customWidth="1"/>
    <col min="7686" max="7686" width="42" style="3" customWidth="1"/>
    <col min="7687" max="7687" width="22.5" style="3" customWidth="1"/>
    <col min="7688" max="7692" width="5.375" style="3" customWidth="1"/>
    <col min="7693" max="7693" width="6.5" style="3" customWidth="1"/>
    <col min="7694" max="7697" width="5.375" style="3" customWidth="1"/>
    <col min="7698" max="7936" width="9" style="3"/>
    <col min="7937" max="7937" width="2.375" style="3" customWidth="1"/>
    <col min="7938" max="7938" width="25" style="3" bestFit="1" customWidth="1"/>
    <col min="7939" max="7939" width="41.75" style="3" customWidth="1"/>
    <col min="7940" max="7940" width="15.25" style="3" customWidth="1"/>
    <col min="7941" max="7941" width="44.25" style="3" customWidth="1"/>
    <col min="7942" max="7942" width="42" style="3" customWidth="1"/>
    <col min="7943" max="7943" width="22.5" style="3" customWidth="1"/>
    <col min="7944" max="7948" width="5.375" style="3" customWidth="1"/>
    <col min="7949" max="7949" width="6.5" style="3" customWidth="1"/>
    <col min="7950" max="7953" width="5.375" style="3" customWidth="1"/>
    <col min="7954" max="8192" width="9" style="3"/>
    <col min="8193" max="8193" width="2.375" style="3" customWidth="1"/>
    <col min="8194" max="8194" width="25" style="3" bestFit="1" customWidth="1"/>
    <col min="8195" max="8195" width="41.75" style="3" customWidth="1"/>
    <col min="8196" max="8196" width="15.25" style="3" customWidth="1"/>
    <col min="8197" max="8197" width="44.25" style="3" customWidth="1"/>
    <col min="8198" max="8198" width="42" style="3" customWidth="1"/>
    <col min="8199" max="8199" width="22.5" style="3" customWidth="1"/>
    <col min="8200" max="8204" width="5.375" style="3" customWidth="1"/>
    <col min="8205" max="8205" width="6.5" style="3" customWidth="1"/>
    <col min="8206" max="8209" width="5.375" style="3" customWidth="1"/>
    <col min="8210" max="8448" width="9" style="3"/>
    <col min="8449" max="8449" width="2.375" style="3" customWidth="1"/>
    <col min="8450" max="8450" width="25" style="3" bestFit="1" customWidth="1"/>
    <col min="8451" max="8451" width="41.75" style="3" customWidth="1"/>
    <col min="8452" max="8452" width="15.25" style="3" customWidth="1"/>
    <col min="8453" max="8453" width="44.25" style="3" customWidth="1"/>
    <col min="8454" max="8454" width="42" style="3" customWidth="1"/>
    <col min="8455" max="8455" width="22.5" style="3" customWidth="1"/>
    <col min="8456" max="8460" width="5.375" style="3" customWidth="1"/>
    <col min="8461" max="8461" width="6.5" style="3" customWidth="1"/>
    <col min="8462" max="8465" width="5.375" style="3" customWidth="1"/>
    <col min="8466" max="8704" width="9" style="3"/>
    <col min="8705" max="8705" width="2.375" style="3" customWidth="1"/>
    <col min="8706" max="8706" width="25" style="3" bestFit="1" customWidth="1"/>
    <col min="8707" max="8707" width="41.75" style="3" customWidth="1"/>
    <col min="8708" max="8708" width="15.25" style="3" customWidth="1"/>
    <col min="8709" max="8709" width="44.25" style="3" customWidth="1"/>
    <col min="8710" max="8710" width="42" style="3" customWidth="1"/>
    <col min="8711" max="8711" width="22.5" style="3" customWidth="1"/>
    <col min="8712" max="8716" width="5.375" style="3" customWidth="1"/>
    <col min="8717" max="8717" width="6.5" style="3" customWidth="1"/>
    <col min="8718" max="8721" width="5.375" style="3" customWidth="1"/>
    <col min="8722" max="8960" width="9" style="3"/>
    <col min="8961" max="8961" width="2.375" style="3" customWidth="1"/>
    <col min="8962" max="8962" width="25" style="3" bestFit="1" customWidth="1"/>
    <col min="8963" max="8963" width="41.75" style="3" customWidth="1"/>
    <col min="8964" max="8964" width="15.25" style="3" customWidth="1"/>
    <col min="8965" max="8965" width="44.25" style="3" customWidth="1"/>
    <col min="8966" max="8966" width="42" style="3" customWidth="1"/>
    <col min="8967" max="8967" width="22.5" style="3" customWidth="1"/>
    <col min="8968" max="8972" width="5.375" style="3" customWidth="1"/>
    <col min="8973" max="8973" width="6.5" style="3" customWidth="1"/>
    <col min="8974" max="8977" width="5.375" style="3" customWidth="1"/>
    <col min="8978" max="9216" width="9" style="3"/>
    <col min="9217" max="9217" width="2.375" style="3" customWidth="1"/>
    <col min="9218" max="9218" width="25" style="3" bestFit="1" customWidth="1"/>
    <col min="9219" max="9219" width="41.75" style="3" customWidth="1"/>
    <col min="9220" max="9220" width="15.25" style="3" customWidth="1"/>
    <col min="9221" max="9221" width="44.25" style="3" customWidth="1"/>
    <col min="9222" max="9222" width="42" style="3" customWidth="1"/>
    <col min="9223" max="9223" width="22.5" style="3" customWidth="1"/>
    <col min="9224" max="9228" width="5.375" style="3" customWidth="1"/>
    <col min="9229" max="9229" width="6.5" style="3" customWidth="1"/>
    <col min="9230" max="9233" width="5.375" style="3" customWidth="1"/>
    <col min="9234" max="9472" width="9" style="3"/>
    <col min="9473" max="9473" width="2.375" style="3" customWidth="1"/>
    <col min="9474" max="9474" width="25" style="3" bestFit="1" customWidth="1"/>
    <col min="9475" max="9475" width="41.75" style="3" customWidth="1"/>
    <col min="9476" max="9476" width="15.25" style="3" customWidth="1"/>
    <col min="9477" max="9477" width="44.25" style="3" customWidth="1"/>
    <col min="9478" max="9478" width="42" style="3" customWidth="1"/>
    <col min="9479" max="9479" width="22.5" style="3" customWidth="1"/>
    <col min="9480" max="9484" width="5.375" style="3" customWidth="1"/>
    <col min="9485" max="9485" width="6.5" style="3" customWidth="1"/>
    <col min="9486" max="9489" width="5.375" style="3" customWidth="1"/>
    <col min="9490" max="9728" width="9" style="3"/>
    <col min="9729" max="9729" width="2.375" style="3" customWidth="1"/>
    <col min="9730" max="9730" width="25" style="3" bestFit="1" customWidth="1"/>
    <col min="9731" max="9731" width="41.75" style="3" customWidth="1"/>
    <col min="9732" max="9732" width="15.25" style="3" customWidth="1"/>
    <col min="9733" max="9733" width="44.25" style="3" customWidth="1"/>
    <col min="9734" max="9734" width="42" style="3" customWidth="1"/>
    <col min="9735" max="9735" width="22.5" style="3" customWidth="1"/>
    <col min="9736" max="9740" width="5.375" style="3" customWidth="1"/>
    <col min="9741" max="9741" width="6.5" style="3" customWidth="1"/>
    <col min="9742" max="9745" width="5.375" style="3" customWidth="1"/>
    <col min="9746" max="9984" width="9" style="3"/>
    <col min="9985" max="9985" width="2.375" style="3" customWidth="1"/>
    <col min="9986" max="9986" width="25" style="3" bestFit="1" customWidth="1"/>
    <col min="9987" max="9987" width="41.75" style="3" customWidth="1"/>
    <col min="9988" max="9988" width="15.25" style="3" customWidth="1"/>
    <col min="9989" max="9989" width="44.25" style="3" customWidth="1"/>
    <col min="9990" max="9990" width="42" style="3" customWidth="1"/>
    <col min="9991" max="9991" width="22.5" style="3" customWidth="1"/>
    <col min="9992" max="9996" width="5.375" style="3" customWidth="1"/>
    <col min="9997" max="9997" width="6.5" style="3" customWidth="1"/>
    <col min="9998" max="10001" width="5.375" style="3" customWidth="1"/>
    <col min="10002" max="10240" width="9" style="3"/>
    <col min="10241" max="10241" width="2.375" style="3" customWidth="1"/>
    <col min="10242" max="10242" width="25" style="3" bestFit="1" customWidth="1"/>
    <col min="10243" max="10243" width="41.75" style="3" customWidth="1"/>
    <col min="10244" max="10244" width="15.25" style="3" customWidth="1"/>
    <col min="10245" max="10245" width="44.25" style="3" customWidth="1"/>
    <col min="10246" max="10246" width="42" style="3" customWidth="1"/>
    <col min="10247" max="10247" width="22.5" style="3" customWidth="1"/>
    <col min="10248" max="10252" width="5.375" style="3" customWidth="1"/>
    <col min="10253" max="10253" width="6.5" style="3" customWidth="1"/>
    <col min="10254" max="10257" width="5.375" style="3" customWidth="1"/>
    <col min="10258" max="10496" width="9" style="3"/>
    <col min="10497" max="10497" width="2.375" style="3" customWidth="1"/>
    <col min="10498" max="10498" width="25" style="3" bestFit="1" customWidth="1"/>
    <col min="10499" max="10499" width="41.75" style="3" customWidth="1"/>
    <col min="10500" max="10500" width="15.25" style="3" customWidth="1"/>
    <col min="10501" max="10501" width="44.25" style="3" customWidth="1"/>
    <col min="10502" max="10502" width="42" style="3" customWidth="1"/>
    <col min="10503" max="10503" width="22.5" style="3" customWidth="1"/>
    <col min="10504" max="10508" width="5.375" style="3" customWidth="1"/>
    <col min="10509" max="10509" width="6.5" style="3" customWidth="1"/>
    <col min="10510" max="10513" width="5.375" style="3" customWidth="1"/>
    <col min="10514" max="10752" width="9" style="3"/>
    <col min="10753" max="10753" width="2.375" style="3" customWidth="1"/>
    <col min="10754" max="10754" width="25" style="3" bestFit="1" customWidth="1"/>
    <col min="10755" max="10755" width="41.75" style="3" customWidth="1"/>
    <col min="10756" max="10756" width="15.25" style="3" customWidth="1"/>
    <col min="10757" max="10757" width="44.25" style="3" customWidth="1"/>
    <col min="10758" max="10758" width="42" style="3" customWidth="1"/>
    <col min="10759" max="10759" width="22.5" style="3" customWidth="1"/>
    <col min="10760" max="10764" width="5.375" style="3" customWidth="1"/>
    <col min="10765" max="10765" width="6.5" style="3" customWidth="1"/>
    <col min="10766" max="10769" width="5.375" style="3" customWidth="1"/>
    <col min="10770" max="11008" width="9" style="3"/>
    <col min="11009" max="11009" width="2.375" style="3" customWidth="1"/>
    <col min="11010" max="11010" width="25" style="3" bestFit="1" customWidth="1"/>
    <col min="11011" max="11011" width="41.75" style="3" customWidth="1"/>
    <col min="11012" max="11012" width="15.25" style="3" customWidth="1"/>
    <col min="11013" max="11013" width="44.25" style="3" customWidth="1"/>
    <col min="11014" max="11014" width="42" style="3" customWidth="1"/>
    <col min="11015" max="11015" width="22.5" style="3" customWidth="1"/>
    <col min="11016" max="11020" width="5.375" style="3" customWidth="1"/>
    <col min="11021" max="11021" width="6.5" style="3" customWidth="1"/>
    <col min="11022" max="11025" width="5.375" style="3" customWidth="1"/>
    <col min="11026" max="11264" width="9" style="3"/>
    <col min="11265" max="11265" width="2.375" style="3" customWidth="1"/>
    <col min="11266" max="11266" width="25" style="3" bestFit="1" customWidth="1"/>
    <col min="11267" max="11267" width="41.75" style="3" customWidth="1"/>
    <col min="11268" max="11268" width="15.25" style="3" customWidth="1"/>
    <col min="11269" max="11269" width="44.25" style="3" customWidth="1"/>
    <col min="11270" max="11270" width="42" style="3" customWidth="1"/>
    <col min="11271" max="11271" width="22.5" style="3" customWidth="1"/>
    <col min="11272" max="11276" width="5.375" style="3" customWidth="1"/>
    <col min="11277" max="11277" width="6.5" style="3" customWidth="1"/>
    <col min="11278" max="11281" width="5.375" style="3" customWidth="1"/>
    <col min="11282" max="11520" width="9" style="3"/>
    <col min="11521" max="11521" width="2.375" style="3" customWidth="1"/>
    <col min="11522" max="11522" width="25" style="3" bestFit="1" customWidth="1"/>
    <col min="11523" max="11523" width="41.75" style="3" customWidth="1"/>
    <col min="11524" max="11524" width="15.25" style="3" customWidth="1"/>
    <col min="11525" max="11525" width="44.25" style="3" customWidth="1"/>
    <col min="11526" max="11526" width="42" style="3" customWidth="1"/>
    <col min="11527" max="11527" width="22.5" style="3" customWidth="1"/>
    <col min="11528" max="11532" width="5.375" style="3" customWidth="1"/>
    <col min="11533" max="11533" width="6.5" style="3" customWidth="1"/>
    <col min="11534" max="11537" width="5.375" style="3" customWidth="1"/>
    <col min="11538" max="11776" width="9" style="3"/>
    <col min="11777" max="11777" width="2.375" style="3" customWidth="1"/>
    <col min="11778" max="11778" width="25" style="3" bestFit="1" customWidth="1"/>
    <col min="11779" max="11779" width="41.75" style="3" customWidth="1"/>
    <col min="11780" max="11780" width="15.25" style="3" customWidth="1"/>
    <col min="11781" max="11781" width="44.25" style="3" customWidth="1"/>
    <col min="11782" max="11782" width="42" style="3" customWidth="1"/>
    <col min="11783" max="11783" width="22.5" style="3" customWidth="1"/>
    <col min="11784" max="11788" width="5.375" style="3" customWidth="1"/>
    <col min="11789" max="11789" width="6.5" style="3" customWidth="1"/>
    <col min="11790" max="11793" width="5.375" style="3" customWidth="1"/>
    <col min="11794" max="12032" width="9" style="3"/>
    <col min="12033" max="12033" width="2.375" style="3" customWidth="1"/>
    <col min="12034" max="12034" width="25" style="3" bestFit="1" customWidth="1"/>
    <col min="12035" max="12035" width="41.75" style="3" customWidth="1"/>
    <col min="12036" max="12036" width="15.25" style="3" customWidth="1"/>
    <col min="12037" max="12037" width="44.25" style="3" customWidth="1"/>
    <col min="12038" max="12038" width="42" style="3" customWidth="1"/>
    <col min="12039" max="12039" width="22.5" style="3" customWidth="1"/>
    <col min="12040" max="12044" width="5.375" style="3" customWidth="1"/>
    <col min="12045" max="12045" width="6.5" style="3" customWidth="1"/>
    <col min="12046" max="12049" width="5.375" style="3" customWidth="1"/>
    <col min="12050" max="12288" width="9" style="3"/>
    <col min="12289" max="12289" width="2.375" style="3" customWidth="1"/>
    <col min="12290" max="12290" width="25" style="3" bestFit="1" customWidth="1"/>
    <col min="12291" max="12291" width="41.75" style="3" customWidth="1"/>
    <col min="12292" max="12292" width="15.25" style="3" customWidth="1"/>
    <col min="12293" max="12293" width="44.25" style="3" customWidth="1"/>
    <col min="12294" max="12294" width="42" style="3" customWidth="1"/>
    <col min="12295" max="12295" width="22.5" style="3" customWidth="1"/>
    <col min="12296" max="12300" width="5.375" style="3" customWidth="1"/>
    <col min="12301" max="12301" width="6.5" style="3" customWidth="1"/>
    <col min="12302" max="12305" width="5.375" style="3" customWidth="1"/>
    <col min="12306" max="12544" width="9" style="3"/>
    <col min="12545" max="12545" width="2.375" style="3" customWidth="1"/>
    <col min="12546" max="12546" width="25" style="3" bestFit="1" customWidth="1"/>
    <col min="12547" max="12547" width="41.75" style="3" customWidth="1"/>
    <col min="12548" max="12548" width="15.25" style="3" customWidth="1"/>
    <col min="12549" max="12549" width="44.25" style="3" customWidth="1"/>
    <col min="12550" max="12550" width="42" style="3" customWidth="1"/>
    <col min="12551" max="12551" width="22.5" style="3" customWidth="1"/>
    <col min="12552" max="12556" width="5.375" style="3" customWidth="1"/>
    <col min="12557" max="12557" width="6.5" style="3" customWidth="1"/>
    <col min="12558" max="12561" width="5.375" style="3" customWidth="1"/>
    <col min="12562" max="12800" width="9" style="3"/>
    <col min="12801" max="12801" width="2.375" style="3" customWidth="1"/>
    <col min="12802" max="12802" width="25" style="3" bestFit="1" customWidth="1"/>
    <col min="12803" max="12803" width="41.75" style="3" customWidth="1"/>
    <col min="12804" max="12804" width="15.25" style="3" customWidth="1"/>
    <col min="12805" max="12805" width="44.25" style="3" customWidth="1"/>
    <col min="12806" max="12806" width="42" style="3" customWidth="1"/>
    <col min="12807" max="12807" width="22.5" style="3" customWidth="1"/>
    <col min="12808" max="12812" width="5.375" style="3" customWidth="1"/>
    <col min="12813" max="12813" width="6.5" style="3" customWidth="1"/>
    <col min="12814" max="12817" width="5.375" style="3" customWidth="1"/>
    <col min="12818" max="13056" width="9" style="3"/>
    <col min="13057" max="13057" width="2.375" style="3" customWidth="1"/>
    <col min="13058" max="13058" width="25" style="3" bestFit="1" customWidth="1"/>
    <col min="13059" max="13059" width="41.75" style="3" customWidth="1"/>
    <col min="13060" max="13060" width="15.25" style="3" customWidth="1"/>
    <col min="13061" max="13061" width="44.25" style="3" customWidth="1"/>
    <col min="13062" max="13062" width="42" style="3" customWidth="1"/>
    <col min="13063" max="13063" width="22.5" style="3" customWidth="1"/>
    <col min="13064" max="13068" width="5.375" style="3" customWidth="1"/>
    <col min="13069" max="13069" width="6.5" style="3" customWidth="1"/>
    <col min="13070" max="13073" width="5.375" style="3" customWidth="1"/>
    <col min="13074" max="13312" width="9" style="3"/>
    <col min="13313" max="13313" width="2.375" style="3" customWidth="1"/>
    <col min="13314" max="13314" width="25" style="3" bestFit="1" customWidth="1"/>
    <col min="13315" max="13315" width="41.75" style="3" customWidth="1"/>
    <col min="13316" max="13316" width="15.25" style="3" customWidth="1"/>
    <col min="13317" max="13317" width="44.25" style="3" customWidth="1"/>
    <col min="13318" max="13318" width="42" style="3" customWidth="1"/>
    <col min="13319" max="13319" width="22.5" style="3" customWidth="1"/>
    <col min="13320" max="13324" width="5.375" style="3" customWidth="1"/>
    <col min="13325" max="13325" width="6.5" style="3" customWidth="1"/>
    <col min="13326" max="13329" width="5.375" style="3" customWidth="1"/>
    <col min="13330" max="13568" width="9" style="3"/>
    <col min="13569" max="13569" width="2.375" style="3" customWidth="1"/>
    <col min="13570" max="13570" width="25" style="3" bestFit="1" customWidth="1"/>
    <col min="13571" max="13571" width="41.75" style="3" customWidth="1"/>
    <col min="13572" max="13572" width="15.25" style="3" customWidth="1"/>
    <col min="13573" max="13573" width="44.25" style="3" customWidth="1"/>
    <col min="13574" max="13574" width="42" style="3" customWidth="1"/>
    <col min="13575" max="13575" width="22.5" style="3" customWidth="1"/>
    <col min="13576" max="13580" width="5.375" style="3" customWidth="1"/>
    <col min="13581" max="13581" width="6.5" style="3" customWidth="1"/>
    <col min="13582" max="13585" width="5.375" style="3" customWidth="1"/>
    <col min="13586" max="13824" width="9" style="3"/>
    <col min="13825" max="13825" width="2.375" style="3" customWidth="1"/>
    <col min="13826" max="13826" width="25" style="3" bestFit="1" customWidth="1"/>
    <col min="13827" max="13827" width="41.75" style="3" customWidth="1"/>
    <col min="13828" max="13828" width="15.25" style="3" customWidth="1"/>
    <col min="13829" max="13829" width="44.25" style="3" customWidth="1"/>
    <col min="13830" max="13830" width="42" style="3" customWidth="1"/>
    <col min="13831" max="13831" width="22.5" style="3" customWidth="1"/>
    <col min="13832" max="13836" width="5.375" style="3" customWidth="1"/>
    <col min="13837" max="13837" width="6.5" style="3" customWidth="1"/>
    <col min="13838" max="13841" width="5.375" style="3" customWidth="1"/>
    <col min="13842" max="14080" width="9" style="3"/>
    <col min="14081" max="14081" width="2.375" style="3" customWidth="1"/>
    <col min="14082" max="14082" width="25" style="3" bestFit="1" customWidth="1"/>
    <col min="14083" max="14083" width="41.75" style="3" customWidth="1"/>
    <col min="14084" max="14084" width="15.25" style="3" customWidth="1"/>
    <col min="14085" max="14085" width="44.25" style="3" customWidth="1"/>
    <col min="14086" max="14086" width="42" style="3" customWidth="1"/>
    <col min="14087" max="14087" width="22.5" style="3" customWidth="1"/>
    <col min="14088" max="14092" width="5.375" style="3" customWidth="1"/>
    <col min="14093" max="14093" width="6.5" style="3" customWidth="1"/>
    <col min="14094" max="14097" width="5.375" style="3" customWidth="1"/>
    <col min="14098" max="14336" width="9" style="3"/>
    <col min="14337" max="14337" width="2.375" style="3" customWidth="1"/>
    <col min="14338" max="14338" width="25" style="3" bestFit="1" customWidth="1"/>
    <col min="14339" max="14339" width="41.75" style="3" customWidth="1"/>
    <col min="14340" max="14340" width="15.25" style="3" customWidth="1"/>
    <col min="14341" max="14341" width="44.25" style="3" customWidth="1"/>
    <col min="14342" max="14342" width="42" style="3" customWidth="1"/>
    <col min="14343" max="14343" width="22.5" style="3" customWidth="1"/>
    <col min="14344" max="14348" width="5.375" style="3" customWidth="1"/>
    <col min="14349" max="14349" width="6.5" style="3" customWidth="1"/>
    <col min="14350" max="14353" width="5.375" style="3" customWidth="1"/>
    <col min="14354" max="14592" width="9" style="3"/>
    <col min="14593" max="14593" width="2.375" style="3" customWidth="1"/>
    <col min="14594" max="14594" width="25" style="3" bestFit="1" customWidth="1"/>
    <col min="14595" max="14595" width="41.75" style="3" customWidth="1"/>
    <col min="14596" max="14596" width="15.25" style="3" customWidth="1"/>
    <col min="14597" max="14597" width="44.25" style="3" customWidth="1"/>
    <col min="14598" max="14598" width="42" style="3" customWidth="1"/>
    <col min="14599" max="14599" width="22.5" style="3" customWidth="1"/>
    <col min="14600" max="14604" width="5.375" style="3" customWidth="1"/>
    <col min="14605" max="14605" width="6.5" style="3" customWidth="1"/>
    <col min="14606" max="14609" width="5.375" style="3" customWidth="1"/>
    <col min="14610" max="14848" width="9" style="3"/>
    <col min="14849" max="14849" width="2.375" style="3" customWidth="1"/>
    <col min="14850" max="14850" width="25" style="3" bestFit="1" customWidth="1"/>
    <col min="14851" max="14851" width="41.75" style="3" customWidth="1"/>
    <col min="14852" max="14852" width="15.25" style="3" customWidth="1"/>
    <col min="14853" max="14853" width="44.25" style="3" customWidth="1"/>
    <col min="14854" max="14854" width="42" style="3" customWidth="1"/>
    <col min="14855" max="14855" width="22.5" style="3" customWidth="1"/>
    <col min="14856" max="14860" width="5.375" style="3" customWidth="1"/>
    <col min="14861" max="14861" width="6.5" style="3" customWidth="1"/>
    <col min="14862" max="14865" width="5.375" style="3" customWidth="1"/>
    <col min="14866" max="15104" width="9" style="3"/>
    <col min="15105" max="15105" width="2.375" style="3" customWidth="1"/>
    <col min="15106" max="15106" width="25" style="3" bestFit="1" customWidth="1"/>
    <col min="15107" max="15107" width="41.75" style="3" customWidth="1"/>
    <col min="15108" max="15108" width="15.25" style="3" customWidth="1"/>
    <col min="15109" max="15109" width="44.25" style="3" customWidth="1"/>
    <col min="15110" max="15110" width="42" style="3" customWidth="1"/>
    <col min="15111" max="15111" width="22.5" style="3" customWidth="1"/>
    <col min="15112" max="15116" width="5.375" style="3" customWidth="1"/>
    <col min="15117" max="15117" width="6.5" style="3" customWidth="1"/>
    <col min="15118" max="15121" width="5.375" style="3" customWidth="1"/>
    <col min="15122" max="15360" width="9" style="3"/>
    <col min="15361" max="15361" width="2.375" style="3" customWidth="1"/>
    <col min="15362" max="15362" width="25" style="3" bestFit="1" customWidth="1"/>
    <col min="15363" max="15363" width="41.75" style="3" customWidth="1"/>
    <col min="15364" max="15364" width="15.25" style="3" customWidth="1"/>
    <col min="15365" max="15365" width="44.25" style="3" customWidth="1"/>
    <col min="15366" max="15366" width="42" style="3" customWidth="1"/>
    <col min="15367" max="15367" width="22.5" style="3" customWidth="1"/>
    <col min="15368" max="15372" width="5.375" style="3" customWidth="1"/>
    <col min="15373" max="15373" width="6.5" style="3" customWidth="1"/>
    <col min="15374" max="15377" width="5.375" style="3" customWidth="1"/>
    <col min="15378" max="15616" width="9" style="3"/>
    <col min="15617" max="15617" width="2.375" style="3" customWidth="1"/>
    <col min="15618" max="15618" width="25" style="3" bestFit="1" customWidth="1"/>
    <col min="15619" max="15619" width="41.75" style="3" customWidth="1"/>
    <col min="15620" max="15620" width="15.25" style="3" customWidth="1"/>
    <col min="15621" max="15621" width="44.25" style="3" customWidth="1"/>
    <col min="15622" max="15622" width="42" style="3" customWidth="1"/>
    <col min="15623" max="15623" width="22.5" style="3" customWidth="1"/>
    <col min="15624" max="15628" width="5.375" style="3" customWidth="1"/>
    <col min="15629" max="15629" width="6.5" style="3" customWidth="1"/>
    <col min="15630" max="15633" width="5.375" style="3" customWidth="1"/>
    <col min="15634" max="15872" width="9" style="3"/>
    <col min="15873" max="15873" width="2.375" style="3" customWidth="1"/>
    <col min="15874" max="15874" width="25" style="3" bestFit="1" customWidth="1"/>
    <col min="15875" max="15875" width="41.75" style="3" customWidth="1"/>
    <col min="15876" max="15876" width="15.25" style="3" customWidth="1"/>
    <col min="15877" max="15877" width="44.25" style="3" customWidth="1"/>
    <col min="15878" max="15878" width="42" style="3" customWidth="1"/>
    <col min="15879" max="15879" width="22.5" style="3" customWidth="1"/>
    <col min="15880" max="15884" width="5.375" style="3" customWidth="1"/>
    <col min="15885" max="15885" width="6.5" style="3" customWidth="1"/>
    <col min="15886" max="15889" width="5.375" style="3" customWidth="1"/>
    <col min="15890" max="16128" width="9" style="3"/>
    <col min="16129" max="16129" width="2.375" style="3" customWidth="1"/>
    <col min="16130" max="16130" width="25" style="3" bestFit="1" customWidth="1"/>
    <col min="16131" max="16131" width="41.75" style="3" customWidth="1"/>
    <col min="16132" max="16132" width="15.25" style="3" customWidth="1"/>
    <col min="16133" max="16133" width="44.25" style="3" customWidth="1"/>
    <col min="16134" max="16134" width="42" style="3" customWidth="1"/>
    <col min="16135" max="16135" width="22.5" style="3" customWidth="1"/>
    <col min="16136" max="16140" width="5.375" style="3" customWidth="1"/>
    <col min="16141" max="16141" width="6.5" style="3" customWidth="1"/>
    <col min="16142" max="16145" width="5.375" style="3" customWidth="1"/>
    <col min="16146" max="16384" width="9" style="3"/>
  </cols>
  <sheetData>
    <row r="1" spans="1:11" ht="20.25" customHeight="1" x14ac:dyDescent="0.15">
      <c r="A1"/>
      <c r="B1" s="348" t="s">
        <v>39</v>
      </c>
      <c r="C1"/>
      <c r="D1"/>
      <c r="E1"/>
      <c r="F1"/>
      <c r="G1"/>
      <c r="H1"/>
      <c r="I1"/>
      <c r="J1"/>
      <c r="K1"/>
    </row>
    <row r="3" spans="1:11" ht="20.25" customHeight="1" x14ac:dyDescent="0.15">
      <c r="A3" s="349"/>
      <c r="B3" s="17" t="s">
        <v>40</v>
      </c>
      <c r="C3" s="350"/>
      <c r="D3" s="350"/>
      <c r="E3" s="350"/>
      <c r="F3" s="350"/>
      <c r="G3" s="350"/>
      <c r="H3" s="350"/>
      <c r="I3" s="350"/>
      <c r="J3" s="350"/>
      <c r="K3" s="350"/>
    </row>
    <row r="4" spans="1:11" ht="20.25" customHeight="1" x14ac:dyDescent="0.15">
      <c r="A4" s="349"/>
      <c r="B4" s="17" t="s">
        <v>41</v>
      </c>
      <c r="C4" s="350"/>
      <c r="D4" s="350"/>
      <c r="E4" s="350"/>
      <c r="F4" s="350"/>
      <c r="G4" s="350"/>
      <c r="H4" s="350"/>
      <c r="I4" s="350"/>
      <c r="J4" s="350"/>
      <c r="K4" s="350"/>
    </row>
    <row r="5" spans="1:11" ht="20.25" customHeight="1" x14ac:dyDescent="0.15">
      <c r="A5" s="349"/>
      <c r="B5" s="17" t="s">
        <v>560</v>
      </c>
      <c r="C5" s="350"/>
      <c r="D5" s="350"/>
      <c r="E5" s="350"/>
      <c r="F5" s="350"/>
      <c r="G5" s="350"/>
      <c r="H5" s="350"/>
      <c r="I5" s="350"/>
      <c r="J5" s="350"/>
      <c r="K5" s="350"/>
    </row>
    <row r="6" spans="1:11" ht="20.25" customHeight="1" x14ac:dyDescent="0.15">
      <c r="A6" s="349"/>
      <c r="B6" s="17" t="s">
        <v>561</v>
      </c>
      <c r="C6" s="350"/>
      <c r="D6" s="350"/>
      <c r="E6" s="350"/>
      <c r="F6" s="350"/>
      <c r="G6" s="350"/>
      <c r="H6" s="350"/>
      <c r="I6" s="350"/>
      <c r="J6" s="350"/>
      <c r="K6" s="350"/>
    </row>
    <row r="7" spans="1:11" ht="20.25" customHeight="1" x14ac:dyDescent="0.15">
      <c r="A7" s="349"/>
      <c r="B7" s="17" t="s">
        <v>562</v>
      </c>
      <c r="C7" s="350"/>
      <c r="D7" s="350"/>
      <c r="E7" s="350"/>
      <c r="F7" s="350"/>
      <c r="G7" s="350"/>
      <c r="H7" s="350"/>
      <c r="I7" s="350"/>
      <c r="J7" s="350"/>
      <c r="K7" s="350"/>
    </row>
    <row r="8" spans="1:11" ht="20.25" customHeight="1" x14ac:dyDescent="0.15">
      <c r="A8" s="349"/>
      <c r="B8" s="17" t="s">
        <v>563</v>
      </c>
      <c r="C8" s="350"/>
      <c r="D8" s="350"/>
      <c r="E8" s="350"/>
      <c r="F8" s="350"/>
      <c r="G8" s="350"/>
      <c r="H8" s="350"/>
      <c r="I8" s="350"/>
      <c r="J8" s="350"/>
      <c r="K8" s="350"/>
    </row>
    <row r="9" spans="1:11" ht="20.25" customHeight="1" x14ac:dyDescent="0.15">
      <c r="A9" s="349"/>
      <c r="B9" s="17" t="s">
        <v>42</v>
      </c>
      <c r="C9" s="17"/>
      <c r="D9" s="17"/>
      <c r="E9" s="17"/>
      <c r="F9" s="17"/>
      <c r="G9" s="17"/>
      <c r="H9" s="17"/>
      <c r="I9" s="17"/>
      <c r="J9" s="17"/>
      <c r="K9" s="350"/>
    </row>
    <row r="10" spans="1:11" ht="20.25" customHeight="1" x14ac:dyDescent="0.15">
      <c r="A10" s="349"/>
      <c r="B10" s="17" t="s">
        <v>43</v>
      </c>
      <c r="C10" s="350"/>
      <c r="D10" s="350"/>
      <c r="E10" s="350"/>
      <c r="F10" s="350"/>
      <c r="G10" s="350"/>
      <c r="H10" s="350"/>
      <c r="I10" s="350"/>
      <c r="J10" s="350"/>
      <c r="K10" s="350"/>
    </row>
    <row r="11" spans="1:11" ht="20.25" customHeight="1" x14ac:dyDescent="0.15">
      <c r="A11" s="349"/>
      <c r="B11" s="17" t="s">
        <v>44</v>
      </c>
      <c r="C11" s="350"/>
      <c r="D11" s="350"/>
      <c r="E11" s="350"/>
      <c r="F11" s="350"/>
      <c r="G11" s="350"/>
      <c r="H11" s="350"/>
      <c r="I11" s="350"/>
      <c r="J11" s="350"/>
      <c r="K11" s="350"/>
    </row>
    <row r="12" spans="1:11" ht="20.25" customHeight="1" x14ac:dyDescent="0.15">
      <c r="A12" s="349"/>
      <c r="B12" s="17" t="s">
        <v>45</v>
      </c>
      <c r="C12" s="350"/>
      <c r="D12" s="350"/>
      <c r="E12" s="350"/>
      <c r="F12" s="350"/>
      <c r="G12" s="350"/>
      <c r="H12" s="350"/>
      <c r="I12" s="350"/>
      <c r="J12" s="350"/>
      <c r="K12" s="350"/>
    </row>
    <row r="13" spans="1:11" ht="20.25" customHeight="1" x14ac:dyDescent="0.15">
      <c r="A13"/>
      <c r="B13" s="17" t="s">
        <v>46</v>
      </c>
      <c r="C13"/>
      <c r="D13"/>
      <c r="E13"/>
      <c r="F13"/>
      <c r="G13"/>
      <c r="H13"/>
      <c r="I13"/>
      <c r="J13"/>
      <c r="K13"/>
    </row>
    <row r="14" spans="1:11" ht="48" customHeight="1" x14ac:dyDescent="0.15">
      <c r="A14"/>
      <c r="B14" s="447" t="s">
        <v>564</v>
      </c>
      <c r="C14" s="449"/>
      <c r="D14" s="449"/>
      <c r="E14" s="449"/>
      <c r="F14" s="449"/>
      <c r="G14" s="449"/>
      <c r="H14" s="449"/>
      <c r="I14" s="449"/>
      <c r="J14" s="449"/>
      <c r="K14" s="449"/>
    </row>
    <row r="15" spans="1:11" ht="21" customHeight="1" x14ac:dyDescent="0.15">
      <c r="A15"/>
      <c r="B15" s="447" t="s">
        <v>565</v>
      </c>
      <c r="C15" s="447"/>
      <c r="D15" s="447"/>
      <c r="E15" s="447"/>
      <c r="F15" s="447"/>
      <c r="G15" s="447"/>
    </row>
    <row r="16" spans="1:11" ht="20.25" customHeight="1" x14ac:dyDescent="0.15">
      <c r="A16"/>
      <c r="B16" s="17" t="s">
        <v>47</v>
      </c>
      <c r="C16"/>
      <c r="D16"/>
      <c r="E16"/>
      <c r="F16"/>
      <c r="G16"/>
      <c r="H16"/>
      <c r="I16"/>
      <c r="J16"/>
      <c r="K16"/>
    </row>
    <row r="17" spans="1:19" ht="20.25" customHeight="1" x14ac:dyDescent="0.15">
      <c r="A17"/>
      <c r="B17" s="17" t="s">
        <v>48</v>
      </c>
      <c r="C17"/>
      <c r="D17"/>
      <c r="E17"/>
      <c r="F17"/>
      <c r="G17"/>
      <c r="H17"/>
      <c r="I17"/>
      <c r="J17"/>
      <c r="K17"/>
    </row>
    <row r="18" spans="1:19" ht="20.25" customHeight="1" x14ac:dyDescent="0.15">
      <c r="A18"/>
      <c r="B18" s="17" t="s">
        <v>49</v>
      </c>
      <c r="C18"/>
      <c r="D18"/>
      <c r="E18"/>
      <c r="F18"/>
      <c r="G18"/>
      <c r="H18"/>
      <c r="I18"/>
      <c r="J18"/>
      <c r="K18"/>
    </row>
    <row r="19" spans="1:19" ht="20.25" customHeight="1" x14ac:dyDescent="0.15">
      <c r="A19"/>
      <c r="B19" s="17" t="s">
        <v>50</v>
      </c>
      <c r="C19"/>
      <c r="D19"/>
      <c r="E19"/>
      <c r="F19"/>
      <c r="G19"/>
      <c r="H19"/>
      <c r="I19"/>
      <c r="J19"/>
      <c r="K19"/>
    </row>
    <row r="20" spans="1:19" ht="20.25" customHeight="1" x14ac:dyDescent="0.15">
      <c r="A20"/>
      <c r="B20" s="17" t="s">
        <v>51</v>
      </c>
      <c r="C20"/>
      <c r="D20"/>
      <c r="E20"/>
      <c r="F20"/>
      <c r="G20"/>
    </row>
    <row r="21" spans="1:19" ht="20.25" customHeight="1" x14ac:dyDescent="0.15">
      <c r="A21"/>
      <c r="B21" s="17" t="s">
        <v>52</v>
      </c>
      <c r="C21"/>
      <c r="D21"/>
      <c r="E21"/>
      <c r="F21"/>
      <c r="G21"/>
    </row>
    <row r="22" spans="1:19" ht="20.25" customHeight="1" x14ac:dyDescent="0.15">
      <c r="A22"/>
      <c r="B22" s="17" t="s">
        <v>53</v>
      </c>
      <c r="C22"/>
      <c r="D22"/>
      <c r="E22"/>
      <c r="F22"/>
      <c r="G22"/>
    </row>
    <row r="23" spans="1:19" ht="20.25" customHeight="1" x14ac:dyDescent="0.15">
      <c r="A23"/>
      <c r="B23" s="17" t="s">
        <v>54</v>
      </c>
      <c r="C23"/>
      <c r="D23"/>
      <c r="E23"/>
      <c r="F23"/>
      <c r="G23"/>
    </row>
    <row r="24" spans="1:19" ht="20.25" customHeight="1" x14ac:dyDescent="0.15">
      <c r="A24"/>
      <c r="B24" s="17" t="s">
        <v>566</v>
      </c>
      <c r="C24"/>
      <c r="D24"/>
      <c r="E24"/>
      <c r="F24"/>
      <c r="G24"/>
    </row>
    <row r="25" spans="1:19" ht="20.25" customHeight="1" x14ac:dyDescent="0.15">
      <c r="A25"/>
      <c r="B25" s="17" t="s">
        <v>567</v>
      </c>
      <c r="C25"/>
      <c r="D25"/>
      <c r="E25"/>
      <c r="F25"/>
      <c r="G25"/>
    </row>
    <row r="26" spans="1:19" ht="20.25" customHeight="1" x14ac:dyDescent="0.15">
      <c r="A26"/>
      <c r="B26" s="17" t="s">
        <v>55</v>
      </c>
      <c r="C26"/>
      <c r="D26"/>
      <c r="E26"/>
      <c r="F26" s="17"/>
      <c r="G26" s="17"/>
      <c r="S26" s="7"/>
    </row>
    <row r="27" spans="1:19" ht="20.25" customHeight="1" x14ac:dyDescent="0.15">
      <c r="A27"/>
      <c r="B27" s="17" t="s">
        <v>56</v>
      </c>
      <c r="C27"/>
      <c r="D27"/>
      <c r="E27"/>
      <c r="F27"/>
      <c r="G27"/>
      <c r="S27" s="7"/>
    </row>
    <row r="28" spans="1:19" ht="20.25" customHeight="1" x14ac:dyDescent="0.15">
      <c r="A28"/>
      <c r="B28" s="17" t="s">
        <v>57</v>
      </c>
      <c r="C28"/>
      <c r="D28"/>
      <c r="E28"/>
      <c r="F28"/>
      <c r="G28"/>
      <c r="S28" s="7"/>
    </row>
    <row r="29" spans="1:19" s="8" customFormat="1" ht="19.5" customHeight="1" x14ac:dyDescent="0.15">
      <c r="A29" s="351"/>
      <c r="B29" s="17" t="s">
        <v>58</v>
      </c>
      <c r="S29" s="7"/>
    </row>
    <row r="30" spans="1:19" s="8" customFormat="1" ht="19.5" customHeight="1" x14ac:dyDescent="0.15">
      <c r="A30" s="351"/>
      <c r="B30" s="17" t="s">
        <v>568</v>
      </c>
      <c r="S30" s="7"/>
    </row>
    <row r="31" spans="1:19" s="8" customFormat="1" ht="19.5" customHeight="1" x14ac:dyDescent="0.15">
      <c r="A31" s="351"/>
      <c r="B31" s="17" t="s">
        <v>569</v>
      </c>
      <c r="S31" s="7"/>
    </row>
    <row r="32" spans="1:19" s="8" customFormat="1" ht="19.5" customHeight="1" x14ac:dyDescent="0.15">
      <c r="A32" s="351"/>
      <c r="B32" s="449" t="s">
        <v>59</v>
      </c>
      <c r="C32" s="449"/>
      <c r="D32" s="449"/>
      <c r="E32" s="449"/>
      <c r="F32" s="449"/>
      <c r="G32" s="449"/>
      <c r="S32" s="7"/>
    </row>
    <row r="33" spans="1:19" s="8" customFormat="1" ht="19.5" customHeight="1" x14ac:dyDescent="0.15">
      <c r="A33" s="351"/>
      <c r="B33" s="17" t="s">
        <v>60</v>
      </c>
      <c r="S33" s="7"/>
    </row>
    <row r="34" spans="1:19" s="8" customFormat="1" ht="41.25" customHeight="1" x14ac:dyDescent="0.15">
      <c r="A34" s="351"/>
      <c r="B34" s="447" t="s">
        <v>570</v>
      </c>
      <c r="C34" s="447"/>
      <c r="D34" s="447"/>
      <c r="E34" s="447"/>
      <c r="F34" s="447"/>
      <c r="G34" s="447"/>
      <c r="H34" s="447"/>
      <c r="I34" s="447"/>
      <c r="J34" s="447"/>
      <c r="K34" s="447"/>
      <c r="L34" s="352"/>
      <c r="M34" s="352"/>
      <c r="N34" s="352"/>
      <c r="O34" s="352"/>
      <c r="S34" s="7"/>
    </row>
    <row r="35" spans="1:19" s="8" customFormat="1" ht="19.5" customHeight="1" x14ac:dyDescent="0.15">
      <c r="A35" s="351"/>
      <c r="B35" s="17" t="s">
        <v>571</v>
      </c>
      <c r="S35" s="7"/>
    </row>
    <row r="36" spans="1:19" s="7" customFormat="1" ht="20.25" customHeight="1" x14ac:dyDescent="0.15">
      <c r="A36" s="270"/>
      <c r="B36" s="17" t="s">
        <v>61</v>
      </c>
    </row>
    <row r="37" spans="1:19" ht="20.25" customHeight="1" x14ac:dyDescent="0.15">
      <c r="A37" s="3"/>
      <c r="B37" s="17" t="s">
        <v>62</v>
      </c>
      <c r="C37"/>
      <c r="D37"/>
      <c r="E37"/>
      <c r="F37"/>
      <c r="G37"/>
      <c r="S37" s="7"/>
    </row>
    <row r="38" spans="1:19" ht="20.25" customHeight="1" x14ac:dyDescent="0.15">
      <c r="A38" s="3"/>
      <c r="B38" s="17" t="s">
        <v>63</v>
      </c>
      <c r="C38"/>
      <c r="D38"/>
      <c r="E38"/>
      <c r="F38"/>
      <c r="G38"/>
      <c r="S38" s="7"/>
    </row>
    <row r="39" spans="1:19" ht="20.25" customHeight="1" x14ac:dyDescent="0.15">
      <c r="A39" s="3"/>
      <c r="B39" s="17" t="s">
        <v>64</v>
      </c>
      <c r="C39"/>
      <c r="D39"/>
      <c r="E39"/>
      <c r="F39"/>
      <c r="G39"/>
    </row>
    <row r="40" spans="1:19" ht="20.25" customHeight="1" x14ac:dyDescent="0.15">
      <c r="A40" s="3"/>
      <c r="B40" s="17" t="s">
        <v>65</v>
      </c>
      <c r="C40"/>
      <c r="D40"/>
      <c r="E40"/>
      <c r="F40"/>
      <c r="G40"/>
    </row>
    <row r="41" spans="1:19" s="9" customFormat="1" ht="20.25" customHeight="1" x14ac:dyDescent="0.15">
      <c r="B41" s="17" t="s">
        <v>66</v>
      </c>
    </row>
    <row r="42" spans="1:19" s="9" customFormat="1" ht="20.25" customHeight="1" x14ac:dyDescent="0.15">
      <c r="B42" s="17" t="s">
        <v>67</v>
      </c>
    </row>
    <row r="43" spans="1:19" s="9" customFormat="1" ht="20.25" customHeight="1" x14ac:dyDescent="0.15">
      <c r="B43" s="17"/>
    </row>
    <row r="44" spans="1:19" s="9" customFormat="1" ht="20.25" customHeight="1" x14ac:dyDescent="0.15">
      <c r="B44" s="17" t="s">
        <v>68</v>
      </c>
    </row>
    <row r="45" spans="1:19" s="9" customFormat="1" ht="20.25" customHeight="1" x14ac:dyDescent="0.15">
      <c r="B45" s="17" t="s">
        <v>69</v>
      </c>
    </row>
    <row r="46" spans="1:19" s="9" customFormat="1" ht="20.25" customHeight="1" x14ac:dyDescent="0.15">
      <c r="B46" s="17" t="s">
        <v>70</v>
      </c>
    </row>
    <row r="47" spans="1:19" s="9" customFormat="1" ht="20.25" customHeight="1" x14ac:dyDescent="0.15">
      <c r="B47" s="17" t="s">
        <v>71</v>
      </c>
    </row>
    <row r="48" spans="1:19" s="9" customFormat="1" ht="20.25" customHeight="1" x14ac:dyDescent="0.15">
      <c r="B48" s="17" t="s">
        <v>72</v>
      </c>
    </row>
    <row r="49" spans="1:19" s="9" customFormat="1" ht="20.25" customHeight="1" x14ac:dyDescent="0.15">
      <c r="B49" s="17" t="s">
        <v>73</v>
      </c>
    </row>
    <row r="50" spans="1:19" s="9" customFormat="1" ht="20.25" customHeight="1" x14ac:dyDescent="0.15"/>
    <row r="51" spans="1:19" s="9" customFormat="1" ht="20.25" customHeight="1" x14ac:dyDescent="0.15">
      <c r="B51" s="17" t="s">
        <v>74</v>
      </c>
    </row>
    <row r="52" spans="1:19" s="9" customFormat="1" ht="20.25" customHeight="1" x14ac:dyDescent="0.15">
      <c r="B52" s="17" t="s">
        <v>75</v>
      </c>
    </row>
    <row r="53" spans="1:19" s="9" customFormat="1" ht="20.25" customHeight="1" x14ac:dyDescent="0.15">
      <c r="B53" s="17" t="s">
        <v>76</v>
      </c>
    </row>
    <row r="54" spans="1:19" s="9" customFormat="1" ht="42" customHeight="1" x14ac:dyDescent="0.15">
      <c r="B54" s="448" t="s">
        <v>572</v>
      </c>
      <c r="C54" s="448"/>
      <c r="D54" s="448"/>
      <c r="E54" s="448"/>
      <c r="F54" s="448"/>
      <c r="G54" s="448"/>
      <c r="H54" s="448"/>
      <c r="I54" s="448"/>
      <c r="J54" s="448"/>
      <c r="K54" s="448"/>
      <c r="L54" s="448"/>
      <c r="M54" s="448"/>
      <c r="N54" s="448"/>
      <c r="O54" s="448"/>
      <c r="P54" s="448"/>
      <c r="Q54" s="448"/>
      <c r="S54" s="10"/>
    </row>
    <row r="55" spans="1:19" s="9" customFormat="1" ht="20.25" customHeight="1" x14ac:dyDescent="0.15">
      <c r="B55" s="447" t="s">
        <v>77</v>
      </c>
      <c r="C55" s="447"/>
      <c r="D55" s="447"/>
      <c r="E55" s="447"/>
      <c r="F55" s="447"/>
      <c r="G55" s="447"/>
      <c r="S55" s="10"/>
    </row>
    <row r="56" spans="1:19" s="9" customFormat="1" ht="20.25" customHeight="1" x14ac:dyDescent="0.15">
      <c r="B56" s="17" t="s">
        <v>78</v>
      </c>
      <c r="C56" s="8"/>
      <c r="D56" s="8"/>
      <c r="E56" s="8"/>
      <c r="S56" s="10"/>
    </row>
    <row r="57" spans="1:19" s="9" customFormat="1" ht="20.25" customHeight="1" x14ac:dyDescent="0.15">
      <c r="B57" s="17" t="s">
        <v>79</v>
      </c>
      <c r="C57" s="8"/>
      <c r="D57" s="8"/>
      <c r="E57" s="8"/>
      <c r="S57" s="10"/>
    </row>
    <row r="58" spans="1:19" s="9" customFormat="1" ht="35.25" customHeight="1" x14ac:dyDescent="0.15">
      <c r="B58" s="448" t="s">
        <v>573</v>
      </c>
      <c r="C58" s="448"/>
      <c r="D58" s="448"/>
      <c r="E58" s="448"/>
      <c r="F58" s="448"/>
      <c r="G58" s="448"/>
      <c r="H58" s="448"/>
      <c r="I58" s="448"/>
      <c r="J58" s="448"/>
      <c r="K58" s="448"/>
      <c r="L58" s="448"/>
      <c r="M58" s="448"/>
      <c r="N58" s="448"/>
      <c r="O58" s="448"/>
      <c r="P58" s="448"/>
      <c r="Q58" s="448"/>
      <c r="S58" s="10"/>
    </row>
    <row r="59" spans="1:19" s="9" customFormat="1" ht="20.25" customHeight="1" x14ac:dyDescent="0.15">
      <c r="B59" s="449" t="s">
        <v>574</v>
      </c>
      <c r="C59" s="449"/>
      <c r="D59" s="449"/>
      <c r="E59" s="449"/>
      <c r="F59" s="449"/>
      <c r="G59" s="449"/>
      <c r="H59" s="449"/>
      <c r="I59" s="449"/>
      <c r="J59" s="449"/>
      <c r="K59" s="449"/>
      <c r="L59" s="449"/>
      <c r="M59" s="449"/>
      <c r="S59" s="10"/>
    </row>
    <row r="60" spans="1:19" s="9" customFormat="1" ht="20.25" customHeight="1" x14ac:dyDescent="0.15">
      <c r="B60" s="447" t="s">
        <v>575</v>
      </c>
      <c r="C60" s="447"/>
      <c r="D60" s="447"/>
      <c r="E60" s="447"/>
      <c r="F60" s="447"/>
      <c r="G60" s="447"/>
      <c r="S60" s="10"/>
    </row>
    <row r="61" spans="1:19" ht="20.25" customHeight="1" x14ac:dyDescent="0.15">
      <c r="A61" s="349"/>
      <c r="B61" s="17" t="s">
        <v>80</v>
      </c>
      <c r="C61" s="350"/>
      <c r="D61" s="350"/>
      <c r="E61" s="350"/>
      <c r="F61" s="350"/>
      <c r="G61" s="350"/>
      <c r="H61" s="350"/>
      <c r="I61" s="350"/>
      <c r="J61" s="350"/>
      <c r="K61" s="350"/>
    </row>
    <row r="62" spans="1:19" s="9" customFormat="1" ht="20.25" customHeight="1" x14ac:dyDescent="0.15">
      <c r="B62" s="447" t="s">
        <v>81</v>
      </c>
      <c r="C62" s="447"/>
      <c r="D62" s="447"/>
      <c r="E62" s="447"/>
      <c r="F62" s="447"/>
      <c r="G62" s="447"/>
      <c r="S62" s="10"/>
    </row>
    <row r="63" spans="1:19" s="9" customFormat="1" ht="20.25" customHeight="1" x14ac:dyDescent="0.15">
      <c r="B63" s="447" t="s">
        <v>82</v>
      </c>
      <c r="C63" s="447"/>
      <c r="D63" s="447"/>
      <c r="E63" s="447"/>
      <c r="F63" s="447"/>
      <c r="G63" s="447"/>
      <c r="S63" s="10"/>
    </row>
    <row r="64" spans="1:19" s="9" customFormat="1" ht="20.25" customHeight="1" x14ac:dyDescent="0.15">
      <c r="B64" s="447" t="s">
        <v>83</v>
      </c>
      <c r="C64" s="447"/>
      <c r="D64" s="447"/>
      <c r="E64" s="447"/>
      <c r="F64" s="447"/>
      <c r="G64" s="447"/>
      <c r="S64" s="10"/>
    </row>
    <row r="65" spans="1:19" s="9" customFormat="1" ht="20.25" customHeight="1" x14ac:dyDescent="0.15">
      <c r="B65" s="447" t="s">
        <v>84</v>
      </c>
      <c r="C65" s="447"/>
      <c r="D65" s="447"/>
      <c r="E65" s="447"/>
      <c r="F65" s="447"/>
      <c r="G65" s="447"/>
      <c r="S65" s="10"/>
    </row>
    <row r="66" spans="1:19" s="9" customFormat="1" ht="20.25" customHeight="1" x14ac:dyDescent="0.15">
      <c r="B66" s="447" t="s">
        <v>85</v>
      </c>
      <c r="C66" s="447"/>
      <c r="D66" s="447"/>
      <c r="E66" s="447"/>
      <c r="F66" s="447"/>
      <c r="G66" s="447"/>
      <c r="H66" s="447"/>
      <c r="I66" s="447"/>
      <c r="J66" s="447"/>
      <c r="K66" s="447"/>
      <c r="L66" s="447"/>
      <c r="M66" s="447"/>
      <c r="N66" s="447"/>
      <c r="O66" s="447"/>
      <c r="P66" s="447"/>
      <c r="Q66" s="447"/>
      <c r="S66" s="10"/>
    </row>
    <row r="67" spans="1:19" s="9" customFormat="1" ht="20.25" customHeight="1" x14ac:dyDescent="0.15">
      <c r="B67" s="447" t="s">
        <v>576</v>
      </c>
      <c r="C67" s="447"/>
      <c r="D67" s="447"/>
      <c r="E67" s="447"/>
      <c r="F67" s="447"/>
      <c r="G67" s="447"/>
      <c r="H67" s="447"/>
      <c r="I67" s="447"/>
      <c r="J67" s="447"/>
      <c r="K67" s="447"/>
      <c r="L67" s="447"/>
      <c r="M67" s="447"/>
      <c r="N67" s="447"/>
      <c r="O67" s="447"/>
      <c r="P67" s="447"/>
      <c r="Q67" s="447"/>
      <c r="S67" s="10"/>
    </row>
    <row r="68" spans="1:19" s="9" customFormat="1" ht="20.25" customHeight="1" x14ac:dyDescent="0.15">
      <c r="B68" s="447" t="s">
        <v>577</v>
      </c>
      <c r="C68" s="447"/>
      <c r="D68" s="447"/>
      <c r="E68" s="447"/>
      <c r="F68" s="447"/>
      <c r="G68" s="447"/>
      <c r="H68" s="447"/>
      <c r="I68" s="447"/>
      <c r="J68" s="447"/>
      <c r="K68" s="447"/>
      <c r="L68" s="447"/>
      <c r="M68" s="447"/>
      <c r="N68" s="447"/>
      <c r="O68" s="447"/>
      <c r="P68" s="447"/>
      <c r="Q68" s="447"/>
      <c r="S68" s="10"/>
    </row>
    <row r="69" spans="1:19" s="9" customFormat="1" ht="20.25" customHeight="1" x14ac:dyDescent="0.15">
      <c r="B69" s="17" t="s">
        <v>86</v>
      </c>
    </row>
    <row r="70" spans="1:19" s="7" customFormat="1" ht="20.25" customHeight="1" x14ac:dyDescent="0.15">
      <c r="A70" s="270"/>
      <c r="B70" s="17" t="s">
        <v>87</v>
      </c>
      <c r="C70" s="9"/>
      <c r="D70" s="9"/>
      <c r="E70" s="9"/>
    </row>
    <row r="71" spans="1:19" s="7" customFormat="1" ht="20.25" customHeight="1" x14ac:dyDescent="0.15">
      <c r="A71" s="270"/>
      <c r="B71" s="17" t="s">
        <v>88</v>
      </c>
      <c r="C71" s="9"/>
      <c r="D71" s="9"/>
      <c r="E71" s="9"/>
    </row>
    <row r="72" spans="1:19" ht="20.25" customHeight="1" x14ac:dyDescent="0.15">
      <c r="A72" s="349"/>
      <c r="B72" s="17" t="s">
        <v>89</v>
      </c>
      <c r="C72" s="7"/>
      <c r="D72" s="7"/>
      <c r="E72" s="7"/>
      <c r="F72" s="350"/>
      <c r="G72" s="350"/>
      <c r="H72" s="350"/>
      <c r="I72" s="350"/>
      <c r="J72" s="350"/>
      <c r="K72" s="350"/>
    </row>
    <row r="73" spans="1:19" ht="20.25" customHeight="1" x14ac:dyDescent="0.15">
      <c r="A73" s="349"/>
      <c r="B73" s="17"/>
      <c r="C73" s="7"/>
      <c r="D73" s="7"/>
      <c r="E73" s="7"/>
      <c r="F73" s="350"/>
      <c r="G73" s="350"/>
      <c r="H73" s="350"/>
      <c r="I73" s="350"/>
      <c r="J73" s="350"/>
      <c r="K73" s="350"/>
    </row>
    <row r="74" spans="1:19" ht="20.25" customHeight="1" x14ac:dyDescent="0.15">
      <c r="B74" s="348" t="s">
        <v>90</v>
      </c>
      <c r="C74" s="7"/>
      <c r="D74" s="7"/>
      <c r="E74" s="7"/>
    </row>
    <row r="75" spans="1:19" ht="20.25" customHeight="1" x14ac:dyDescent="0.15">
      <c r="C75" s="350"/>
      <c r="D75" s="350"/>
      <c r="E75" s="350"/>
    </row>
    <row r="76" spans="1:19" ht="20.25" customHeight="1" x14ac:dyDescent="0.15">
      <c r="B76" s="17" t="s">
        <v>91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2E636-B1C3-4C7F-8177-0B2B5E5ACC80}">
  <sheetPr>
    <tabColor rgb="FFFFFF00"/>
    <pageSetUpPr fitToPage="1"/>
  </sheetPr>
  <dimension ref="A2:AF15"/>
  <sheetViews>
    <sheetView tabSelected="1" view="pageBreakPreview" zoomScale="70" zoomScaleNormal="100" zoomScaleSheetLayoutView="70" workbookViewId="0">
      <selection activeCell="H11" sqref="H11:H12"/>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3.875" style="2" customWidth="1"/>
    <col min="265" max="280" width="5.25" style="2" customWidth="1"/>
    <col min="281" max="288" width="4.875" style="2" customWidth="1"/>
    <col min="289" max="289" width="13.375" style="2" bestFit="1" customWidth="1"/>
    <col min="290"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3.875" style="2" customWidth="1"/>
    <col min="521" max="536" width="5.25" style="2" customWidth="1"/>
    <col min="537" max="544" width="4.875" style="2" customWidth="1"/>
    <col min="545" max="545" width="13.375" style="2" bestFit="1" customWidth="1"/>
    <col min="546"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3.875" style="2" customWidth="1"/>
    <col min="777" max="792" width="5.25" style="2" customWidth="1"/>
    <col min="793" max="800" width="4.875" style="2" customWidth="1"/>
    <col min="801" max="801" width="13.375" style="2" bestFit="1" customWidth="1"/>
    <col min="802"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3.875" style="2" customWidth="1"/>
    <col min="1033" max="1048" width="5.25" style="2" customWidth="1"/>
    <col min="1049" max="1056" width="4.875" style="2" customWidth="1"/>
    <col min="1057" max="1057" width="13.375" style="2" bestFit="1" customWidth="1"/>
    <col min="1058"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3.875" style="2" customWidth="1"/>
    <col min="1289" max="1304" width="5.25" style="2" customWidth="1"/>
    <col min="1305" max="1312" width="4.875" style="2" customWidth="1"/>
    <col min="1313" max="1313" width="13.375" style="2" bestFit="1" customWidth="1"/>
    <col min="1314"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3.875" style="2" customWidth="1"/>
    <col min="1545" max="1560" width="5.25" style="2" customWidth="1"/>
    <col min="1561" max="1568" width="4.875" style="2" customWidth="1"/>
    <col min="1569" max="1569" width="13.375" style="2" bestFit="1" customWidth="1"/>
    <col min="1570"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3.875" style="2" customWidth="1"/>
    <col min="1801" max="1816" width="5.25" style="2" customWidth="1"/>
    <col min="1817" max="1824" width="4.875" style="2" customWidth="1"/>
    <col min="1825" max="1825" width="13.375" style="2" bestFit="1" customWidth="1"/>
    <col min="1826"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3.875" style="2" customWidth="1"/>
    <col min="2057" max="2072" width="5.25" style="2" customWidth="1"/>
    <col min="2073" max="2080" width="4.875" style="2" customWidth="1"/>
    <col min="2081" max="2081" width="13.375" style="2" bestFit="1" customWidth="1"/>
    <col min="2082"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3.875" style="2" customWidth="1"/>
    <col min="2313" max="2328" width="5.25" style="2" customWidth="1"/>
    <col min="2329" max="2336" width="4.875" style="2" customWidth="1"/>
    <col min="2337" max="2337" width="13.375" style="2" bestFit="1" customWidth="1"/>
    <col min="2338"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3.875" style="2" customWidth="1"/>
    <col min="2569" max="2584" width="5.25" style="2" customWidth="1"/>
    <col min="2585" max="2592" width="4.875" style="2" customWidth="1"/>
    <col min="2593" max="2593" width="13.375" style="2" bestFit="1" customWidth="1"/>
    <col min="2594"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3.875" style="2" customWidth="1"/>
    <col min="2825" max="2840" width="5.25" style="2" customWidth="1"/>
    <col min="2841" max="2848" width="4.875" style="2" customWidth="1"/>
    <col min="2849" max="2849" width="13.375" style="2" bestFit="1" customWidth="1"/>
    <col min="2850"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3.875" style="2" customWidth="1"/>
    <col min="3081" max="3096" width="5.25" style="2" customWidth="1"/>
    <col min="3097" max="3104" width="4.875" style="2" customWidth="1"/>
    <col min="3105" max="3105" width="13.375" style="2" bestFit="1" customWidth="1"/>
    <col min="3106"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3.875" style="2" customWidth="1"/>
    <col min="3337" max="3352" width="5.25" style="2" customWidth="1"/>
    <col min="3353" max="3360" width="4.875" style="2" customWidth="1"/>
    <col min="3361" max="3361" width="13.375" style="2" bestFit="1" customWidth="1"/>
    <col min="3362"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3.875" style="2" customWidth="1"/>
    <col min="3593" max="3608" width="5.25" style="2" customWidth="1"/>
    <col min="3609" max="3616" width="4.875" style="2" customWidth="1"/>
    <col min="3617" max="3617" width="13.375" style="2" bestFit="1" customWidth="1"/>
    <col min="3618"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3.875" style="2" customWidth="1"/>
    <col min="3849" max="3864" width="5.25" style="2" customWidth="1"/>
    <col min="3865" max="3872" width="4.875" style="2" customWidth="1"/>
    <col min="3873" max="3873" width="13.375" style="2" bestFit="1" customWidth="1"/>
    <col min="3874"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3.875" style="2" customWidth="1"/>
    <col min="4105" max="4120" width="5.25" style="2" customWidth="1"/>
    <col min="4121" max="4128" width="4.875" style="2" customWidth="1"/>
    <col min="4129" max="4129" width="13.375" style="2" bestFit="1" customWidth="1"/>
    <col min="4130"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3.875" style="2" customWidth="1"/>
    <col min="4361" max="4376" width="5.25" style="2" customWidth="1"/>
    <col min="4377" max="4384" width="4.875" style="2" customWidth="1"/>
    <col min="4385" max="4385" width="13.375" style="2" bestFit="1" customWidth="1"/>
    <col min="4386"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3.875" style="2" customWidth="1"/>
    <col min="4617" max="4632" width="5.25" style="2" customWidth="1"/>
    <col min="4633" max="4640" width="4.875" style="2" customWidth="1"/>
    <col min="4641" max="4641" width="13.375" style="2" bestFit="1" customWidth="1"/>
    <col min="4642"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3.875" style="2" customWidth="1"/>
    <col min="4873" max="4888" width="5.25" style="2" customWidth="1"/>
    <col min="4889" max="4896" width="4.875" style="2" customWidth="1"/>
    <col min="4897" max="4897" width="13.375" style="2" bestFit="1" customWidth="1"/>
    <col min="4898"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3.875" style="2" customWidth="1"/>
    <col min="5129" max="5144" width="5.25" style="2" customWidth="1"/>
    <col min="5145" max="5152" width="4.875" style="2" customWidth="1"/>
    <col min="5153" max="5153" width="13.375" style="2" bestFit="1" customWidth="1"/>
    <col min="5154"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3.875" style="2" customWidth="1"/>
    <col min="5385" max="5400" width="5.25" style="2" customWidth="1"/>
    <col min="5401" max="5408" width="4.875" style="2" customWidth="1"/>
    <col min="5409" max="5409" width="13.375" style="2" bestFit="1" customWidth="1"/>
    <col min="5410"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3.875" style="2" customWidth="1"/>
    <col min="5641" max="5656" width="5.25" style="2" customWidth="1"/>
    <col min="5657" max="5664" width="4.875" style="2" customWidth="1"/>
    <col min="5665" max="5665" width="13.375" style="2" bestFit="1" customWidth="1"/>
    <col min="5666"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3.875" style="2" customWidth="1"/>
    <col min="5897" max="5912" width="5.25" style="2" customWidth="1"/>
    <col min="5913" max="5920" width="4.875" style="2" customWidth="1"/>
    <col min="5921" max="5921" width="13.375" style="2" bestFit="1" customWidth="1"/>
    <col min="5922"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3.875" style="2" customWidth="1"/>
    <col min="6153" max="6168" width="5.25" style="2" customWidth="1"/>
    <col min="6169" max="6176" width="4.875" style="2" customWidth="1"/>
    <col min="6177" max="6177" width="13.375" style="2" bestFit="1" customWidth="1"/>
    <col min="6178"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3.875" style="2" customWidth="1"/>
    <col min="6409" max="6424" width="5.25" style="2" customWidth="1"/>
    <col min="6425" max="6432" width="4.875" style="2" customWidth="1"/>
    <col min="6433" max="6433" width="13.375" style="2" bestFit="1" customWidth="1"/>
    <col min="6434"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3.875" style="2" customWidth="1"/>
    <col min="6665" max="6680" width="5.25" style="2" customWidth="1"/>
    <col min="6681" max="6688" width="4.875" style="2" customWidth="1"/>
    <col min="6689" max="6689" width="13.375" style="2" bestFit="1" customWidth="1"/>
    <col min="6690"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3.875" style="2" customWidth="1"/>
    <col min="6921" max="6936" width="5.25" style="2" customWidth="1"/>
    <col min="6937" max="6944" width="4.875" style="2" customWidth="1"/>
    <col min="6945" max="6945" width="13.375" style="2" bestFit="1" customWidth="1"/>
    <col min="6946"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3.875" style="2" customWidth="1"/>
    <col min="7177" max="7192" width="5.25" style="2" customWidth="1"/>
    <col min="7193" max="7200" width="4.875" style="2" customWidth="1"/>
    <col min="7201" max="7201" width="13.375" style="2" bestFit="1" customWidth="1"/>
    <col min="7202"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3.875" style="2" customWidth="1"/>
    <col min="7433" max="7448" width="5.25" style="2" customWidth="1"/>
    <col min="7449" max="7456" width="4.875" style="2" customWidth="1"/>
    <col min="7457" max="7457" width="13.375" style="2" bestFit="1" customWidth="1"/>
    <col min="7458"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3.875" style="2" customWidth="1"/>
    <col min="7689" max="7704" width="5.25" style="2" customWidth="1"/>
    <col min="7705" max="7712" width="4.875" style="2" customWidth="1"/>
    <col min="7713" max="7713" width="13.375" style="2" bestFit="1" customWidth="1"/>
    <col min="7714"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3.875" style="2" customWidth="1"/>
    <col min="7945" max="7960" width="5.25" style="2" customWidth="1"/>
    <col min="7961" max="7968" width="4.875" style="2" customWidth="1"/>
    <col min="7969" max="7969" width="13.375" style="2" bestFit="1" customWidth="1"/>
    <col min="7970"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3.875" style="2" customWidth="1"/>
    <col min="8201" max="8216" width="5.25" style="2" customWidth="1"/>
    <col min="8217" max="8224" width="4.875" style="2" customWidth="1"/>
    <col min="8225" max="8225" width="13.375" style="2" bestFit="1" customWidth="1"/>
    <col min="8226"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3.875" style="2" customWidth="1"/>
    <col min="8457" max="8472" width="5.25" style="2" customWidth="1"/>
    <col min="8473" max="8480" width="4.875" style="2" customWidth="1"/>
    <col min="8481" max="8481" width="13.375" style="2" bestFit="1" customWidth="1"/>
    <col min="8482"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3.875" style="2" customWidth="1"/>
    <col min="8713" max="8728" width="5.25" style="2" customWidth="1"/>
    <col min="8729" max="8736" width="4.875" style="2" customWidth="1"/>
    <col min="8737" max="8737" width="13.375" style="2" bestFit="1" customWidth="1"/>
    <col min="8738"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3.875" style="2" customWidth="1"/>
    <col min="8969" max="8984" width="5.25" style="2" customWidth="1"/>
    <col min="8985" max="8992" width="4.875" style="2" customWidth="1"/>
    <col min="8993" max="8993" width="13.375" style="2" bestFit="1" customWidth="1"/>
    <col min="8994"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3.875" style="2" customWidth="1"/>
    <col min="9225" max="9240" width="5.25" style="2" customWidth="1"/>
    <col min="9241" max="9248" width="4.875" style="2" customWidth="1"/>
    <col min="9249" max="9249" width="13.375" style="2" bestFit="1" customWidth="1"/>
    <col min="9250"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3.875" style="2" customWidth="1"/>
    <col min="9481" max="9496" width="5.25" style="2" customWidth="1"/>
    <col min="9497" max="9504" width="4.875" style="2" customWidth="1"/>
    <col min="9505" max="9505" width="13.375" style="2" bestFit="1" customWidth="1"/>
    <col min="9506"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3.875" style="2" customWidth="1"/>
    <col min="9737" max="9752" width="5.25" style="2" customWidth="1"/>
    <col min="9753" max="9760" width="4.875" style="2" customWidth="1"/>
    <col min="9761" max="9761" width="13.375" style="2" bestFit="1" customWidth="1"/>
    <col min="9762"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3.875" style="2" customWidth="1"/>
    <col min="9993" max="10008" width="5.25" style="2" customWidth="1"/>
    <col min="10009" max="10016" width="4.875" style="2" customWidth="1"/>
    <col min="10017" max="10017" width="13.375" style="2" bestFit="1" customWidth="1"/>
    <col min="10018"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3.875" style="2" customWidth="1"/>
    <col min="10249" max="10264" width="5.25" style="2" customWidth="1"/>
    <col min="10265" max="10272" width="4.875" style="2" customWidth="1"/>
    <col min="10273" max="10273" width="13.375" style="2" bestFit="1" customWidth="1"/>
    <col min="10274"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3.875" style="2" customWidth="1"/>
    <col min="10505" max="10520" width="5.25" style="2" customWidth="1"/>
    <col min="10521" max="10528" width="4.875" style="2" customWidth="1"/>
    <col min="10529" max="10529" width="13.375" style="2" bestFit="1" customWidth="1"/>
    <col min="10530"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3.875" style="2" customWidth="1"/>
    <col min="10761" max="10776" width="5.25" style="2" customWidth="1"/>
    <col min="10777" max="10784" width="4.875" style="2" customWidth="1"/>
    <col min="10785" max="10785" width="13.375" style="2" bestFit="1" customWidth="1"/>
    <col min="10786"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3.875" style="2" customWidth="1"/>
    <col min="11017" max="11032" width="5.25" style="2" customWidth="1"/>
    <col min="11033" max="11040" width="4.875" style="2" customWidth="1"/>
    <col min="11041" max="11041" width="13.375" style="2" bestFit="1" customWidth="1"/>
    <col min="11042"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3.875" style="2" customWidth="1"/>
    <col min="11273" max="11288" width="5.25" style="2" customWidth="1"/>
    <col min="11289" max="11296" width="4.875" style="2" customWidth="1"/>
    <col min="11297" max="11297" width="13.375" style="2" bestFit="1" customWidth="1"/>
    <col min="11298"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3.875" style="2" customWidth="1"/>
    <col min="11529" max="11544" width="5.25" style="2" customWidth="1"/>
    <col min="11545" max="11552" width="4.875" style="2" customWidth="1"/>
    <col min="11553" max="11553" width="13.375" style="2" bestFit="1" customWidth="1"/>
    <col min="11554"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3.875" style="2" customWidth="1"/>
    <col min="11785" max="11800" width="5.25" style="2" customWidth="1"/>
    <col min="11801" max="11808" width="4.875" style="2" customWidth="1"/>
    <col min="11809" max="11809" width="13.375" style="2" bestFit="1" customWidth="1"/>
    <col min="11810"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3.875" style="2" customWidth="1"/>
    <col min="12041" max="12056" width="5.25" style="2" customWidth="1"/>
    <col min="12057" max="12064" width="4.875" style="2" customWidth="1"/>
    <col min="12065" max="12065" width="13.375" style="2" bestFit="1" customWidth="1"/>
    <col min="12066"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3.875" style="2" customWidth="1"/>
    <col min="12297" max="12312" width="5.25" style="2" customWidth="1"/>
    <col min="12313" max="12320" width="4.875" style="2" customWidth="1"/>
    <col min="12321" max="12321" width="13.375" style="2" bestFit="1" customWidth="1"/>
    <col min="12322"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3.875" style="2" customWidth="1"/>
    <col min="12553" max="12568" width="5.25" style="2" customWidth="1"/>
    <col min="12569" max="12576" width="4.875" style="2" customWidth="1"/>
    <col min="12577" max="12577" width="13.375" style="2" bestFit="1" customWidth="1"/>
    <col min="12578"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3.875" style="2" customWidth="1"/>
    <col min="12809" max="12824" width="5.25" style="2" customWidth="1"/>
    <col min="12825" max="12832" width="4.875" style="2" customWidth="1"/>
    <col min="12833" max="12833" width="13.375" style="2" bestFit="1" customWidth="1"/>
    <col min="12834"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3.875" style="2" customWidth="1"/>
    <col min="13065" max="13080" width="5.25" style="2" customWidth="1"/>
    <col min="13081" max="13088" width="4.875" style="2" customWidth="1"/>
    <col min="13089" max="13089" width="13.375" style="2" bestFit="1" customWidth="1"/>
    <col min="13090"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3.875" style="2" customWidth="1"/>
    <col min="13321" max="13336" width="5.25" style="2" customWidth="1"/>
    <col min="13337" max="13344" width="4.875" style="2" customWidth="1"/>
    <col min="13345" max="13345" width="13.375" style="2" bestFit="1" customWidth="1"/>
    <col min="13346"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3.875" style="2" customWidth="1"/>
    <col min="13577" max="13592" width="5.25" style="2" customWidth="1"/>
    <col min="13593" max="13600" width="4.875" style="2" customWidth="1"/>
    <col min="13601" max="13601" width="13.375" style="2" bestFit="1" customWidth="1"/>
    <col min="13602"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3.875" style="2" customWidth="1"/>
    <col min="13833" max="13848" width="5.25" style="2" customWidth="1"/>
    <col min="13849" max="13856" width="4.875" style="2" customWidth="1"/>
    <col min="13857" max="13857" width="13.375" style="2" bestFit="1" customWidth="1"/>
    <col min="13858"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3.875" style="2" customWidth="1"/>
    <col min="14089" max="14104" width="5.25" style="2" customWidth="1"/>
    <col min="14105" max="14112" width="4.875" style="2" customWidth="1"/>
    <col min="14113" max="14113" width="13.375" style="2" bestFit="1" customWidth="1"/>
    <col min="14114"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3.875" style="2" customWidth="1"/>
    <col min="14345" max="14360" width="5.25" style="2" customWidth="1"/>
    <col min="14361" max="14368" width="4.875" style="2" customWidth="1"/>
    <col min="14369" max="14369" width="13.375" style="2" bestFit="1" customWidth="1"/>
    <col min="14370"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3.875" style="2" customWidth="1"/>
    <col min="14601" max="14616" width="5.25" style="2" customWidth="1"/>
    <col min="14617" max="14624" width="4.875" style="2" customWidth="1"/>
    <col min="14625" max="14625" width="13.375" style="2" bestFit="1" customWidth="1"/>
    <col min="14626"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3.875" style="2" customWidth="1"/>
    <col min="14857" max="14872" width="5.25" style="2" customWidth="1"/>
    <col min="14873" max="14880" width="4.875" style="2" customWidth="1"/>
    <col min="14881" max="14881" width="13.375" style="2" bestFit="1" customWidth="1"/>
    <col min="14882"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3.875" style="2" customWidth="1"/>
    <col min="15113" max="15128" width="5.25" style="2" customWidth="1"/>
    <col min="15129" max="15136" width="4.875" style="2" customWidth="1"/>
    <col min="15137" max="15137" width="13.375" style="2" bestFit="1" customWidth="1"/>
    <col min="15138"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3.875" style="2" customWidth="1"/>
    <col min="15369" max="15384" width="5.25" style="2" customWidth="1"/>
    <col min="15385" max="15392" width="4.875" style="2" customWidth="1"/>
    <col min="15393" max="15393" width="13.375" style="2" bestFit="1" customWidth="1"/>
    <col min="15394"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3.875" style="2" customWidth="1"/>
    <col min="15625" max="15640" width="5.25" style="2" customWidth="1"/>
    <col min="15641" max="15648" width="4.875" style="2" customWidth="1"/>
    <col min="15649" max="15649" width="13.375" style="2" bestFit="1" customWidth="1"/>
    <col min="15650"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3.875" style="2" customWidth="1"/>
    <col min="15881" max="15896" width="5.25" style="2" customWidth="1"/>
    <col min="15897" max="15904" width="4.875" style="2" customWidth="1"/>
    <col min="15905" max="15905" width="13.375" style="2" bestFit="1" customWidth="1"/>
    <col min="15906"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3.875" style="2" customWidth="1"/>
    <col min="16137" max="16152" width="5.25" style="2" customWidth="1"/>
    <col min="16153" max="16160" width="4.875" style="2" customWidth="1"/>
    <col min="16161" max="16161" width="13.375" style="2" bestFit="1" customWidth="1"/>
    <col min="16162" max="16384" width="9" style="2"/>
  </cols>
  <sheetData>
    <row r="2" spans="1:32" ht="20.25" customHeight="1" x14ac:dyDescent="0.15">
      <c r="A2" s="353" t="s">
        <v>578</v>
      </c>
      <c r="B2" s="353"/>
    </row>
    <row r="3" spans="1:32" ht="20.25" customHeight="1" x14ac:dyDescent="0.15">
      <c r="A3" s="435" t="s">
        <v>579</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row>
    <row r="4" spans="1:32" ht="20.25" customHeight="1" x14ac:dyDescent="0.15"/>
    <row r="5" spans="1:32" ht="30" customHeight="1" x14ac:dyDescent="0.15">
      <c r="S5" s="436" t="s">
        <v>1</v>
      </c>
      <c r="T5" s="437"/>
      <c r="U5" s="437"/>
      <c r="V5" s="438"/>
      <c r="W5" s="354"/>
      <c r="X5" s="277"/>
      <c r="Y5" s="277"/>
      <c r="Z5" s="277"/>
      <c r="AA5" s="277"/>
      <c r="AB5" s="277"/>
      <c r="AC5" s="277"/>
      <c r="AD5" s="277"/>
      <c r="AE5" s="277"/>
      <c r="AF5" s="275"/>
    </row>
    <row r="6" spans="1:32" ht="20.25" customHeight="1" x14ac:dyDescent="0.15"/>
    <row r="7" spans="1:32" ht="17.25" customHeight="1" x14ac:dyDescent="0.15">
      <c r="A7" s="436" t="s">
        <v>580</v>
      </c>
      <c r="B7" s="437"/>
      <c r="C7" s="438"/>
      <c r="D7" s="436" t="s">
        <v>3</v>
      </c>
      <c r="E7" s="438"/>
      <c r="F7" s="436" t="s">
        <v>4</v>
      </c>
      <c r="G7" s="438"/>
      <c r="H7" s="436" t="s">
        <v>581</v>
      </c>
      <c r="I7" s="437"/>
      <c r="J7" s="437"/>
      <c r="K7" s="437"/>
      <c r="L7" s="437"/>
      <c r="M7" s="437"/>
      <c r="N7" s="437"/>
      <c r="O7" s="437"/>
      <c r="P7" s="437"/>
      <c r="Q7" s="437"/>
      <c r="R7" s="437"/>
      <c r="S7" s="437"/>
      <c r="T7" s="437"/>
      <c r="U7" s="437"/>
      <c r="V7" s="437"/>
      <c r="W7" s="437"/>
      <c r="X7" s="438"/>
      <c r="Y7" s="436" t="s">
        <v>6</v>
      </c>
      <c r="Z7" s="437"/>
      <c r="AA7" s="437"/>
      <c r="AB7" s="438"/>
      <c r="AC7" s="436" t="s">
        <v>7</v>
      </c>
      <c r="AD7" s="437"/>
      <c r="AE7" s="437"/>
      <c r="AF7" s="438"/>
    </row>
    <row r="8" spans="1:32" ht="18.75" customHeight="1" x14ac:dyDescent="0.15">
      <c r="A8" s="439" t="s">
        <v>8</v>
      </c>
      <c r="B8" s="440"/>
      <c r="C8" s="441"/>
      <c r="D8" s="278"/>
      <c r="E8" s="355"/>
      <c r="F8" s="356"/>
      <c r="G8" s="355"/>
      <c r="H8" s="445" t="s">
        <v>9</v>
      </c>
      <c r="I8" s="357" t="s">
        <v>10</v>
      </c>
      <c r="J8" s="279" t="s">
        <v>11</v>
      </c>
      <c r="K8" s="280"/>
      <c r="L8" s="280"/>
      <c r="M8" s="357" t="s">
        <v>10</v>
      </c>
      <c r="N8" s="279" t="s">
        <v>12</v>
      </c>
      <c r="O8" s="280"/>
      <c r="P8" s="280"/>
      <c r="Q8" s="357" t="s">
        <v>10</v>
      </c>
      <c r="R8" s="279" t="s">
        <v>13</v>
      </c>
      <c r="S8" s="280"/>
      <c r="T8" s="280"/>
      <c r="U8" s="357" t="s">
        <v>10</v>
      </c>
      <c r="V8" s="279" t="s">
        <v>14</v>
      </c>
      <c r="W8" s="280"/>
      <c r="X8" s="281"/>
      <c r="Y8" s="429"/>
      <c r="Z8" s="430"/>
      <c r="AA8" s="430"/>
      <c r="AB8" s="431"/>
      <c r="AC8" s="429"/>
      <c r="AD8" s="430"/>
      <c r="AE8" s="430"/>
      <c r="AF8" s="431"/>
    </row>
    <row r="9" spans="1:32" ht="18.75" customHeight="1" x14ac:dyDescent="0.15">
      <c r="A9" s="454"/>
      <c r="B9" s="455"/>
      <c r="C9" s="456"/>
      <c r="D9" s="358"/>
      <c r="E9" s="359"/>
      <c r="F9" s="360"/>
      <c r="G9" s="359"/>
      <c r="H9" s="457"/>
      <c r="I9" s="361" t="s">
        <v>10</v>
      </c>
      <c r="J9" s="362" t="s">
        <v>15</v>
      </c>
      <c r="K9" s="363"/>
      <c r="L9" s="363"/>
      <c r="M9" s="364" t="s">
        <v>10</v>
      </c>
      <c r="N9" s="362" t="s">
        <v>16</v>
      </c>
      <c r="O9" s="363"/>
      <c r="P9" s="363"/>
      <c r="Q9" s="364" t="s">
        <v>10</v>
      </c>
      <c r="R9" s="362" t="s">
        <v>17</v>
      </c>
      <c r="S9" s="363"/>
      <c r="T9" s="363"/>
      <c r="U9" s="364" t="s">
        <v>10</v>
      </c>
      <c r="V9" s="362" t="s">
        <v>18</v>
      </c>
      <c r="W9" s="363"/>
      <c r="X9" s="365"/>
      <c r="Y9" s="458"/>
      <c r="Z9" s="459"/>
      <c r="AA9" s="459"/>
      <c r="AB9" s="460"/>
      <c r="AC9" s="458"/>
      <c r="AD9" s="459"/>
      <c r="AE9" s="459"/>
      <c r="AF9" s="460"/>
    </row>
    <row r="10" spans="1:32" ht="18.75" customHeight="1" x14ac:dyDescent="0.15">
      <c r="A10" s="284"/>
      <c r="B10" s="285"/>
      <c r="C10" s="286"/>
      <c r="D10" s="287"/>
      <c r="E10" s="288"/>
      <c r="F10" s="289"/>
      <c r="G10" s="293"/>
      <c r="H10" s="368" t="s">
        <v>584</v>
      </c>
      <c r="I10" s="369" t="s">
        <v>10</v>
      </c>
      <c r="J10" s="370" t="s">
        <v>21</v>
      </c>
      <c r="K10" s="371"/>
      <c r="L10" s="372" t="s">
        <v>10</v>
      </c>
      <c r="M10" s="370" t="s">
        <v>25</v>
      </c>
      <c r="N10" s="371"/>
      <c r="O10" s="371"/>
      <c r="P10" s="371"/>
      <c r="Q10" s="371"/>
      <c r="R10" s="371"/>
      <c r="S10" s="371"/>
      <c r="T10" s="371"/>
      <c r="U10" s="371"/>
      <c r="V10" s="371"/>
      <c r="W10" s="371"/>
      <c r="X10" s="373"/>
      <c r="Y10" s="291" t="s">
        <v>10</v>
      </c>
      <c r="Z10" s="294" t="s">
        <v>583</v>
      </c>
      <c r="AA10" s="294"/>
      <c r="AB10" s="295"/>
      <c r="AC10" s="403"/>
      <c r="AD10" s="404"/>
      <c r="AE10" s="404"/>
      <c r="AF10" s="405"/>
    </row>
    <row r="11" spans="1:32" ht="18.75" customHeight="1" x14ac:dyDescent="0.15">
      <c r="A11" s="296"/>
      <c r="B11" s="297"/>
      <c r="C11" s="298"/>
      <c r="D11" s="299"/>
      <c r="E11" s="300"/>
      <c r="F11" s="301"/>
      <c r="G11" s="306"/>
      <c r="H11" s="412" t="s">
        <v>585</v>
      </c>
      <c r="I11" s="450" t="s">
        <v>10</v>
      </c>
      <c r="J11" s="416" t="s">
        <v>26</v>
      </c>
      <c r="K11" s="416"/>
      <c r="L11" s="416"/>
      <c r="M11" s="450" t="s">
        <v>10</v>
      </c>
      <c r="N11" s="416" t="s">
        <v>27</v>
      </c>
      <c r="O11" s="416"/>
      <c r="P11" s="416"/>
      <c r="Q11" s="317"/>
      <c r="R11" s="317"/>
      <c r="S11" s="317"/>
      <c r="T11" s="317"/>
      <c r="U11" s="317"/>
      <c r="V11" s="317"/>
      <c r="W11" s="317"/>
      <c r="X11" s="318"/>
      <c r="Y11" s="304" t="s">
        <v>10</v>
      </c>
      <c r="Z11" s="307" t="s">
        <v>20</v>
      </c>
      <c r="AA11" s="315"/>
      <c r="AB11" s="308"/>
      <c r="AC11" s="406"/>
      <c r="AD11" s="407"/>
      <c r="AE11" s="407"/>
      <c r="AF11" s="408"/>
    </row>
    <row r="12" spans="1:32" ht="18.75" customHeight="1" x14ac:dyDescent="0.15">
      <c r="A12" s="367" t="s">
        <v>10</v>
      </c>
      <c r="B12" s="297">
        <v>46</v>
      </c>
      <c r="C12" s="298" t="s">
        <v>582</v>
      </c>
      <c r="D12" s="367" t="s">
        <v>10</v>
      </c>
      <c r="E12" s="300" t="s">
        <v>586</v>
      </c>
      <c r="F12" s="301"/>
      <c r="G12" s="306"/>
      <c r="H12" s="413"/>
      <c r="I12" s="451"/>
      <c r="J12" s="417"/>
      <c r="K12" s="417"/>
      <c r="L12" s="417"/>
      <c r="M12" s="451"/>
      <c r="N12" s="417"/>
      <c r="O12" s="417"/>
      <c r="P12" s="417"/>
      <c r="Q12" s="319"/>
      <c r="R12" s="319"/>
      <c r="S12" s="319"/>
      <c r="T12" s="319"/>
      <c r="U12" s="319"/>
      <c r="V12" s="319"/>
      <c r="W12" s="319"/>
      <c r="X12" s="320"/>
      <c r="Y12" s="321"/>
      <c r="Z12" s="315"/>
      <c r="AA12" s="315"/>
      <c r="AB12" s="308"/>
      <c r="AC12" s="406"/>
      <c r="AD12" s="407"/>
      <c r="AE12" s="407"/>
      <c r="AF12" s="408"/>
    </row>
    <row r="13" spans="1:32" ht="18.75" customHeight="1" x14ac:dyDescent="0.15">
      <c r="A13" s="296"/>
      <c r="B13" s="297"/>
      <c r="C13" s="298"/>
      <c r="D13" s="299"/>
      <c r="E13" s="300"/>
      <c r="F13" s="301"/>
      <c r="G13" s="306"/>
      <c r="H13" s="412" t="s">
        <v>587</v>
      </c>
      <c r="I13" s="452" t="s">
        <v>10</v>
      </c>
      <c r="J13" s="416" t="s">
        <v>26</v>
      </c>
      <c r="K13" s="416"/>
      <c r="L13" s="416"/>
      <c r="M13" s="450" t="s">
        <v>10</v>
      </c>
      <c r="N13" s="416" t="s">
        <v>33</v>
      </c>
      <c r="O13" s="416"/>
      <c r="P13" s="416"/>
      <c r="Q13" s="317"/>
      <c r="R13" s="317"/>
      <c r="S13" s="317"/>
      <c r="T13" s="317"/>
      <c r="U13" s="317"/>
      <c r="V13" s="317"/>
      <c r="W13" s="317"/>
      <c r="X13" s="318"/>
      <c r="Y13" s="321"/>
      <c r="Z13" s="315"/>
      <c r="AA13" s="315"/>
      <c r="AB13" s="308"/>
      <c r="AC13" s="406"/>
      <c r="AD13" s="407"/>
      <c r="AE13" s="407"/>
      <c r="AF13" s="408"/>
    </row>
    <row r="14" spans="1:32" ht="18.75" customHeight="1" x14ac:dyDescent="0.15">
      <c r="A14" s="296"/>
      <c r="B14" s="297"/>
      <c r="C14" s="298"/>
      <c r="D14" s="299"/>
      <c r="E14" s="300"/>
      <c r="F14" s="301"/>
      <c r="G14" s="306"/>
      <c r="H14" s="419"/>
      <c r="I14" s="453"/>
      <c r="J14" s="417"/>
      <c r="K14" s="417"/>
      <c r="L14" s="417"/>
      <c r="M14" s="451"/>
      <c r="N14" s="417"/>
      <c r="O14" s="417"/>
      <c r="P14" s="417"/>
      <c r="Q14" s="366"/>
      <c r="R14" s="374"/>
      <c r="S14" s="366"/>
      <c r="T14" s="374"/>
      <c r="U14" s="366"/>
      <c r="V14" s="366"/>
      <c r="W14" s="366"/>
      <c r="X14" s="375"/>
      <c r="Y14" s="321"/>
      <c r="Z14" s="315"/>
      <c r="AA14" s="315"/>
      <c r="AB14" s="308"/>
      <c r="AC14" s="406"/>
      <c r="AD14" s="407"/>
      <c r="AE14" s="407"/>
      <c r="AF14" s="408"/>
    </row>
    <row r="15" spans="1:32" ht="18.75" customHeight="1" x14ac:dyDescent="0.15">
      <c r="A15" s="331"/>
      <c r="B15" s="332"/>
      <c r="C15" s="333"/>
      <c r="D15" s="334"/>
      <c r="E15" s="335"/>
      <c r="F15" s="336"/>
      <c r="G15" s="337"/>
      <c r="H15" s="338" t="s">
        <v>559</v>
      </c>
      <c r="I15" s="339" t="s">
        <v>10</v>
      </c>
      <c r="J15" s="340" t="s">
        <v>21</v>
      </c>
      <c r="K15" s="340"/>
      <c r="L15" s="341" t="s">
        <v>10</v>
      </c>
      <c r="M15" s="340" t="s">
        <v>25</v>
      </c>
      <c r="N15" s="342"/>
      <c r="O15" s="376"/>
      <c r="P15" s="376"/>
      <c r="Q15" s="342"/>
      <c r="R15" s="377"/>
      <c r="S15" s="342"/>
      <c r="T15" s="377"/>
      <c r="U15" s="342"/>
      <c r="V15" s="342"/>
      <c r="W15" s="342"/>
      <c r="X15" s="378"/>
      <c r="Y15" s="345"/>
      <c r="Z15" s="346"/>
      <c r="AA15" s="346"/>
      <c r="AB15" s="347"/>
      <c r="AC15" s="409"/>
      <c r="AD15" s="410"/>
      <c r="AE15" s="410"/>
      <c r="AF15" s="411"/>
    </row>
  </sheetData>
  <mergeCells count="23">
    <mergeCell ref="A3:AF3"/>
    <mergeCell ref="S5:V5"/>
    <mergeCell ref="A7:C7"/>
    <mergeCell ref="D7:E7"/>
    <mergeCell ref="F7:G7"/>
    <mergeCell ref="H7:X7"/>
    <mergeCell ref="Y7:AB7"/>
    <mergeCell ref="AC7:AF7"/>
    <mergeCell ref="AC10:AF15"/>
    <mergeCell ref="A8:C9"/>
    <mergeCell ref="H8:H9"/>
    <mergeCell ref="Y8:AB9"/>
    <mergeCell ref="AC8:AF9"/>
    <mergeCell ref="H13:H14"/>
    <mergeCell ref="I13:I14"/>
    <mergeCell ref="J13:L14"/>
    <mergeCell ref="M13:M14"/>
    <mergeCell ref="N13:P14"/>
    <mergeCell ref="H11:H12"/>
    <mergeCell ref="I11:I12"/>
    <mergeCell ref="J11:L12"/>
    <mergeCell ref="M11:M12"/>
    <mergeCell ref="N11:P12"/>
  </mergeCells>
  <phoneticPr fontId="4"/>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1FB80AB-A577-4F98-BC26-7B8C52E27F98}">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U65542:U65543 JQ65542:JQ65543 TM65542:TM65543 ADI65542:ADI65543 ANE65542:ANE65543 AXA65542:AXA65543 BGW65542:BGW65543 BQS65542:BQS65543 CAO65542:CAO65543 CKK65542:CKK65543 CUG65542:CUG65543 DEC65542:DEC65543 DNY65542:DNY65543 DXU65542:DXU65543 EHQ65542:EHQ65543 ERM65542:ERM65543 FBI65542:FBI65543 FLE65542:FLE65543 FVA65542:FVA65543 GEW65542:GEW65543 GOS65542:GOS65543 GYO65542:GYO65543 HIK65542:HIK65543 HSG65542:HSG65543 ICC65542:ICC65543 ILY65542:ILY65543 IVU65542:IVU65543 JFQ65542:JFQ65543 JPM65542:JPM65543 JZI65542:JZI65543 KJE65542:KJE65543 KTA65542:KTA65543 LCW65542:LCW65543 LMS65542:LMS65543 LWO65542:LWO65543 MGK65542:MGK65543 MQG65542:MQG65543 NAC65542:NAC65543 NJY65542:NJY65543 NTU65542:NTU65543 ODQ65542:ODQ65543 ONM65542:ONM65543 OXI65542:OXI65543 PHE65542:PHE65543 PRA65542:PRA65543 QAW65542:QAW65543 QKS65542:QKS65543 QUO65542:QUO65543 REK65542:REK65543 ROG65542:ROG65543 RYC65542:RYC65543 SHY65542:SHY65543 SRU65542:SRU65543 TBQ65542:TBQ65543 TLM65542:TLM65543 TVI65542:TVI65543 UFE65542:UFE65543 UPA65542:UPA65543 UYW65542:UYW65543 VIS65542:VIS65543 VSO65542:VSO65543 WCK65542:WCK65543 WMG65542:WMG65543 WWC65542:WWC65543 U131078:U131079 JQ131078:JQ131079 TM131078:TM131079 ADI131078:ADI131079 ANE131078:ANE131079 AXA131078:AXA131079 BGW131078:BGW131079 BQS131078:BQS131079 CAO131078:CAO131079 CKK131078:CKK131079 CUG131078:CUG131079 DEC131078:DEC131079 DNY131078:DNY131079 DXU131078:DXU131079 EHQ131078:EHQ131079 ERM131078:ERM131079 FBI131078:FBI131079 FLE131078:FLE131079 FVA131078:FVA131079 GEW131078:GEW131079 GOS131078:GOS131079 GYO131078:GYO131079 HIK131078:HIK131079 HSG131078:HSG131079 ICC131078:ICC131079 ILY131078:ILY131079 IVU131078:IVU131079 JFQ131078:JFQ131079 JPM131078:JPM131079 JZI131078:JZI131079 KJE131078:KJE131079 KTA131078:KTA131079 LCW131078:LCW131079 LMS131078:LMS131079 LWO131078:LWO131079 MGK131078:MGK131079 MQG131078:MQG131079 NAC131078:NAC131079 NJY131078:NJY131079 NTU131078:NTU131079 ODQ131078:ODQ131079 ONM131078:ONM131079 OXI131078:OXI131079 PHE131078:PHE131079 PRA131078:PRA131079 QAW131078:QAW131079 QKS131078:QKS131079 QUO131078:QUO131079 REK131078:REK131079 ROG131078:ROG131079 RYC131078:RYC131079 SHY131078:SHY131079 SRU131078:SRU131079 TBQ131078:TBQ131079 TLM131078:TLM131079 TVI131078:TVI131079 UFE131078:UFE131079 UPA131078:UPA131079 UYW131078:UYW131079 VIS131078:VIS131079 VSO131078:VSO131079 WCK131078:WCK131079 WMG131078:WMG131079 WWC131078:WWC131079 U196614:U196615 JQ196614:JQ196615 TM196614:TM196615 ADI196614:ADI196615 ANE196614:ANE196615 AXA196614:AXA196615 BGW196614:BGW196615 BQS196614:BQS196615 CAO196614:CAO196615 CKK196614:CKK196615 CUG196614:CUG196615 DEC196614:DEC196615 DNY196614:DNY196615 DXU196614:DXU196615 EHQ196614:EHQ196615 ERM196614:ERM196615 FBI196614:FBI196615 FLE196614:FLE196615 FVA196614:FVA196615 GEW196614:GEW196615 GOS196614:GOS196615 GYO196614:GYO196615 HIK196614:HIK196615 HSG196614:HSG196615 ICC196614:ICC196615 ILY196614:ILY196615 IVU196614:IVU196615 JFQ196614:JFQ196615 JPM196614:JPM196615 JZI196614:JZI196615 KJE196614:KJE196615 KTA196614:KTA196615 LCW196614:LCW196615 LMS196614:LMS196615 LWO196614:LWO196615 MGK196614:MGK196615 MQG196614:MQG196615 NAC196614:NAC196615 NJY196614:NJY196615 NTU196614:NTU196615 ODQ196614:ODQ196615 ONM196614:ONM196615 OXI196614:OXI196615 PHE196614:PHE196615 PRA196614:PRA196615 QAW196614:QAW196615 QKS196614:QKS196615 QUO196614:QUO196615 REK196614:REK196615 ROG196614:ROG196615 RYC196614:RYC196615 SHY196614:SHY196615 SRU196614:SRU196615 TBQ196614:TBQ196615 TLM196614:TLM196615 TVI196614:TVI196615 UFE196614:UFE196615 UPA196614:UPA196615 UYW196614:UYW196615 VIS196614:VIS196615 VSO196614:VSO196615 WCK196614:WCK196615 WMG196614:WMG196615 WWC196614:WWC196615 U262150:U262151 JQ262150:JQ262151 TM262150:TM262151 ADI262150:ADI262151 ANE262150:ANE262151 AXA262150:AXA262151 BGW262150:BGW262151 BQS262150:BQS262151 CAO262150:CAO262151 CKK262150:CKK262151 CUG262150:CUG262151 DEC262150:DEC262151 DNY262150:DNY262151 DXU262150:DXU262151 EHQ262150:EHQ262151 ERM262150:ERM262151 FBI262150:FBI262151 FLE262150:FLE262151 FVA262150:FVA262151 GEW262150:GEW262151 GOS262150:GOS262151 GYO262150:GYO262151 HIK262150:HIK262151 HSG262150:HSG262151 ICC262150:ICC262151 ILY262150:ILY262151 IVU262150:IVU262151 JFQ262150:JFQ262151 JPM262150:JPM262151 JZI262150:JZI262151 KJE262150:KJE262151 KTA262150:KTA262151 LCW262150:LCW262151 LMS262150:LMS262151 LWO262150:LWO262151 MGK262150:MGK262151 MQG262150:MQG262151 NAC262150:NAC262151 NJY262150:NJY262151 NTU262150:NTU262151 ODQ262150:ODQ262151 ONM262150:ONM262151 OXI262150:OXI262151 PHE262150:PHE262151 PRA262150:PRA262151 QAW262150:QAW262151 QKS262150:QKS262151 QUO262150:QUO262151 REK262150:REK262151 ROG262150:ROG262151 RYC262150:RYC262151 SHY262150:SHY262151 SRU262150:SRU262151 TBQ262150:TBQ262151 TLM262150:TLM262151 TVI262150:TVI262151 UFE262150:UFE262151 UPA262150:UPA262151 UYW262150:UYW262151 VIS262150:VIS262151 VSO262150:VSO262151 WCK262150:WCK262151 WMG262150:WMG262151 WWC262150:WWC262151 U327686:U327687 JQ327686:JQ327687 TM327686:TM327687 ADI327686:ADI327687 ANE327686:ANE327687 AXA327686:AXA327687 BGW327686:BGW327687 BQS327686:BQS327687 CAO327686:CAO327687 CKK327686:CKK327687 CUG327686:CUG327687 DEC327686:DEC327687 DNY327686:DNY327687 DXU327686:DXU327687 EHQ327686:EHQ327687 ERM327686:ERM327687 FBI327686:FBI327687 FLE327686:FLE327687 FVA327686:FVA327687 GEW327686:GEW327687 GOS327686:GOS327687 GYO327686:GYO327687 HIK327686:HIK327687 HSG327686:HSG327687 ICC327686:ICC327687 ILY327686:ILY327687 IVU327686:IVU327687 JFQ327686:JFQ327687 JPM327686:JPM327687 JZI327686:JZI327687 KJE327686:KJE327687 KTA327686:KTA327687 LCW327686:LCW327687 LMS327686:LMS327687 LWO327686:LWO327687 MGK327686:MGK327687 MQG327686:MQG327687 NAC327686:NAC327687 NJY327686:NJY327687 NTU327686:NTU327687 ODQ327686:ODQ327687 ONM327686:ONM327687 OXI327686:OXI327687 PHE327686:PHE327687 PRA327686:PRA327687 QAW327686:QAW327687 QKS327686:QKS327687 QUO327686:QUO327687 REK327686:REK327687 ROG327686:ROG327687 RYC327686:RYC327687 SHY327686:SHY327687 SRU327686:SRU327687 TBQ327686:TBQ327687 TLM327686:TLM327687 TVI327686:TVI327687 UFE327686:UFE327687 UPA327686:UPA327687 UYW327686:UYW327687 VIS327686:VIS327687 VSO327686:VSO327687 WCK327686:WCK327687 WMG327686:WMG327687 WWC327686:WWC327687 U393222:U393223 JQ393222:JQ393223 TM393222:TM393223 ADI393222:ADI393223 ANE393222:ANE393223 AXA393222:AXA393223 BGW393222:BGW393223 BQS393222:BQS393223 CAO393222:CAO393223 CKK393222:CKK393223 CUG393222:CUG393223 DEC393222:DEC393223 DNY393222:DNY393223 DXU393222:DXU393223 EHQ393222:EHQ393223 ERM393222:ERM393223 FBI393222:FBI393223 FLE393222:FLE393223 FVA393222:FVA393223 GEW393222:GEW393223 GOS393222:GOS393223 GYO393222:GYO393223 HIK393222:HIK393223 HSG393222:HSG393223 ICC393222:ICC393223 ILY393222:ILY393223 IVU393222:IVU393223 JFQ393222:JFQ393223 JPM393222:JPM393223 JZI393222:JZI393223 KJE393222:KJE393223 KTA393222:KTA393223 LCW393222:LCW393223 LMS393222:LMS393223 LWO393222:LWO393223 MGK393222:MGK393223 MQG393222:MQG393223 NAC393222:NAC393223 NJY393222:NJY393223 NTU393222:NTU393223 ODQ393222:ODQ393223 ONM393222:ONM393223 OXI393222:OXI393223 PHE393222:PHE393223 PRA393222:PRA393223 QAW393222:QAW393223 QKS393222:QKS393223 QUO393222:QUO393223 REK393222:REK393223 ROG393222:ROG393223 RYC393222:RYC393223 SHY393222:SHY393223 SRU393222:SRU393223 TBQ393222:TBQ393223 TLM393222:TLM393223 TVI393222:TVI393223 UFE393222:UFE393223 UPA393222:UPA393223 UYW393222:UYW393223 VIS393222:VIS393223 VSO393222:VSO393223 WCK393222:WCK393223 WMG393222:WMG393223 WWC393222:WWC393223 U458758:U458759 JQ458758:JQ458759 TM458758:TM458759 ADI458758:ADI458759 ANE458758:ANE458759 AXA458758:AXA458759 BGW458758:BGW458759 BQS458758:BQS458759 CAO458758:CAO458759 CKK458758:CKK458759 CUG458758:CUG458759 DEC458758:DEC458759 DNY458758:DNY458759 DXU458758:DXU458759 EHQ458758:EHQ458759 ERM458758:ERM458759 FBI458758:FBI458759 FLE458758:FLE458759 FVA458758:FVA458759 GEW458758:GEW458759 GOS458758:GOS458759 GYO458758:GYO458759 HIK458758:HIK458759 HSG458758:HSG458759 ICC458758:ICC458759 ILY458758:ILY458759 IVU458758:IVU458759 JFQ458758:JFQ458759 JPM458758:JPM458759 JZI458758:JZI458759 KJE458758:KJE458759 KTA458758:KTA458759 LCW458758:LCW458759 LMS458758:LMS458759 LWO458758:LWO458759 MGK458758:MGK458759 MQG458758:MQG458759 NAC458758:NAC458759 NJY458758:NJY458759 NTU458758:NTU458759 ODQ458758:ODQ458759 ONM458758:ONM458759 OXI458758:OXI458759 PHE458758:PHE458759 PRA458758:PRA458759 QAW458758:QAW458759 QKS458758:QKS458759 QUO458758:QUO458759 REK458758:REK458759 ROG458758:ROG458759 RYC458758:RYC458759 SHY458758:SHY458759 SRU458758:SRU458759 TBQ458758:TBQ458759 TLM458758:TLM458759 TVI458758:TVI458759 UFE458758:UFE458759 UPA458758:UPA458759 UYW458758:UYW458759 VIS458758:VIS458759 VSO458758:VSO458759 WCK458758:WCK458759 WMG458758:WMG458759 WWC458758:WWC458759 U524294:U524295 JQ524294:JQ524295 TM524294:TM524295 ADI524294:ADI524295 ANE524294:ANE524295 AXA524294:AXA524295 BGW524294:BGW524295 BQS524294:BQS524295 CAO524294:CAO524295 CKK524294:CKK524295 CUG524294:CUG524295 DEC524294:DEC524295 DNY524294:DNY524295 DXU524294:DXU524295 EHQ524294:EHQ524295 ERM524294:ERM524295 FBI524294:FBI524295 FLE524294:FLE524295 FVA524294:FVA524295 GEW524294:GEW524295 GOS524294:GOS524295 GYO524294:GYO524295 HIK524294:HIK524295 HSG524294:HSG524295 ICC524294:ICC524295 ILY524294:ILY524295 IVU524294:IVU524295 JFQ524294:JFQ524295 JPM524294:JPM524295 JZI524294:JZI524295 KJE524294:KJE524295 KTA524294:KTA524295 LCW524294:LCW524295 LMS524294:LMS524295 LWO524294:LWO524295 MGK524294:MGK524295 MQG524294:MQG524295 NAC524294:NAC524295 NJY524294:NJY524295 NTU524294:NTU524295 ODQ524294:ODQ524295 ONM524294:ONM524295 OXI524294:OXI524295 PHE524294:PHE524295 PRA524294:PRA524295 QAW524294:QAW524295 QKS524294:QKS524295 QUO524294:QUO524295 REK524294:REK524295 ROG524294:ROG524295 RYC524294:RYC524295 SHY524294:SHY524295 SRU524294:SRU524295 TBQ524294:TBQ524295 TLM524294:TLM524295 TVI524294:TVI524295 UFE524294:UFE524295 UPA524294:UPA524295 UYW524294:UYW524295 VIS524294:VIS524295 VSO524294:VSO524295 WCK524294:WCK524295 WMG524294:WMG524295 WWC524294:WWC524295 U589830:U589831 JQ589830:JQ589831 TM589830:TM589831 ADI589830:ADI589831 ANE589830:ANE589831 AXA589830:AXA589831 BGW589830:BGW589831 BQS589830:BQS589831 CAO589830:CAO589831 CKK589830:CKK589831 CUG589830:CUG589831 DEC589830:DEC589831 DNY589830:DNY589831 DXU589830:DXU589831 EHQ589830:EHQ589831 ERM589830:ERM589831 FBI589830:FBI589831 FLE589830:FLE589831 FVA589830:FVA589831 GEW589830:GEW589831 GOS589830:GOS589831 GYO589830:GYO589831 HIK589830:HIK589831 HSG589830:HSG589831 ICC589830:ICC589831 ILY589830:ILY589831 IVU589830:IVU589831 JFQ589830:JFQ589831 JPM589830:JPM589831 JZI589830:JZI589831 KJE589830:KJE589831 KTA589830:KTA589831 LCW589830:LCW589831 LMS589830:LMS589831 LWO589830:LWO589831 MGK589830:MGK589831 MQG589830:MQG589831 NAC589830:NAC589831 NJY589830:NJY589831 NTU589830:NTU589831 ODQ589830:ODQ589831 ONM589830:ONM589831 OXI589830:OXI589831 PHE589830:PHE589831 PRA589830:PRA589831 QAW589830:QAW589831 QKS589830:QKS589831 QUO589830:QUO589831 REK589830:REK589831 ROG589830:ROG589831 RYC589830:RYC589831 SHY589830:SHY589831 SRU589830:SRU589831 TBQ589830:TBQ589831 TLM589830:TLM589831 TVI589830:TVI589831 UFE589830:UFE589831 UPA589830:UPA589831 UYW589830:UYW589831 VIS589830:VIS589831 VSO589830:VSO589831 WCK589830:WCK589831 WMG589830:WMG589831 WWC589830:WWC589831 U655366:U655367 JQ655366:JQ655367 TM655366:TM655367 ADI655366:ADI655367 ANE655366:ANE655367 AXA655366:AXA655367 BGW655366:BGW655367 BQS655366:BQS655367 CAO655366:CAO655367 CKK655366:CKK655367 CUG655366:CUG655367 DEC655366:DEC655367 DNY655366:DNY655367 DXU655366:DXU655367 EHQ655366:EHQ655367 ERM655366:ERM655367 FBI655366:FBI655367 FLE655366:FLE655367 FVA655366:FVA655367 GEW655366:GEW655367 GOS655366:GOS655367 GYO655366:GYO655367 HIK655366:HIK655367 HSG655366:HSG655367 ICC655366:ICC655367 ILY655366:ILY655367 IVU655366:IVU655367 JFQ655366:JFQ655367 JPM655366:JPM655367 JZI655366:JZI655367 KJE655366:KJE655367 KTA655366:KTA655367 LCW655366:LCW655367 LMS655366:LMS655367 LWO655366:LWO655367 MGK655366:MGK655367 MQG655366:MQG655367 NAC655366:NAC655367 NJY655366:NJY655367 NTU655366:NTU655367 ODQ655366:ODQ655367 ONM655366:ONM655367 OXI655366:OXI655367 PHE655366:PHE655367 PRA655366:PRA655367 QAW655366:QAW655367 QKS655366:QKS655367 QUO655366:QUO655367 REK655366:REK655367 ROG655366:ROG655367 RYC655366:RYC655367 SHY655366:SHY655367 SRU655366:SRU655367 TBQ655366:TBQ655367 TLM655366:TLM655367 TVI655366:TVI655367 UFE655366:UFE655367 UPA655366:UPA655367 UYW655366:UYW655367 VIS655366:VIS655367 VSO655366:VSO655367 WCK655366:WCK655367 WMG655366:WMG655367 WWC655366:WWC655367 U720902:U720903 JQ720902:JQ720903 TM720902:TM720903 ADI720902:ADI720903 ANE720902:ANE720903 AXA720902:AXA720903 BGW720902:BGW720903 BQS720902:BQS720903 CAO720902:CAO720903 CKK720902:CKK720903 CUG720902:CUG720903 DEC720902:DEC720903 DNY720902:DNY720903 DXU720902:DXU720903 EHQ720902:EHQ720903 ERM720902:ERM720903 FBI720902:FBI720903 FLE720902:FLE720903 FVA720902:FVA720903 GEW720902:GEW720903 GOS720902:GOS720903 GYO720902:GYO720903 HIK720902:HIK720903 HSG720902:HSG720903 ICC720902:ICC720903 ILY720902:ILY720903 IVU720902:IVU720903 JFQ720902:JFQ720903 JPM720902:JPM720903 JZI720902:JZI720903 KJE720902:KJE720903 KTA720902:KTA720903 LCW720902:LCW720903 LMS720902:LMS720903 LWO720902:LWO720903 MGK720902:MGK720903 MQG720902:MQG720903 NAC720902:NAC720903 NJY720902:NJY720903 NTU720902:NTU720903 ODQ720902:ODQ720903 ONM720902:ONM720903 OXI720902:OXI720903 PHE720902:PHE720903 PRA720902:PRA720903 QAW720902:QAW720903 QKS720902:QKS720903 QUO720902:QUO720903 REK720902:REK720903 ROG720902:ROG720903 RYC720902:RYC720903 SHY720902:SHY720903 SRU720902:SRU720903 TBQ720902:TBQ720903 TLM720902:TLM720903 TVI720902:TVI720903 UFE720902:UFE720903 UPA720902:UPA720903 UYW720902:UYW720903 VIS720902:VIS720903 VSO720902:VSO720903 WCK720902:WCK720903 WMG720902:WMG720903 WWC720902:WWC720903 U786438:U786439 JQ786438:JQ786439 TM786438:TM786439 ADI786438:ADI786439 ANE786438:ANE786439 AXA786438:AXA786439 BGW786438:BGW786439 BQS786438:BQS786439 CAO786438:CAO786439 CKK786438:CKK786439 CUG786438:CUG786439 DEC786438:DEC786439 DNY786438:DNY786439 DXU786438:DXU786439 EHQ786438:EHQ786439 ERM786438:ERM786439 FBI786438:FBI786439 FLE786438:FLE786439 FVA786438:FVA786439 GEW786438:GEW786439 GOS786438:GOS786439 GYO786438:GYO786439 HIK786438:HIK786439 HSG786438:HSG786439 ICC786438:ICC786439 ILY786438:ILY786439 IVU786438:IVU786439 JFQ786438:JFQ786439 JPM786438:JPM786439 JZI786438:JZI786439 KJE786438:KJE786439 KTA786438:KTA786439 LCW786438:LCW786439 LMS786438:LMS786439 LWO786438:LWO786439 MGK786438:MGK786439 MQG786438:MQG786439 NAC786438:NAC786439 NJY786438:NJY786439 NTU786438:NTU786439 ODQ786438:ODQ786439 ONM786438:ONM786439 OXI786438:OXI786439 PHE786438:PHE786439 PRA786438:PRA786439 QAW786438:QAW786439 QKS786438:QKS786439 QUO786438:QUO786439 REK786438:REK786439 ROG786438:ROG786439 RYC786438:RYC786439 SHY786438:SHY786439 SRU786438:SRU786439 TBQ786438:TBQ786439 TLM786438:TLM786439 TVI786438:TVI786439 UFE786438:UFE786439 UPA786438:UPA786439 UYW786438:UYW786439 VIS786438:VIS786439 VSO786438:VSO786439 WCK786438:WCK786439 WMG786438:WMG786439 WWC786438:WWC786439 U851974:U851975 JQ851974:JQ851975 TM851974:TM851975 ADI851974:ADI851975 ANE851974:ANE851975 AXA851974:AXA851975 BGW851974:BGW851975 BQS851974:BQS851975 CAO851974:CAO851975 CKK851974:CKK851975 CUG851974:CUG851975 DEC851974:DEC851975 DNY851974:DNY851975 DXU851974:DXU851975 EHQ851974:EHQ851975 ERM851974:ERM851975 FBI851974:FBI851975 FLE851974:FLE851975 FVA851974:FVA851975 GEW851974:GEW851975 GOS851974:GOS851975 GYO851974:GYO851975 HIK851974:HIK851975 HSG851974:HSG851975 ICC851974:ICC851975 ILY851974:ILY851975 IVU851974:IVU851975 JFQ851974:JFQ851975 JPM851974:JPM851975 JZI851974:JZI851975 KJE851974:KJE851975 KTA851974:KTA851975 LCW851974:LCW851975 LMS851974:LMS851975 LWO851974:LWO851975 MGK851974:MGK851975 MQG851974:MQG851975 NAC851974:NAC851975 NJY851974:NJY851975 NTU851974:NTU851975 ODQ851974:ODQ851975 ONM851974:ONM851975 OXI851974:OXI851975 PHE851974:PHE851975 PRA851974:PRA851975 QAW851974:QAW851975 QKS851974:QKS851975 QUO851974:QUO851975 REK851974:REK851975 ROG851974:ROG851975 RYC851974:RYC851975 SHY851974:SHY851975 SRU851974:SRU851975 TBQ851974:TBQ851975 TLM851974:TLM851975 TVI851974:TVI851975 UFE851974:UFE851975 UPA851974:UPA851975 UYW851974:UYW851975 VIS851974:VIS851975 VSO851974:VSO851975 WCK851974:WCK851975 WMG851974:WMG851975 WWC851974:WWC851975 U917510:U917511 JQ917510:JQ917511 TM917510:TM917511 ADI917510:ADI917511 ANE917510:ANE917511 AXA917510:AXA917511 BGW917510:BGW917511 BQS917510:BQS917511 CAO917510:CAO917511 CKK917510:CKK917511 CUG917510:CUG917511 DEC917510:DEC917511 DNY917510:DNY917511 DXU917510:DXU917511 EHQ917510:EHQ917511 ERM917510:ERM917511 FBI917510:FBI917511 FLE917510:FLE917511 FVA917510:FVA917511 GEW917510:GEW917511 GOS917510:GOS917511 GYO917510:GYO917511 HIK917510:HIK917511 HSG917510:HSG917511 ICC917510:ICC917511 ILY917510:ILY917511 IVU917510:IVU917511 JFQ917510:JFQ917511 JPM917510:JPM917511 JZI917510:JZI917511 KJE917510:KJE917511 KTA917510:KTA917511 LCW917510:LCW917511 LMS917510:LMS917511 LWO917510:LWO917511 MGK917510:MGK917511 MQG917510:MQG917511 NAC917510:NAC917511 NJY917510:NJY917511 NTU917510:NTU917511 ODQ917510:ODQ917511 ONM917510:ONM917511 OXI917510:OXI917511 PHE917510:PHE917511 PRA917510:PRA917511 QAW917510:QAW917511 QKS917510:QKS917511 QUO917510:QUO917511 REK917510:REK917511 ROG917510:ROG917511 RYC917510:RYC917511 SHY917510:SHY917511 SRU917510:SRU917511 TBQ917510:TBQ917511 TLM917510:TLM917511 TVI917510:TVI917511 UFE917510:UFE917511 UPA917510:UPA917511 UYW917510:UYW917511 VIS917510:VIS917511 VSO917510:VSO917511 WCK917510:WCK917511 WMG917510:WMG917511 WWC917510:WWC917511 U983046:U983047 JQ983046:JQ983047 TM983046:TM983047 ADI983046:ADI983047 ANE983046:ANE983047 AXA983046:AXA983047 BGW983046:BGW983047 BQS983046:BQS983047 CAO983046:CAO983047 CKK983046:CKK983047 CUG983046:CUG983047 DEC983046:DEC983047 DNY983046:DNY983047 DXU983046:DXU983047 EHQ983046:EHQ983047 ERM983046:ERM983047 FBI983046:FBI983047 FLE983046:FLE983047 FVA983046:FVA983047 GEW983046:GEW983047 GOS983046:GOS983047 GYO983046:GYO983047 HIK983046:HIK983047 HSG983046:HSG983047 ICC983046:ICC983047 ILY983046:ILY983047 IVU983046:IVU983047 JFQ983046:JFQ983047 JPM983046:JPM983047 JZI983046:JZI983047 KJE983046:KJE983047 KTA983046:KTA983047 LCW983046:LCW983047 LMS983046:LMS983047 LWO983046:LWO983047 MGK983046:MGK983047 MQG983046:MQG983047 NAC983046:NAC983047 NJY983046:NJY983047 NTU983046:NTU983047 ODQ983046:ODQ983047 ONM983046:ONM983047 OXI983046:OXI983047 PHE983046:PHE983047 PRA983046:PRA983047 QAW983046:QAW983047 QKS983046:QKS983047 QUO983046:QUO983047 REK983046:REK983047 ROG983046:ROG983047 RYC983046:RYC983047 SHY983046:SHY983047 SRU983046:SRU983047 TBQ983046:TBQ983047 TLM983046:TLM983047 TVI983046:TVI983047 UFE983046:UFE983047 UPA983046:UPA983047 UYW983046:UYW983047 VIS983046:VIS983047 VSO983046:VSO983047 WCK983046:WCK983047 WMG983046:WMG983047 WWC983046:WWC983047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M65542:M65543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M131078:M131079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M196614:M196615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M262150:M262151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M327686:M327687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M393222:M393223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M458758:M458759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M524294:M524295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M589830:M589831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M655366:M655367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M720902:M720903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M786438:M786439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M851974:M851975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M917510:M917511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M983046:M983047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I65542:I65543 JE65542:JE65543 TA65542:TA65543 ACW65542:ACW65543 AMS65542:AMS65543 AWO65542:AWO65543 BGK65542:BGK65543 BQG65542:BQG65543 CAC65542:CAC65543 CJY65542:CJY65543 CTU65542:CTU65543 DDQ65542:DDQ65543 DNM65542:DNM65543 DXI65542:DXI65543 EHE65542:EHE65543 ERA65542:ERA65543 FAW65542:FAW65543 FKS65542:FKS65543 FUO65542:FUO65543 GEK65542:GEK65543 GOG65542:GOG65543 GYC65542:GYC65543 HHY65542:HHY65543 HRU65542:HRU65543 IBQ65542:IBQ65543 ILM65542:ILM65543 IVI65542:IVI65543 JFE65542:JFE65543 JPA65542:JPA65543 JYW65542:JYW65543 KIS65542:KIS65543 KSO65542:KSO65543 LCK65542:LCK65543 LMG65542:LMG65543 LWC65542:LWC65543 MFY65542:MFY65543 MPU65542:MPU65543 MZQ65542:MZQ65543 NJM65542:NJM65543 NTI65542:NTI65543 ODE65542:ODE65543 ONA65542:ONA65543 OWW65542:OWW65543 PGS65542:PGS65543 PQO65542:PQO65543 QAK65542:QAK65543 QKG65542:QKG65543 QUC65542:QUC65543 RDY65542:RDY65543 RNU65542:RNU65543 RXQ65542:RXQ65543 SHM65542:SHM65543 SRI65542:SRI65543 TBE65542:TBE65543 TLA65542:TLA65543 TUW65542:TUW65543 UES65542:UES65543 UOO65542:UOO65543 UYK65542:UYK65543 VIG65542:VIG65543 VSC65542:VSC65543 WBY65542:WBY65543 WLU65542:WLU65543 WVQ65542:WVQ65543 I131078:I131079 JE131078:JE131079 TA131078:TA131079 ACW131078:ACW131079 AMS131078:AMS131079 AWO131078:AWO131079 BGK131078:BGK131079 BQG131078:BQG131079 CAC131078:CAC131079 CJY131078:CJY131079 CTU131078:CTU131079 DDQ131078:DDQ131079 DNM131078:DNM131079 DXI131078:DXI131079 EHE131078:EHE131079 ERA131078:ERA131079 FAW131078:FAW131079 FKS131078:FKS131079 FUO131078:FUO131079 GEK131078:GEK131079 GOG131078:GOG131079 GYC131078:GYC131079 HHY131078:HHY131079 HRU131078:HRU131079 IBQ131078:IBQ131079 ILM131078:ILM131079 IVI131078:IVI131079 JFE131078:JFE131079 JPA131078:JPA131079 JYW131078:JYW131079 KIS131078:KIS131079 KSO131078:KSO131079 LCK131078:LCK131079 LMG131078:LMG131079 LWC131078:LWC131079 MFY131078:MFY131079 MPU131078:MPU131079 MZQ131078:MZQ131079 NJM131078:NJM131079 NTI131078:NTI131079 ODE131078:ODE131079 ONA131078:ONA131079 OWW131078:OWW131079 PGS131078:PGS131079 PQO131078:PQO131079 QAK131078:QAK131079 QKG131078:QKG131079 QUC131078:QUC131079 RDY131078:RDY131079 RNU131078:RNU131079 RXQ131078:RXQ131079 SHM131078:SHM131079 SRI131078:SRI131079 TBE131078:TBE131079 TLA131078:TLA131079 TUW131078:TUW131079 UES131078:UES131079 UOO131078:UOO131079 UYK131078:UYK131079 VIG131078:VIG131079 VSC131078:VSC131079 WBY131078:WBY131079 WLU131078:WLU131079 WVQ131078:WVQ131079 I196614:I196615 JE196614:JE196615 TA196614:TA196615 ACW196614:ACW196615 AMS196614:AMS196615 AWO196614:AWO196615 BGK196614:BGK196615 BQG196614:BQG196615 CAC196614:CAC196615 CJY196614:CJY196615 CTU196614:CTU196615 DDQ196614:DDQ196615 DNM196614:DNM196615 DXI196614:DXI196615 EHE196614:EHE196615 ERA196614:ERA196615 FAW196614:FAW196615 FKS196614:FKS196615 FUO196614:FUO196615 GEK196614:GEK196615 GOG196614:GOG196615 GYC196614:GYC196615 HHY196614:HHY196615 HRU196614:HRU196615 IBQ196614:IBQ196615 ILM196614:ILM196615 IVI196614:IVI196615 JFE196614:JFE196615 JPA196614:JPA196615 JYW196614:JYW196615 KIS196614:KIS196615 KSO196614:KSO196615 LCK196614:LCK196615 LMG196614:LMG196615 LWC196614:LWC196615 MFY196614:MFY196615 MPU196614:MPU196615 MZQ196614:MZQ196615 NJM196614:NJM196615 NTI196614:NTI196615 ODE196614:ODE196615 ONA196614:ONA196615 OWW196614:OWW196615 PGS196614:PGS196615 PQO196614:PQO196615 QAK196614:QAK196615 QKG196614:QKG196615 QUC196614:QUC196615 RDY196614:RDY196615 RNU196614:RNU196615 RXQ196614:RXQ196615 SHM196614:SHM196615 SRI196614:SRI196615 TBE196614:TBE196615 TLA196614:TLA196615 TUW196614:TUW196615 UES196614:UES196615 UOO196614:UOO196615 UYK196614:UYK196615 VIG196614:VIG196615 VSC196614:VSC196615 WBY196614:WBY196615 WLU196614:WLU196615 WVQ196614:WVQ196615 I262150:I262151 JE262150:JE262151 TA262150:TA262151 ACW262150:ACW262151 AMS262150:AMS262151 AWO262150:AWO262151 BGK262150:BGK262151 BQG262150:BQG262151 CAC262150:CAC262151 CJY262150:CJY262151 CTU262150:CTU262151 DDQ262150:DDQ262151 DNM262150:DNM262151 DXI262150:DXI262151 EHE262150:EHE262151 ERA262150:ERA262151 FAW262150:FAW262151 FKS262150:FKS262151 FUO262150:FUO262151 GEK262150:GEK262151 GOG262150:GOG262151 GYC262150:GYC262151 HHY262150:HHY262151 HRU262150:HRU262151 IBQ262150:IBQ262151 ILM262150:ILM262151 IVI262150:IVI262151 JFE262150:JFE262151 JPA262150:JPA262151 JYW262150:JYW262151 KIS262150:KIS262151 KSO262150:KSO262151 LCK262150:LCK262151 LMG262150:LMG262151 LWC262150:LWC262151 MFY262150:MFY262151 MPU262150:MPU262151 MZQ262150:MZQ262151 NJM262150:NJM262151 NTI262150:NTI262151 ODE262150:ODE262151 ONA262150:ONA262151 OWW262150:OWW262151 PGS262150:PGS262151 PQO262150:PQO262151 QAK262150:QAK262151 QKG262150:QKG262151 QUC262150:QUC262151 RDY262150:RDY262151 RNU262150:RNU262151 RXQ262150:RXQ262151 SHM262150:SHM262151 SRI262150:SRI262151 TBE262150:TBE262151 TLA262150:TLA262151 TUW262150:TUW262151 UES262150:UES262151 UOO262150:UOO262151 UYK262150:UYK262151 VIG262150:VIG262151 VSC262150:VSC262151 WBY262150:WBY262151 WLU262150:WLU262151 WVQ262150:WVQ262151 I327686:I327687 JE327686:JE327687 TA327686:TA327687 ACW327686:ACW327687 AMS327686:AMS327687 AWO327686:AWO327687 BGK327686:BGK327687 BQG327686:BQG327687 CAC327686:CAC327687 CJY327686:CJY327687 CTU327686:CTU327687 DDQ327686:DDQ327687 DNM327686:DNM327687 DXI327686:DXI327687 EHE327686:EHE327687 ERA327686:ERA327687 FAW327686:FAW327687 FKS327686:FKS327687 FUO327686:FUO327687 GEK327686:GEK327687 GOG327686:GOG327687 GYC327686:GYC327687 HHY327686:HHY327687 HRU327686:HRU327687 IBQ327686:IBQ327687 ILM327686:ILM327687 IVI327686:IVI327687 JFE327686:JFE327687 JPA327686:JPA327687 JYW327686:JYW327687 KIS327686:KIS327687 KSO327686:KSO327687 LCK327686:LCK327687 LMG327686:LMG327687 LWC327686:LWC327687 MFY327686:MFY327687 MPU327686:MPU327687 MZQ327686:MZQ327687 NJM327686:NJM327687 NTI327686:NTI327687 ODE327686:ODE327687 ONA327686:ONA327687 OWW327686:OWW327687 PGS327686:PGS327687 PQO327686:PQO327687 QAK327686:QAK327687 QKG327686:QKG327687 QUC327686:QUC327687 RDY327686:RDY327687 RNU327686:RNU327687 RXQ327686:RXQ327687 SHM327686:SHM327687 SRI327686:SRI327687 TBE327686:TBE327687 TLA327686:TLA327687 TUW327686:TUW327687 UES327686:UES327687 UOO327686:UOO327687 UYK327686:UYK327687 VIG327686:VIG327687 VSC327686:VSC327687 WBY327686:WBY327687 WLU327686:WLU327687 WVQ327686:WVQ327687 I393222:I393223 JE393222:JE393223 TA393222:TA393223 ACW393222:ACW393223 AMS393222:AMS393223 AWO393222:AWO393223 BGK393222:BGK393223 BQG393222:BQG393223 CAC393222:CAC393223 CJY393222:CJY393223 CTU393222:CTU393223 DDQ393222:DDQ393223 DNM393222:DNM393223 DXI393222:DXI393223 EHE393222:EHE393223 ERA393222:ERA393223 FAW393222:FAW393223 FKS393222:FKS393223 FUO393222:FUO393223 GEK393222:GEK393223 GOG393222:GOG393223 GYC393222:GYC393223 HHY393222:HHY393223 HRU393222:HRU393223 IBQ393222:IBQ393223 ILM393222:ILM393223 IVI393222:IVI393223 JFE393222:JFE393223 JPA393222:JPA393223 JYW393222:JYW393223 KIS393222:KIS393223 KSO393222:KSO393223 LCK393222:LCK393223 LMG393222:LMG393223 LWC393222:LWC393223 MFY393222:MFY393223 MPU393222:MPU393223 MZQ393222:MZQ393223 NJM393222:NJM393223 NTI393222:NTI393223 ODE393222:ODE393223 ONA393222:ONA393223 OWW393222:OWW393223 PGS393222:PGS393223 PQO393222:PQO393223 QAK393222:QAK393223 QKG393222:QKG393223 QUC393222:QUC393223 RDY393222:RDY393223 RNU393222:RNU393223 RXQ393222:RXQ393223 SHM393222:SHM393223 SRI393222:SRI393223 TBE393222:TBE393223 TLA393222:TLA393223 TUW393222:TUW393223 UES393222:UES393223 UOO393222:UOO393223 UYK393222:UYK393223 VIG393222:VIG393223 VSC393222:VSC393223 WBY393222:WBY393223 WLU393222:WLU393223 WVQ393222:WVQ393223 I458758:I458759 JE458758:JE458759 TA458758:TA458759 ACW458758:ACW458759 AMS458758:AMS458759 AWO458758:AWO458759 BGK458758:BGK458759 BQG458758:BQG458759 CAC458758:CAC458759 CJY458758:CJY458759 CTU458758:CTU458759 DDQ458758:DDQ458759 DNM458758:DNM458759 DXI458758:DXI458759 EHE458758:EHE458759 ERA458758:ERA458759 FAW458758:FAW458759 FKS458758:FKS458759 FUO458758:FUO458759 GEK458758:GEK458759 GOG458758:GOG458759 GYC458758:GYC458759 HHY458758:HHY458759 HRU458758:HRU458759 IBQ458758:IBQ458759 ILM458758:ILM458759 IVI458758:IVI458759 JFE458758:JFE458759 JPA458758:JPA458759 JYW458758:JYW458759 KIS458758:KIS458759 KSO458758:KSO458759 LCK458758:LCK458759 LMG458758:LMG458759 LWC458758:LWC458759 MFY458758:MFY458759 MPU458758:MPU458759 MZQ458758:MZQ458759 NJM458758:NJM458759 NTI458758:NTI458759 ODE458758:ODE458759 ONA458758:ONA458759 OWW458758:OWW458759 PGS458758:PGS458759 PQO458758:PQO458759 QAK458758:QAK458759 QKG458758:QKG458759 QUC458758:QUC458759 RDY458758:RDY458759 RNU458758:RNU458759 RXQ458758:RXQ458759 SHM458758:SHM458759 SRI458758:SRI458759 TBE458758:TBE458759 TLA458758:TLA458759 TUW458758:TUW458759 UES458758:UES458759 UOO458758:UOO458759 UYK458758:UYK458759 VIG458758:VIG458759 VSC458758:VSC458759 WBY458758:WBY458759 WLU458758:WLU458759 WVQ458758:WVQ458759 I524294:I524295 JE524294:JE524295 TA524294:TA524295 ACW524294:ACW524295 AMS524294:AMS524295 AWO524294:AWO524295 BGK524294:BGK524295 BQG524294:BQG524295 CAC524294:CAC524295 CJY524294:CJY524295 CTU524294:CTU524295 DDQ524294:DDQ524295 DNM524294:DNM524295 DXI524294:DXI524295 EHE524294:EHE524295 ERA524294:ERA524295 FAW524294:FAW524295 FKS524294:FKS524295 FUO524294:FUO524295 GEK524294:GEK524295 GOG524294:GOG524295 GYC524294:GYC524295 HHY524294:HHY524295 HRU524294:HRU524295 IBQ524294:IBQ524295 ILM524294:ILM524295 IVI524294:IVI524295 JFE524294:JFE524295 JPA524294:JPA524295 JYW524294:JYW524295 KIS524294:KIS524295 KSO524294:KSO524295 LCK524294:LCK524295 LMG524294:LMG524295 LWC524294:LWC524295 MFY524294:MFY524295 MPU524294:MPU524295 MZQ524294:MZQ524295 NJM524294:NJM524295 NTI524294:NTI524295 ODE524294:ODE524295 ONA524294:ONA524295 OWW524294:OWW524295 PGS524294:PGS524295 PQO524294:PQO524295 QAK524294:QAK524295 QKG524294:QKG524295 QUC524294:QUC524295 RDY524294:RDY524295 RNU524294:RNU524295 RXQ524294:RXQ524295 SHM524294:SHM524295 SRI524294:SRI524295 TBE524294:TBE524295 TLA524294:TLA524295 TUW524294:TUW524295 UES524294:UES524295 UOO524294:UOO524295 UYK524294:UYK524295 VIG524294:VIG524295 VSC524294:VSC524295 WBY524294:WBY524295 WLU524294:WLU524295 WVQ524294:WVQ524295 I589830:I589831 JE589830:JE589831 TA589830:TA589831 ACW589830:ACW589831 AMS589830:AMS589831 AWO589830:AWO589831 BGK589830:BGK589831 BQG589830:BQG589831 CAC589830:CAC589831 CJY589830:CJY589831 CTU589830:CTU589831 DDQ589830:DDQ589831 DNM589830:DNM589831 DXI589830:DXI589831 EHE589830:EHE589831 ERA589830:ERA589831 FAW589830:FAW589831 FKS589830:FKS589831 FUO589830:FUO589831 GEK589830:GEK589831 GOG589830:GOG589831 GYC589830:GYC589831 HHY589830:HHY589831 HRU589830:HRU589831 IBQ589830:IBQ589831 ILM589830:ILM589831 IVI589830:IVI589831 JFE589830:JFE589831 JPA589830:JPA589831 JYW589830:JYW589831 KIS589830:KIS589831 KSO589830:KSO589831 LCK589830:LCK589831 LMG589830:LMG589831 LWC589830:LWC589831 MFY589830:MFY589831 MPU589830:MPU589831 MZQ589830:MZQ589831 NJM589830:NJM589831 NTI589830:NTI589831 ODE589830:ODE589831 ONA589830:ONA589831 OWW589830:OWW589831 PGS589830:PGS589831 PQO589830:PQO589831 QAK589830:QAK589831 QKG589830:QKG589831 QUC589830:QUC589831 RDY589830:RDY589831 RNU589830:RNU589831 RXQ589830:RXQ589831 SHM589830:SHM589831 SRI589830:SRI589831 TBE589830:TBE589831 TLA589830:TLA589831 TUW589830:TUW589831 UES589830:UES589831 UOO589830:UOO589831 UYK589830:UYK589831 VIG589830:VIG589831 VSC589830:VSC589831 WBY589830:WBY589831 WLU589830:WLU589831 WVQ589830:WVQ589831 I655366:I655367 JE655366:JE655367 TA655366:TA655367 ACW655366:ACW655367 AMS655366:AMS655367 AWO655366:AWO655367 BGK655366:BGK655367 BQG655366:BQG655367 CAC655366:CAC655367 CJY655366:CJY655367 CTU655366:CTU655367 DDQ655366:DDQ655367 DNM655366:DNM655367 DXI655366:DXI655367 EHE655366:EHE655367 ERA655366:ERA655367 FAW655366:FAW655367 FKS655366:FKS655367 FUO655366:FUO655367 GEK655366:GEK655367 GOG655366:GOG655367 GYC655366:GYC655367 HHY655366:HHY655367 HRU655366:HRU655367 IBQ655366:IBQ655367 ILM655366:ILM655367 IVI655366:IVI655367 JFE655366:JFE655367 JPA655366:JPA655367 JYW655366:JYW655367 KIS655366:KIS655367 KSO655366:KSO655367 LCK655366:LCK655367 LMG655366:LMG655367 LWC655366:LWC655367 MFY655366:MFY655367 MPU655366:MPU655367 MZQ655366:MZQ655367 NJM655366:NJM655367 NTI655366:NTI655367 ODE655366:ODE655367 ONA655366:ONA655367 OWW655366:OWW655367 PGS655366:PGS655367 PQO655366:PQO655367 QAK655366:QAK655367 QKG655366:QKG655367 QUC655366:QUC655367 RDY655366:RDY655367 RNU655366:RNU655367 RXQ655366:RXQ655367 SHM655366:SHM655367 SRI655366:SRI655367 TBE655366:TBE655367 TLA655366:TLA655367 TUW655366:TUW655367 UES655366:UES655367 UOO655366:UOO655367 UYK655366:UYK655367 VIG655366:VIG655367 VSC655366:VSC655367 WBY655366:WBY655367 WLU655366:WLU655367 WVQ655366:WVQ655367 I720902:I720903 JE720902:JE720903 TA720902:TA720903 ACW720902:ACW720903 AMS720902:AMS720903 AWO720902:AWO720903 BGK720902:BGK720903 BQG720902:BQG720903 CAC720902:CAC720903 CJY720902:CJY720903 CTU720902:CTU720903 DDQ720902:DDQ720903 DNM720902:DNM720903 DXI720902:DXI720903 EHE720902:EHE720903 ERA720902:ERA720903 FAW720902:FAW720903 FKS720902:FKS720903 FUO720902:FUO720903 GEK720902:GEK720903 GOG720902:GOG720903 GYC720902:GYC720903 HHY720902:HHY720903 HRU720902:HRU720903 IBQ720902:IBQ720903 ILM720902:ILM720903 IVI720902:IVI720903 JFE720902:JFE720903 JPA720902:JPA720903 JYW720902:JYW720903 KIS720902:KIS720903 KSO720902:KSO720903 LCK720902:LCK720903 LMG720902:LMG720903 LWC720902:LWC720903 MFY720902:MFY720903 MPU720902:MPU720903 MZQ720902:MZQ720903 NJM720902:NJM720903 NTI720902:NTI720903 ODE720902:ODE720903 ONA720902:ONA720903 OWW720902:OWW720903 PGS720902:PGS720903 PQO720902:PQO720903 QAK720902:QAK720903 QKG720902:QKG720903 QUC720902:QUC720903 RDY720902:RDY720903 RNU720902:RNU720903 RXQ720902:RXQ720903 SHM720902:SHM720903 SRI720902:SRI720903 TBE720902:TBE720903 TLA720902:TLA720903 TUW720902:TUW720903 UES720902:UES720903 UOO720902:UOO720903 UYK720902:UYK720903 VIG720902:VIG720903 VSC720902:VSC720903 WBY720902:WBY720903 WLU720902:WLU720903 WVQ720902:WVQ720903 I786438:I786439 JE786438:JE786439 TA786438:TA786439 ACW786438:ACW786439 AMS786438:AMS786439 AWO786438:AWO786439 BGK786438:BGK786439 BQG786438:BQG786439 CAC786438:CAC786439 CJY786438:CJY786439 CTU786438:CTU786439 DDQ786438:DDQ786439 DNM786438:DNM786439 DXI786438:DXI786439 EHE786438:EHE786439 ERA786438:ERA786439 FAW786438:FAW786439 FKS786438:FKS786439 FUO786438:FUO786439 GEK786438:GEK786439 GOG786438:GOG786439 GYC786438:GYC786439 HHY786438:HHY786439 HRU786438:HRU786439 IBQ786438:IBQ786439 ILM786438:ILM786439 IVI786438:IVI786439 JFE786438:JFE786439 JPA786438:JPA786439 JYW786438:JYW786439 KIS786438:KIS786439 KSO786438:KSO786439 LCK786438:LCK786439 LMG786438:LMG786439 LWC786438:LWC786439 MFY786438:MFY786439 MPU786438:MPU786439 MZQ786438:MZQ786439 NJM786438:NJM786439 NTI786438:NTI786439 ODE786438:ODE786439 ONA786438:ONA786439 OWW786438:OWW786439 PGS786438:PGS786439 PQO786438:PQO786439 QAK786438:QAK786439 QKG786438:QKG786439 QUC786438:QUC786439 RDY786438:RDY786439 RNU786438:RNU786439 RXQ786438:RXQ786439 SHM786438:SHM786439 SRI786438:SRI786439 TBE786438:TBE786439 TLA786438:TLA786439 TUW786438:TUW786439 UES786438:UES786439 UOO786438:UOO786439 UYK786438:UYK786439 VIG786438:VIG786439 VSC786438:VSC786439 WBY786438:WBY786439 WLU786438:WLU786439 WVQ786438:WVQ786439 I851974:I851975 JE851974:JE851975 TA851974:TA851975 ACW851974:ACW851975 AMS851974:AMS851975 AWO851974:AWO851975 BGK851974:BGK851975 BQG851974:BQG851975 CAC851974:CAC851975 CJY851974:CJY851975 CTU851974:CTU851975 DDQ851974:DDQ851975 DNM851974:DNM851975 DXI851974:DXI851975 EHE851974:EHE851975 ERA851974:ERA851975 FAW851974:FAW851975 FKS851974:FKS851975 FUO851974:FUO851975 GEK851974:GEK851975 GOG851974:GOG851975 GYC851974:GYC851975 HHY851974:HHY851975 HRU851974:HRU851975 IBQ851974:IBQ851975 ILM851974:ILM851975 IVI851974:IVI851975 JFE851974:JFE851975 JPA851974:JPA851975 JYW851974:JYW851975 KIS851974:KIS851975 KSO851974:KSO851975 LCK851974:LCK851975 LMG851974:LMG851975 LWC851974:LWC851975 MFY851974:MFY851975 MPU851974:MPU851975 MZQ851974:MZQ851975 NJM851974:NJM851975 NTI851974:NTI851975 ODE851974:ODE851975 ONA851974:ONA851975 OWW851974:OWW851975 PGS851974:PGS851975 PQO851974:PQO851975 QAK851974:QAK851975 QKG851974:QKG851975 QUC851974:QUC851975 RDY851974:RDY851975 RNU851974:RNU851975 RXQ851974:RXQ851975 SHM851974:SHM851975 SRI851974:SRI851975 TBE851974:TBE851975 TLA851974:TLA851975 TUW851974:TUW851975 UES851974:UES851975 UOO851974:UOO851975 UYK851974:UYK851975 VIG851974:VIG851975 VSC851974:VSC851975 WBY851974:WBY851975 WLU851974:WLU851975 WVQ851974:WVQ851975 I917510:I917511 JE917510:JE917511 TA917510:TA917511 ACW917510:ACW917511 AMS917510:AMS917511 AWO917510:AWO917511 BGK917510:BGK917511 BQG917510:BQG917511 CAC917510:CAC917511 CJY917510:CJY917511 CTU917510:CTU917511 DDQ917510:DDQ917511 DNM917510:DNM917511 DXI917510:DXI917511 EHE917510:EHE917511 ERA917510:ERA917511 FAW917510:FAW917511 FKS917510:FKS917511 FUO917510:FUO917511 GEK917510:GEK917511 GOG917510:GOG917511 GYC917510:GYC917511 HHY917510:HHY917511 HRU917510:HRU917511 IBQ917510:IBQ917511 ILM917510:ILM917511 IVI917510:IVI917511 JFE917510:JFE917511 JPA917510:JPA917511 JYW917510:JYW917511 KIS917510:KIS917511 KSO917510:KSO917511 LCK917510:LCK917511 LMG917510:LMG917511 LWC917510:LWC917511 MFY917510:MFY917511 MPU917510:MPU917511 MZQ917510:MZQ917511 NJM917510:NJM917511 NTI917510:NTI917511 ODE917510:ODE917511 ONA917510:ONA917511 OWW917510:OWW917511 PGS917510:PGS917511 PQO917510:PQO917511 QAK917510:QAK917511 QKG917510:QKG917511 QUC917510:QUC917511 RDY917510:RDY917511 RNU917510:RNU917511 RXQ917510:RXQ917511 SHM917510:SHM917511 SRI917510:SRI917511 TBE917510:TBE917511 TLA917510:TLA917511 TUW917510:TUW917511 UES917510:UES917511 UOO917510:UOO917511 UYK917510:UYK917511 VIG917510:VIG917511 VSC917510:VSC917511 WBY917510:WBY917511 WLU917510:WLU917511 WVQ917510:WVQ917511 I983046:I983047 JE983046:JE983047 TA983046:TA983047 ACW983046:ACW983047 AMS983046:AMS983047 AWO983046:AWO983047 BGK983046:BGK983047 BQG983046:BQG983047 CAC983046:CAC983047 CJY983046:CJY983047 CTU983046:CTU983047 DDQ983046:DDQ983047 DNM983046:DNM983047 DXI983046:DXI983047 EHE983046:EHE983047 ERA983046:ERA983047 FAW983046:FAW983047 FKS983046:FKS983047 FUO983046:FUO983047 GEK983046:GEK983047 GOG983046:GOG983047 GYC983046:GYC983047 HHY983046:HHY983047 HRU983046:HRU983047 IBQ983046:IBQ983047 ILM983046:ILM983047 IVI983046:IVI983047 JFE983046:JFE983047 JPA983046:JPA983047 JYW983046:JYW983047 KIS983046:KIS983047 KSO983046:KSO983047 LCK983046:LCK983047 LMG983046:LMG983047 LWC983046:LWC983047 MFY983046:MFY983047 MPU983046:MPU983047 MZQ983046:MZQ983047 NJM983046:NJM983047 NTI983046:NTI983047 ODE983046:ODE983047 ONA983046:ONA983047 OWW983046:OWW983047 PGS983046:PGS983047 PQO983046:PQO983047 QAK983046:QAK983047 QKG983046:QKG983047 QUC983046:QUC983047 RDY983046:RDY983047 RNU983046:RNU983047 RXQ983046:RXQ983047 SHM983046:SHM983047 SRI983046:SRI983047 TBE983046:TBE983047 TLA983046:TLA983047 TUW983046:TUW983047 UES983046:UES983047 UOO983046:UOO983047 UYK983046:UYK983047 VIG983046:VIG983047 VSC983046:VSC983047 WBY983046:WBY983047 WLU983046:WLU983047 WVQ983046:WVQ983047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Y10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Y65546 JU65546 TQ65546 ADM65546 ANI65546 AXE65546 BHA65546 BQW65546 CAS65546 CKO65546 CUK65546 DEG65546 DOC65546 DXY65546 EHU65546 ERQ65546 FBM65546 FLI65546 FVE65546 GFA65546 GOW65546 GYS65546 HIO65546 HSK65546 ICG65546 IMC65546 IVY65546 JFU65546 JPQ65546 JZM65546 KJI65546 KTE65546 LDA65546 LMW65546 LWS65546 MGO65546 MQK65546 NAG65546 NKC65546 NTY65546 ODU65546 ONQ65546 OXM65546 PHI65546 PRE65546 QBA65546 QKW65546 QUS65546 REO65546 ROK65546 RYG65546 SIC65546 SRY65546 TBU65546 TLQ65546 TVM65546 UFI65546 UPE65546 UZA65546 VIW65546 VSS65546 WCO65546 WMK65546 WWG65546 Y131082 JU131082 TQ131082 ADM131082 ANI131082 AXE131082 BHA131082 BQW131082 CAS131082 CKO131082 CUK131082 DEG131082 DOC131082 DXY131082 EHU131082 ERQ131082 FBM131082 FLI131082 FVE131082 GFA131082 GOW131082 GYS131082 HIO131082 HSK131082 ICG131082 IMC131082 IVY131082 JFU131082 JPQ131082 JZM131082 KJI131082 KTE131082 LDA131082 LMW131082 LWS131082 MGO131082 MQK131082 NAG131082 NKC131082 NTY131082 ODU131082 ONQ131082 OXM131082 PHI131082 PRE131082 QBA131082 QKW131082 QUS131082 REO131082 ROK131082 RYG131082 SIC131082 SRY131082 TBU131082 TLQ131082 TVM131082 UFI131082 UPE131082 UZA131082 VIW131082 VSS131082 WCO131082 WMK131082 WWG131082 Y196618 JU196618 TQ196618 ADM196618 ANI196618 AXE196618 BHA196618 BQW196618 CAS196618 CKO196618 CUK196618 DEG196618 DOC196618 DXY196618 EHU196618 ERQ196618 FBM196618 FLI196618 FVE196618 GFA196618 GOW196618 GYS196618 HIO196618 HSK196618 ICG196618 IMC196618 IVY196618 JFU196618 JPQ196618 JZM196618 KJI196618 KTE196618 LDA196618 LMW196618 LWS196618 MGO196618 MQK196618 NAG196618 NKC196618 NTY196618 ODU196618 ONQ196618 OXM196618 PHI196618 PRE196618 QBA196618 QKW196618 QUS196618 REO196618 ROK196618 RYG196618 SIC196618 SRY196618 TBU196618 TLQ196618 TVM196618 UFI196618 UPE196618 UZA196618 VIW196618 VSS196618 WCO196618 WMK196618 WWG196618 Y262154 JU262154 TQ262154 ADM262154 ANI262154 AXE262154 BHA262154 BQW262154 CAS262154 CKO262154 CUK262154 DEG262154 DOC262154 DXY262154 EHU262154 ERQ262154 FBM262154 FLI262154 FVE262154 GFA262154 GOW262154 GYS262154 HIO262154 HSK262154 ICG262154 IMC262154 IVY262154 JFU262154 JPQ262154 JZM262154 KJI262154 KTE262154 LDA262154 LMW262154 LWS262154 MGO262154 MQK262154 NAG262154 NKC262154 NTY262154 ODU262154 ONQ262154 OXM262154 PHI262154 PRE262154 QBA262154 QKW262154 QUS262154 REO262154 ROK262154 RYG262154 SIC262154 SRY262154 TBU262154 TLQ262154 TVM262154 UFI262154 UPE262154 UZA262154 VIW262154 VSS262154 WCO262154 WMK262154 WWG262154 Y327690 JU327690 TQ327690 ADM327690 ANI327690 AXE327690 BHA327690 BQW327690 CAS327690 CKO327690 CUK327690 DEG327690 DOC327690 DXY327690 EHU327690 ERQ327690 FBM327690 FLI327690 FVE327690 GFA327690 GOW327690 GYS327690 HIO327690 HSK327690 ICG327690 IMC327690 IVY327690 JFU327690 JPQ327690 JZM327690 KJI327690 KTE327690 LDA327690 LMW327690 LWS327690 MGO327690 MQK327690 NAG327690 NKC327690 NTY327690 ODU327690 ONQ327690 OXM327690 PHI327690 PRE327690 QBA327690 QKW327690 QUS327690 REO327690 ROK327690 RYG327690 SIC327690 SRY327690 TBU327690 TLQ327690 TVM327690 UFI327690 UPE327690 UZA327690 VIW327690 VSS327690 WCO327690 WMK327690 WWG327690 Y393226 JU393226 TQ393226 ADM393226 ANI393226 AXE393226 BHA393226 BQW393226 CAS393226 CKO393226 CUK393226 DEG393226 DOC393226 DXY393226 EHU393226 ERQ393226 FBM393226 FLI393226 FVE393226 GFA393226 GOW393226 GYS393226 HIO393226 HSK393226 ICG393226 IMC393226 IVY393226 JFU393226 JPQ393226 JZM393226 KJI393226 KTE393226 LDA393226 LMW393226 LWS393226 MGO393226 MQK393226 NAG393226 NKC393226 NTY393226 ODU393226 ONQ393226 OXM393226 PHI393226 PRE393226 QBA393226 QKW393226 QUS393226 REO393226 ROK393226 RYG393226 SIC393226 SRY393226 TBU393226 TLQ393226 TVM393226 UFI393226 UPE393226 UZA393226 VIW393226 VSS393226 WCO393226 WMK393226 WWG393226 Y458762 JU458762 TQ458762 ADM458762 ANI458762 AXE458762 BHA458762 BQW458762 CAS458762 CKO458762 CUK458762 DEG458762 DOC458762 DXY458762 EHU458762 ERQ458762 FBM458762 FLI458762 FVE458762 GFA458762 GOW458762 GYS458762 HIO458762 HSK458762 ICG458762 IMC458762 IVY458762 JFU458762 JPQ458762 JZM458762 KJI458762 KTE458762 LDA458762 LMW458762 LWS458762 MGO458762 MQK458762 NAG458762 NKC458762 NTY458762 ODU458762 ONQ458762 OXM458762 PHI458762 PRE458762 QBA458762 QKW458762 QUS458762 REO458762 ROK458762 RYG458762 SIC458762 SRY458762 TBU458762 TLQ458762 TVM458762 UFI458762 UPE458762 UZA458762 VIW458762 VSS458762 WCO458762 WMK458762 WWG458762 Y524298 JU524298 TQ524298 ADM524298 ANI524298 AXE524298 BHA524298 BQW524298 CAS524298 CKO524298 CUK524298 DEG524298 DOC524298 DXY524298 EHU524298 ERQ524298 FBM524298 FLI524298 FVE524298 GFA524298 GOW524298 GYS524298 HIO524298 HSK524298 ICG524298 IMC524298 IVY524298 JFU524298 JPQ524298 JZM524298 KJI524298 KTE524298 LDA524298 LMW524298 LWS524298 MGO524298 MQK524298 NAG524298 NKC524298 NTY524298 ODU524298 ONQ524298 OXM524298 PHI524298 PRE524298 QBA524298 QKW524298 QUS524298 REO524298 ROK524298 RYG524298 SIC524298 SRY524298 TBU524298 TLQ524298 TVM524298 UFI524298 UPE524298 UZA524298 VIW524298 VSS524298 WCO524298 WMK524298 WWG524298 Y589834 JU589834 TQ589834 ADM589834 ANI589834 AXE589834 BHA589834 BQW589834 CAS589834 CKO589834 CUK589834 DEG589834 DOC589834 DXY589834 EHU589834 ERQ589834 FBM589834 FLI589834 FVE589834 GFA589834 GOW589834 GYS589834 HIO589834 HSK589834 ICG589834 IMC589834 IVY589834 JFU589834 JPQ589834 JZM589834 KJI589834 KTE589834 LDA589834 LMW589834 LWS589834 MGO589834 MQK589834 NAG589834 NKC589834 NTY589834 ODU589834 ONQ589834 OXM589834 PHI589834 PRE589834 QBA589834 QKW589834 QUS589834 REO589834 ROK589834 RYG589834 SIC589834 SRY589834 TBU589834 TLQ589834 TVM589834 UFI589834 UPE589834 UZA589834 VIW589834 VSS589834 WCO589834 WMK589834 WWG589834 Y655370 JU655370 TQ655370 ADM655370 ANI655370 AXE655370 BHA655370 BQW655370 CAS655370 CKO655370 CUK655370 DEG655370 DOC655370 DXY655370 EHU655370 ERQ655370 FBM655370 FLI655370 FVE655370 GFA655370 GOW655370 GYS655370 HIO655370 HSK655370 ICG655370 IMC655370 IVY655370 JFU655370 JPQ655370 JZM655370 KJI655370 KTE655370 LDA655370 LMW655370 LWS655370 MGO655370 MQK655370 NAG655370 NKC655370 NTY655370 ODU655370 ONQ655370 OXM655370 PHI655370 PRE655370 QBA655370 QKW655370 QUS655370 REO655370 ROK655370 RYG655370 SIC655370 SRY655370 TBU655370 TLQ655370 TVM655370 UFI655370 UPE655370 UZA655370 VIW655370 VSS655370 WCO655370 WMK655370 WWG655370 Y720906 JU720906 TQ720906 ADM720906 ANI720906 AXE720906 BHA720906 BQW720906 CAS720906 CKO720906 CUK720906 DEG720906 DOC720906 DXY720906 EHU720906 ERQ720906 FBM720906 FLI720906 FVE720906 GFA720906 GOW720906 GYS720906 HIO720906 HSK720906 ICG720906 IMC720906 IVY720906 JFU720906 JPQ720906 JZM720906 KJI720906 KTE720906 LDA720906 LMW720906 LWS720906 MGO720906 MQK720906 NAG720906 NKC720906 NTY720906 ODU720906 ONQ720906 OXM720906 PHI720906 PRE720906 QBA720906 QKW720906 QUS720906 REO720906 ROK720906 RYG720906 SIC720906 SRY720906 TBU720906 TLQ720906 TVM720906 UFI720906 UPE720906 UZA720906 VIW720906 VSS720906 WCO720906 WMK720906 WWG720906 Y786442 JU786442 TQ786442 ADM786442 ANI786442 AXE786442 BHA786442 BQW786442 CAS786442 CKO786442 CUK786442 DEG786442 DOC786442 DXY786442 EHU786442 ERQ786442 FBM786442 FLI786442 FVE786442 GFA786442 GOW786442 GYS786442 HIO786442 HSK786442 ICG786442 IMC786442 IVY786442 JFU786442 JPQ786442 JZM786442 KJI786442 KTE786442 LDA786442 LMW786442 LWS786442 MGO786442 MQK786442 NAG786442 NKC786442 NTY786442 ODU786442 ONQ786442 OXM786442 PHI786442 PRE786442 QBA786442 QKW786442 QUS786442 REO786442 ROK786442 RYG786442 SIC786442 SRY786442 TBU786442 TLQ786442 TVM786442 UFI786442 UPE786442 UZA786442 VIW786442 VSS786442 WCO786442 WMK786442 WWG786442 Y851978 JU851978 TQ851978 ADM851978 ANI851978 AXE851978 BHA851978 BQW851978 CAS851978 CKO851978 CUK851978 DEG851978 DOC851978 DXY851978 EHU851978 ERQ851978 FBM851978 FLI851978 FVE851978 GFA851978 GOW851978 GYS851978 HIO851978 HSK851978 ICG851978 IMC851978 IVY851978 JFU851978 JPQ851978 JZM851978 KJI851978 KTE851978 LDA851978 LMW851978 LWS851978 MGO851978 MQK851978 NAG851978 NKC851978 NTY851978 ODU851978 ONQ851978 OXM851978 PHI851978 PRE851978 QBA851978 QKW851978 QUS851978 REO851978 ROK851978 RYG851978 SIC851978 SRY851978 TBU851978 TLQ851978 TVM851978 UFI851978 UPE851978 UZA851978 VIW851978 VSS851978 WCO851978 WMK851978 WWG851978 Y917514 JU917514 TQ917514 ADM917514 ANI917514 AXE917514 BHA917514 BQW917514 CAS917514 CKO917514 CUK917514 DEG917514 DOC917514 DXY917514 EHU917514 ERQ917514 FBM917514 FLI917514 FVE917514 GFA917514 GOW917514 GYS917514 HIO917514 HSK917514 ICG917514 IMC917514 IVY917514 JFU917514 JPQ917514 JZM917514 KJI917514 KTE917514 LDA917514 LMW917514 LWS917514 MGO917514 MQK917514 NAG917514 NKC917514 NTY917514 ODU917514 ONQ917514 OXM917514 PHI917514 PRE917514 QBA917514 QKW917514 QUS917514 REO917514 ROK917514 RYG917514 SIC917514 SRY917514 TBU917514 TLQ917514 TVM917514 UFI917514 UPE917514 UZA917514 VIW917514 VSS917514 WCO917514 WMK917514 WWG917514 Y983050 JU983050 TQ983050 ADM983050 ANI983050 AXE983050 BHA983050 BQW983050 CAS983050 CKO983050 CUK983050 DEG983050 DOC983050 DXY983050 EHU983050 ERQ983050 FBM983050 FLI983050 FVE983050 GFA983050 GOW983050 GYS983050 HIO983050 HSK983050 ICG983050 IMC983050 IVY983050 JFU983050 JPQ983050 JZM983050 KJI983050 KTE983050 LDA983050 LMW983050 LWS983050 MGO983050 MQK983050 NAG983050 NKC983050 NTY983050 ODU983050 ONQ983050 OXM983050 PHI983050 PRE983050 QBA983050 QKW983050 QUS983050 REO983050 ROK983050 RYG983050 SIC983050 SRY983050 TBU983050 TLQ983050 TVM983050 UFI983050 UPE983050 UZA983050 VIW983050 VSS983050 WCO983050 WMK983050 WWG983050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D885A-1ED3-43F1-9E9C-930C4AACA881}">
  <sheetPr>
    <pageSetUpPr fitToPage="1"/>
  </sheetPr>
  <dimension ref="A1:S62"/>
  <sheetViews>
    <sheetView view="pageBreakPreview" topLeftCell="A14" zoomScale="70" zoomScaleNormal="100" zoomScaleSheetLayoutView="70" workbookViewId="0">
      <selection activeCell="B42" sqref="B42:W42"/>
    </sheetView>
  </sheetViews>
  <sheetFormatPr defaultRowHeight="20.25" customHeight="1" x14ac:dyDescent="0.15"/>
  <cols>
    <col min="1" max="1" width="2.375" style="6"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7" width="5.375" style="3" customWidth="1"/>
    <col min="18" max="256" width="9" style="3"/>
    <col min="257" max="257" width="2.375" style="3" customWidth="1"/>
    <col min="258" max="258" width="25" style="3" bestFit="1" customWidth="1"/>
    <col min="259" max="259" width="41.75" style="3" customWidth="1"/>
    <col min="260" max="260" width="15.25" style="3" customWidth="1"/>
    <col min="261" max="261" width="44.25" style="3" customWidth="1"/>
    <col min="262" max="262" width="42" style="3" customWidth="1"/>
    <col min="263" max="263" width="22.5" style="3" customWidth="1"/>
    <col min="264" max="267" width="5.375" style="3" customWidth="1"/>
    <col min="268" max="270" width="6.5" style="3" customWidth="1"/>
    <col min="271" max="273" width="5.375" style="3" customWidth="1"/>
    <col min="274" max="512" width="9" style="3"/>
    <col min="513" max="513" width="2.375" style="3" customWidth="1"/>
    <col min="514" max="514" width="25" style="3" bestFit="1" customWidth="1"/>
    <col min="515" max="515" width="41.75" style="3" customWidth="1"/>
    <col min="516" max="516" width="15.25" style="3" customWidth="1"/>
    <col min="517" max="517" width="44.25" style="3" customWidth="1"/>
    <col min="518" max="518" width="42" style="3" customWidth="1"/>
    <col min="519" max="519" width="22.5" style="3" customWidth="1"/>
    <col min="520" max="523" width="5.375" style="3" customWidth="1"/>
    <col min="524" max="526" width="6.5" style="3" customWidth="1"/>
    <col min="527" max="529" width="5.375" style="3" customWidth="1"/>
    <col min="530" max="768" width="9" style="3"/>
    <col min="769" max="769" width="2.375" style="3" customWidth="1"/>
    <col min="770" max="770" width="25" style="3" bestFit="1" customWidth="1"/>
    <col min="771" max="771" width="41.75" style="3" customWidth="1"/>
    <col min="772" max="772" width="15.25" style="3" customWidth="1"/>
    <col min="773" max="773" width="44.25" style="3" customWidth="1"/>
    <col min="774" max="774" width="42" style="3" customWidth="1"/>
    <col min="775" max="775" width="22.5" style="3" customWidth="1"/>
    <col min="776" max="779" width="5.375" style="3" customWidth="1"/>
    <col min="780" max="782" width="6.5" style="3" customWidth="1"/>
    <col min="783" max="785" width="5.375" style="3" customWidth="1"/>
    <col min="786" max="1024" width="9" style="3"/>
    <col min="1025" max="1025" width="2.375" style="3" customWidth="1"/>
    <col min="1026" max="1026" width="25" style="3" bestFit="1" customWidth="1"/>
    <col min="1027" max="1027" width="41.75" style="3" customWidth="1"/>
    <col min="1028" max="1028" width="15.25" style="3" customWidth="1"/>
    <col min="1029" max="1029" width="44.25" style="3" customWidth="1"/>
    <col min="1030" max="1030" width="42" style="3" customWidth="1"/>
    <col min="1031" max="1031" width="22.5" style="3" customWidth="1"/>
    <col min="1032" max="1035" width="5.375" style="3" customWidth="1"/>
    <col min="1036" max="1038" width="6.5" style="3" customWidth="1"/>
    <col min="1039" max="1041" width="5.375" style="3" customWidth="1"/>
    <col min="1042" max="1280" width="9" style="3"/>
    <col min="1281" max="1281" width="2.375" style="3" customWidth="1"/>
    <col min="1282" max="1282" width="25" style="3" bestFit="1" customWidth="1"/>
    <col min="1283" max="1283" width="41.75" style="3" customWidth="1"/>
    <col min="1284" max="1284" width="15.25" style="3" customWidth="1"/>
    <col min="1285" max="1285" width="44.25" style="3" customWidth="1"/>
    <col min="1286" max="1286" width="42" style="3" customWidth="1"/>
    <col min="1287" max="1287" width="22.5" style="3" customWidth="1"/>
    <col min="1288" max="1291" width="5.375" style="3" customWidth="1"/>
    <col min="1292" max="1294" width="6.5" style="3" customWidth="1"/>
    <col min="1295" max="1297" width="5.375" style="3" customWidth="1"/>
    <col min="1298" max="1536" width="9" style="3"/>
    <col min="1537" max="1537" width="2.375" style="3" customWidth="1"/>
    <col min="1538" max="1538" width="25" style="3" bestFit="1" customWidth="1"/>
    <col min="1539" max="1539" width="41.75" style="3" customWidth="1"/>
    <col min="1540" max="1540" width="15.25" style="3" customWidth="1"/>
    <col min="1541" max="1541" width="44.25" style="3" customWidth="1"/>
    <col min="1542" max="1542" width="42" style="3" customWidth="1"/>
    <col min="1543" max="1543" width="22.5" style="3" customWidth="1"/>
    <col min="1544" max="1547" width="5.375" style="3" customWidth="1"/>
    <col min="1548" max="1550" width="6.5" style="3" customWidth="1"/>
    <col min="1551" max="1553" width="5.375" style="3" customWidth="1"/>
    <col min="1554" max="1792" width="9" style="3"/>
    <col min="1793" max="1793" width="2.375" style="3" customWidth="1"/>
    <col min="1794" max="1794" width="25" style="3" bestFit="1" customWidth="1"/>
    <col min="1795" max="1795" width="41.75" style="3" customWidth="1"/>
    <col min="1796" max="1796" width="15.25" style="3" customWidth="1"/>
    <col min="1797" max="1797" width="44.25" style="3" customWidth="1"/>
    <col min="1798" max="1798" width="42" style="3" customWidth="1"/>
    <col min="1799" max="1799" width="22.5" style="3" customWidth="1"/>
    <col min="1800" max="1803" width="5.375" style="3" customWidth="1"/>
    <col min="1804" max="1806" width="6.5" style="3" customWidth="1"/>
    <col min="1807" max="1809" width="5.375" style="3" customWidth="1"/>
    <col min="1810" max="2048" width="9" style="3"/>
    <col min="2049" max="2049" width="2.375" style="3" customWidth="1"/>
    <col min="2050" max="2050" width="25" style="3" bestFit="1" customWidth="1"/>
    <col min="2051" max="2051" width="41.75" style="3" customWidth="1"/>
    <col min="2052" max="2052" width="15.25" style="3" customWidth="1"/>
    <col min="2053" max="2053" width="44.25" style="3" customWidth="1"/>
    <col min="2054" max="2054" width="42" style="3" customWidth="1"/>
    <col min="2055" max="2055" width="22.5" style="3" customWidth="1"/>
    <col min="2056" max="2059" width="5.375" style="3" customWidth="1"/>
    <col min="2060" max="2062" width="6.5" style="3" customWidth="1"/>
    <col min="2063" max="2065" width="5.375" style="3" customWidth="1"/>
    <col min="2066" max="2304" width="9" style="3"/>
    <col min="2305" max="2305" width="2.375" style="3" customWidth="1"/>
    <col min="2306" max="2306" width="25" style="3" bestFit="1" customWidth="1"/>
    <col min="2307" max="2307" width="41.75" style="3" customWidth="1"/>
    <col min="2308" max="2308" width="15.25" style="3" customWidth="1"/>
    <col min="2309" max="2309" width="44.25" style="3" customWidth="1"/>
    <col min="2310" max="2310" width="42" style="3" customWidth="1"/>
    <col min="2311" max="2311" width="22.5" style="3" customWidth="1"/>
    <col min="2312" max="2315" width="5.375" style="3" customWidth="1"/>
    <col min="2316" max="2318" width="6.5" style="3" customWidth="1"/>
    <col min="2319" max="2321" width="5.375" style="3" customWidth="1"/>
    <col min="2322" max="2560" width="9" style="3"/>
    <col min="2561" max="2561" width="2.375" style="3" customWidth="1"/>
    <col min="2562" max="2562" width="25" style="3" bestFit="1" customWidth="1"/>
    <col min="2563" max="2563" width="41.75" style="3" customWidth="1"/>
    <col min="2564" max="2564" width="15.25" style="3" customWidth="1"/>
    <col min="2565" max="2565" width="44.25" style="3" customWidth="1"/>
    <col min="2566" max="2566" width="42" style="3" customWidth="1"/>
    <col min="2567" max="2567" width="22.5" style="3" customWidth="1"/>
    <col min="2568" max="2571" width="5.375" style="3" customWidth="1"/>
    <col min="2572" max="2574" width="6.5" style="3" customWidth="1"/>
    <col min="2575" max="2577" width="5.375" style="3" customWidth="1"/>
    <col min="2578" max="2816" width="9" style="3"/>
    <col min="2817" max="2817" width="2.375" style="3" customWidth="1"/>
    <col min="2818" max="2818" width="25" style="3" bestFit="1" customWidth="1"/>
    <col min="2819" max="2819" width="41.75" style="3" customWidth="1"/>
    <col min="2820" max="2820" width="15.25" style="3" customWidth="1"/>
    <col min="2821" max="2821" width="44.25" style="3" customWidth="1"/>
    <col min="2822" max="2822" width="42" style="3" customWidth="1"/>
    <col min="2823" max="2823" width="22.5" style="3" customWidth="1"/>
    <col min="2824" max="2827" width="5.375" style="3" customWidth="1"/>
    <col min="2828" max="2830" width="6.5" style="3" customWidth="1"/>
    <col min="2831" max="2833" width="5.375" style="3" customWidth="1"/>
    <col min="2834" max="3072" width="9" style="3"/>
    <col min="3073" max="3073" width="2.375" style="3" customWidth="1"/>
    <col min="3074" max="3074" width="25" style="3" bestFit="1" customWidth="1"/>
    <col min="3075" max="3075" width="41.75" style="3" customWidth="1"/>
    <col min="3076" max="3076" width="15.25" style="3" customWidth="1"/>
    <col min="3077" max="3077" width="44.25" style="3" customWidth="1"/>
    <col min="3078" max="3078" width="42" style="3" customWidth="1"/>
    <col min="3079" max="3079" width="22.5" style="3" customWidth="1"/>
    <col min="3080" max="3083" width="5.375" style="3" customWidth="1"/>
    <col min="3084" max="3086" width="6.5" style="3" customWidth="1"/>
    <col min="3087" max="3089" width="5.375" style="3" customWidth="1"/>
    <col min="3090" max="3328" width="9" style="3"/>
    <col min="3329" max="3329" width="2.375" style="3" customWidth="1"/>
    <col min="3330" max="3330" width="25" style="3" bestFit="1" customWidth="1"/>
    <col min="3331" max="3331" width="41.75" style="3" customWidth="1"/>
    <col min="3332" max="3332" width="15.25" style="3" customWidth="1"/>
    <col min="3333" max="3333" width="44.25" style="3" customWidth="1"/>
    <col min="3334" max="3334" width="42" style="3" customWidth="1"/>
    <col min="3335" max="3335" width="22.5" style="3" customWidth="1"/>
    <col min="3336" max="3339" width="5.375" style="3" customWidth="1"/>
    <col min="3340" max="3342" width="6.5" style="3" customWidth="1"/>
    <col min="3343" max="3345" width="5.375" style="3" customWidth="1"/>
    <col min="3346" max="3584" width="9" style="3"/>
    <col min="3585" max="3585" width="2.375" style="3" customWidth="1"/>
    <col min="3586" max="3586" width="25" style="3" bestFit="1" customWidth="1"/>
    <col min="3587" max="3587" width="41.75" style="3" customWidth="1"/>
    <col min="3588" max="3588" width="15.25" style="3" customWidth="1"/>
    <col min="3589" max="3589" width="44.25" style="3" customWidth="1"/>
    <col min="3590" max="3590" width="42" style="3" customWidth="1"/>
    <col min="3591" max="3591" width="22.5" style="3" customWidth="1"/>
    <col min="3592" max="3595" width="5.375" style="3" customWidth="1"/>
    <col min="3596" max="3598" width="6.5" style="3" customWidth="1"/>
    <col min="3599" max="3601" width="5.375" style="3" customWidth="1"/>
    <col min="3602" max="3840" width="9" style="3"/>
    <col min="3841" max="3841" width="2.375" style="3" customWidth="1"/>
    <col min="3842" max="3842" width="25" style="3" bestFit="1" customWidth="1"/>
    <col min="3843" max="3843" width="41.75" style="3" customWidth="1"/>
    <col min="3844" max="3844" width="15.25" style="3" customWidth="1"/>
    <col min="3845" max="3845" width="44.25" style="3" customWidth="1"/>
    <col min="3846" max="3846" width="42" style="3" customWidth="1"/>
    <col min="3847" max="3847" width="22.5" style="3" customWidth="1"/>
    <col min="3848" max="3851" width="5.375" style="3" customWidth="1"/>
    <col min="3852" max="3854" width="6.5" style="3" customWidth="1"/>
    <col min="3855" max="3857" width="5.375" style="3" customWidth="1"/>
    <col min="3858" max="4096" width="9" style="3"/>
    <col min="4097" max="4097" width="2.375" style="3" customWidth="1"/>
    <col min="4098" max="4098" width="25" style="3" bestFit="1" customWidth="1"/>
    <col min="4099" max="4099" width="41.75" style="3" customWidth="1"/>
    <col min="4100" max="4100" width="15.25" style="3" customWidth="1"/>
    <col min="4101" max="4101" width="44.25" style="3" customWidth="1"/>
    <col min="4102" max="4102" width="42" style="3" customWidth="1"/>
    <col min="4103" max="4103" width="22.5" style="3" customWidth="1"/>
    <col min="4104" max="4107" width="5.375" style="3" customWidth="1"/>
    <col min="4108" max="4110" width="6.5" style="3" customWidth="1"/>
    <col min="4111" max="4113" width="5.375" style="3" customWidth="1"/>
    <col min="4114" max="4352" width="9" style="3"/>
    <col min="4353" max="4353" width="2.375" style="3" customWidth="1"/>
    <col min="4354" max="4354" width="25" style="3" bestFit="1" customWidth="1"/>
    <col min="4355" max="4355" width="41.75" style="3" customWidth="1"/>
    <col min="4356" max="4356" width="15.25" style="3" customWidth="1"/>
    <col min="4357" max="4357" width="44.25" style="3" customWidth="1"/>
    <col min="4358" max="4358" width="42" style="3" customWidth="1"/>
    <col min="4359" max="4359" width="22.5" style="3" customWidth="1"/>
    <col min="4360" max="4363" width="5.375" style="3" customWidth="1"/>
    <col min="4364" max="4366" width="6.5" style="3" customWidth="1"/>
    <col min="4367" max="4369" width="5.375" style="3" customWidth="1"/>
    <col min="4370" max="4608" width="9" style="3"/>
    <col min="4609" max="4609" width="2.375" style="3" customWidth="1"/>
    <col min="4610" max="4610" width="25" style="3" bestFit="1" customWidth="1"/>
    <col min="4611" max="4611" width="41.75" style="3" customWidth="1"/>
    <col min="4612" max="4612" width="15.25" style="3" customWidth="1"/>
    <col min="4613" max="4613" width="44.25" style="3" customWidth="1"/>
    <col min="4614" max="4614" width="42" style="3" customWidth="1"/>
    <col min="4615" max="4615" width="22.5" style="3" customWidth="1"/>
    <col min="4616" max="4619" width="5.375" style="3" customWidth="1"/>
    <col min="4620" max="4622" width="6.5" style="3" customWidth="1"/>
    <col min="4623" max="4625" width="5.375" style="3" customWidth="1"/>
    <col min="4626" max="4864" width="9" style="3"/>
    <col min="4865" max="4865" width="2.375" style="3" customWidth="1"/>
    <col min="4866" max="4866" width="25" style="3" bestFit="1" customWidth="1"/>
    <col min="4867" max="4867" width="41.75" style="3" customWidth="1"/>
    <col min="4868" max="4868" width="15.25" style="3" customWidth="1"/>
    <col min="4869" max="4869" width="44.25" style="3" customWidth="1"/>
    <col min="4870" max="4870" width="42" style="3" customWidth="1"/>
    <col min="4871" max="4871" width="22.5" style="3" customWidth="1"/>
    <col min="4872" max="4875" width="5.375" style="3" customWidth="1"/>
    <col min="4876" max="4878" width="6.5" style="3" customWidth="1"/>
    <col min="4879" max="4881" width="5.375" style="3" customWidth="1"/>
    <col min="4882" max="5120" width="9" style="3"/>
    <col min="5121" max="5121" width="2.375" style="3" customWidth="1"/>
    <col min="5122" max="5122" width="25" style="3" bestFit="1" customWidth="1"/>
    <col min="5123" max="5123" width="41.75" style="3" customWidth="1"/>
    <col min="5124" max="5124" width="15.25" style="3" customWidth="1"/>
    <col min="5125" max="5125" width="44.25" style="3" customWidth="1"/>
    <col min="5126" max="5126" width="42" style="3" customWidth="1"/>
    <col min="5127" max="5127" width="22.5" style="3" customWidth="1"/>
    <col min="5128" max="5131" width="5.375" style="3" customWidth="1"/>
    <col min="5132" max="5134" width="6.5" style="3" customWidth="1"/>
    <col min="5135" max="5137" width="5.375" style="3" customWidth="1"/>
    <col min="5138" max="5376" width="9" style="3"/>
    <col min="5377" max="5377" width="2.375" style="3" customWidth="1"/>
    <col min="5378" max="5378" width="25" style="3" bestFit="1" customWidth="1"/>
    <col min="5379" max="5379" width="41.75" style="3" customWidth="1"/>
    <col min="5380" max="5380" width="15.25" style="3" customWidth="1"/>
    <col min="5381" max="5381" width="44.25" style="3" customWidth="1"/>
    <col min="5382" max="5382" width="42" style="3" customWidth="1"/>
    <col min="5383" max="5383" width="22.5" style="3" customWidth="1"/>
    <col min="5384" max="5387" width="5.375" style="3" customWidth="1"/>
    <col min="5388" max="5390" width="6.5" style="3" customWidth="1"/>
    <col min="5391" max="5393" width="5.375" style="3" customWidth="1"/>
    <col min="5394" max="5632" width="9" style="3"/>
    <col min="5633" max="5633" width="2.375" style="3" customWidth="1"/>
    <col min="5634" max="5634" width="25" style="3" bestFit="1" customWidth="1"/>
    <col min="5635" max="5635" width="41.75" style="3" customWidth="1"/>
    <col min="5636" max="5636" width="15.25" style="3" customWidth="1"/>
    <col min="5637" max="5637" width="44.25" style="3" customWidth="1"/>
    <col min="5638" max="5638" width="42" style="3" customWidth="1"/>
    <col min="5639" max="5639" width="22.5" style="3" customWidth="1"/>
    <col min="5640" max="5643" width="5.375" style="3" customWidth="1"/>
    <col min="5644" max="5646" width="6.5" style="3" customWidth="1"/>
    <col min="5647" max="5649" width="5.375" style="3" customWidth="1"/>
    <col min="5650" max="5888" width="9" style="3"/>
    <col min="5889" max="5889" width="2.375" style="3" customWidth="1"/>
    <col min="5890" max="5890" width="25" style="3" bestFit="1" customWidth="1"/>
    <col min="5891" max="5891" width="41.75" style="3" customWidth="1"/>
    <col min="5892" max="5892" width="15.25" style="3" customWidth="1"/>
    <col min="5893" max="5893" width="44.25" style="3" customWidth="1"/>
    <col min="5894" max="5894" width="42" style="3" customWidth="1"/>
    <col min="5895" max="5895" width="22.5" style="3" customWidth="1"/>
    <col min="5896" max="5899" width="5.375" style="3" customWidth="1"/>
    <col min="5900" max="5902" width="6.5" style="3" customWidth="1"/>
    <col min="5903" max="5905" width="5.375" style="3" customWidth="1"/>
    <col min="5906" max="6144" width="9" style="3"/>
    <col min="6145" max="6145" width="2.375" style="3" customWidth="1"/>
    <col min="6146" max="6146" width="25" style="3" bestFit="1" customWidth="1"/>
    <col min="6147" max="6147" width="41.75" style="3" customWidth="1"/>
    <col min="6148" max="6148" width="15.25" style="3" customWidth="1"/>
    <col min="6149" max="6149" width="44.25" style="3" customWidth="1"/>
    <col min="6150" max="6150" width="42" style="3" customWidth="1"/>
    <col min="6151" max="6151" width="22.5" style="3" customWidth="1"/>
    <col min="6152" max="6155" width="5.375" style="3" customWidth="1"/>
    <col min="6156" max="6158" width="6.5" style="3" customWidth="1"/>
    <col min="6159" max="6161" width="5.375" style="3" customWidth="1"/>
    <col min="6162" max="6400" width="9" style="3"/>
    <col min="6401" max="6401" width="2.375" style="3" customWidth="1"/>
    <col min="6402" max="6402" width="25" style="3" bestFit="1" customWidth="1"/>
    <col min="6403" max="6403" width="41.75" style="3" customWidth="1"/>
    <col min="6404" max="6404" width="15.25" style="3" customWidth="1"/>
    <col min="6405" max="6405" width="44.25" style="3" customWidth="1"/>
    <col min="6406" max="6406" width="42" style="3" customWidth="1"/>
    <col min="6407" max="6407" width="22.5" style="3" customWidth="1"/>
    <col min="6408" max="6411" width="5.375" style="3" customWidth="1"/>
    <col min="6412" max="6414" width="6.5" style="3" customWidth="1"/>
    <col min="6415" max="6417" width="5.375" style="3" customWidth="1"/>
    <col min="6418" max="6656" width="9" style="3"/>
    <col min="6657" max="6657" width="2.375" style="3" customWidth="1"/>
    <col min="6658" max="6658" width="25" style="3" bestFit="1" customWidth="1"/>
    <col min="6659" max="6659" width="41.75" style="3" customWidth="1"/>
    <col min="6660" max="6660" width="15.25" style="3" customWidth="1"/>
    <col min="6661" max="6661" width="44.25" style="3" customWidth="1"/>
    <col min="6662" max="6662" width="42" style="3" customWidth="1"/>
    <col min="6663" max="6663" width="22.5" style="3" customWidth="1"/>
    <col min="6664" max="6667" width="5.375" style="3" customWidth="1"/>
    <col min="6668" max="6670" width="6.5" style="3" customWidth="1"/>
    <col min="6671" max="6673" width="5.375" style="3" customWidth="1"/>
    <col min="6674" max="6912" width="9" style="3"/>
    <col min="6913" max="6913" width="2.375" style="3" customWidth="1"/>
    <col min="6914" max="6914" width="25" style="3" bestFit="1" customWidth="1"/>
    <col min="6915" max="6915" width="41.75" style="3" customWidth="1"/>
    <col min="6916" max="6916" width="15.25" style="3" customWidth="1"/>
    <col min="6917" max="6917" width="44.25" style="3" customWidth="1"/>
    <col min="6918" max="6918" width="42" style="3" customWidth="1"/>
    <col min="6919" max="6919" width="22.5" style="3" customWidth="1"/>
    <col min="6920" max="6923" width="5.375" style="3" customWidth="1"/>
    <col min="6924" max="6926" width="6.5" style="3" customWidth="1"/>
    <col min="6927" max="6929" width="5.375" style="3" customWidth="1"/>
    <col min="6930" max="7168" width="9" style="3"/>
    <col min="7169" max="7169" width="2.375" style="3" customWidth="1"/>
    <col min="7170" max="7170" width="25" style="3" bestFit="1" customWidth="1"/>
    <col min="7171" max="7171" width="41.75" style="3" customWidth="1"/>
    <col min="7172" max="7172" width="15.25" style="3" customWidth="1"/>
    <col min="7173" max="7173" width="44.25" style="3" customWidth="1"/>
    <col min="7174" max="7174" width="42" style="3" customWidth="1"/>
    <col min="7175" max="7175" width="22.5" style="3" customWidth="1"/>
    <col min="7176" max="7179" width="5.375" style="3" customWidth="1"/>
    <col min="7180" max="7182" width="6.5" style="3" customWidth="1"/>
    <col min="7183" max="7185" width="5.375" style="3" customWidth="1"/>
    <col min="7186" max="7424" width="9" style="3"/>
    <col min="7425" max="7425" width="2.375" style="3" customWidth="1"/>
    <col min="7426" max="7426" width="25" style="3" bestFit="1" customWidth="1"/>
    <col min="7427" max="7427" width="41.75" style="3" customWidth="1"/>
    <col min="7428" max="7428" width="15.25" style="3" customWidth="1"/>
    <col min="7429" max="7429" width="44.25" style="3" customWidth="1"/>
    <col min="7430" max="7430" width="42" style="3" customWidth="1"/>
    <col min="7431" max="7431" width="22.5" style="3" customWidth="1"/>
    <col min="7432" max="7435" width="5.375" style="3" customWidth="1"/>
    <col min="7436" max="7438" width="6.5" style="3" customWidth="1"/>
    <col min="7439" max="7441" width="5.375" style="3" customWidth="1"/>
    <col min="7442" max="7680" width="9" style="3"/>
    <col min="7681" max="7681" width="2.375" style="3" customWidth="1"/>
    <col min="7682" max="7682" width="25" style="3" bestFit="1" customWidth="1"/>
    <col min="7683" max="7683" width="41.75" style="3" customWidth="1"/>
    <col min="7684" max="7684" width="15.25" style="3" customWidth="1"/>
    <col min="7685" max="7685" width="44.25" style="3" customWidth="1"/>
    <col min="7686" max="7686" width="42" style="3" customWidth="1"/>
    <col min="7687" max="7687" width="22.5" style="3" customWidth="1"/>
    <col min="7688" max="7691" width="5.375" style="3" customWidth="1"/>
    <col min="7692" max="7694" width="6.5" style="3" customWidth="1"/>
    <col min="7695" max="7697" width="5.375" style="3" customWidth="1"/>
    <col min="7698" max="7936" width="9" style="3"/>
    <col min="7937" max="7937" width="2.375" style="3" customWidth="1"/>
    <col min="7938" max="7938" width="25" style="3" bestFit="1" customWidth="1"/>
    <col min="7939" max="7939" width="41.75" style="3" customWidth="1"/>
    <col min="7940" max="7940" width="15.25" style="3" customWidth="1"/>
    <col min="7941" max="7941" width="44.25" style="3" customWidth="1"/>
    <col min="7942" max="7942" width="42" style="3" customWidth="1"/>
    <col min="7943" max="7943" width="22.5" style="3" customWidth="1"/>
    <col min="7944" max="7947" width="5.375" style="3" customWidth="1"/>
    <col min="7948" max="7950" width="6.5" style="3" customWidth="1"/>
    <col min="7951" max="7953" width="5.375" style="3" customWidth="1"/>
    <col min="7954" max="8192" width="9" style="3"/>
    <col min="8193" max="8193" width="2.375" style="3" customWidth="1"/>
    <col min="8194" max="8194" width="25" style="3" bestFit="1" customWidth="1"/>
    <col min="8195" max="8195" width="41.75" style="3" customWidth="1"/>
    <col min="8196" max="8196" width="15.25" style="3" customWidth="1"/>
    <col min="8197" max="8197" width="44.25" style="3" customWidth="1"/>
    <col min="8198" max="8198" width="42" style="3" customWidth="1"/>
    <col min="8199" max="8199" width="22.5" style="3" customWidth="1"/>
    <col min="8200" max="8203" width="5.375" style="3" customWidth="1"/>
    <col min="8204" max="8206" width="6.5" style="3" customWidth="1"/>
    <col min="8207" max="8209" width="5.375" style="3" customWidth="1"/>
    <col min="8210" max="8448" width="9" style="3"/>
    <col min="8449" max="8449" width="2.375" style="3" customWidth="1"/>
    <col min="8450" max="8450" width="25" style="3" bestFit="1" customWidth="1"/>
    <col min="8451" max="8451" width="41.75" style="3" customWidth="1"/>
    <col min="8452" max="8452" width="15.25" style="3" customWidth="1"/>
    <col min="8453" max="8453" width="44.25" style="3" customWidth="1"/>
    <col min="8454" max="8454" width="42" style="3" customWidth="1"/>
    <col min="8455" max="8455" width="22.5" style="3" customWidth="1"/>
    <col min="8456" max="8459" width="5.375" style="3" customWidth="1"/>
    <col min="8460" max="8462" width="6.5" style="3" customWidth="1"/>
    <col min="8463" max="8465" width="5.375" style="3" customWidth="1"/>
    <col min="8466" max="8704" width="9" style="3"/>
    <col min="8705" max="8705" width="2.375" style="3" customWidth="1"/>
    <col min="8706" max="8706" width="25" style="3" bestFit="1" customWidth="1"/>
    <col min="8707" max="8707" width="41.75" style="3" customWidth="1"/>
    <col min="8708" max="8708" width="15.25" style="3" customWidth="1"/>
    <col min="8709" max="8709" width="44.25" style="3" customWidth="1"/>
    <col min="8710" max="8710" width="42" style="3" customWidth="1"/>
    <col min="8711" max="8711" width="22.5" style="3" customWidth="1"/>
    <col min="8712" max="8715" width="5.375" style="3" customWidth="1"/>
    <col min="8716" max="8718" width="6.5" style="3" customWidth="1"/>
    <col min="8719" max="8721" width="5.375" style="3" customWidth="1"/>
    <col min="8722" max="8960" width="9" style="3"/>
    <col min="8961" max="8961" width="2.375" style="3" customWidth="1"/>
    <col min="8962" max="8962" width="25" style="3" bestFit="1" customWidth="1"/>
    <col min="8963" max="8963" width="41.75" style="3" customWidth="1"/>
    <col min="8964" max="8964" width="15.25" style="3" customWidth="1"/>
    <col min="8965" max="8965" width="44.25" style="3" customWidth="1"/>
    <col min="8966" max="8966" width="42" style="3" customWidth="1"/>
    <col min="8967" max="8967" width="22.5" style="3" customWidth="1"/>
    <col min="8968" max="8971" width="5.375" style="3" customWidth="1"/>
    <col min="8972" max="8974" width="6.5" style="3" customWidth="1"/>
    <col min="8975" max="8977" width="5.375" style="3" customWidth="1"/>
    <col min="8978" max="9216" width="9" style="3"/>
    <col min="9217" max="9217" width="2.375" style="3" customWidth="1"/>
    <col min="9218" max="9218" width="25" style="3" bestFit="1" customWidth="1"/>
    <col min="9219" max="9219" width="41.75" style="3" customWidth="1"/>
    <col min="9220" max="9220" width="15.25" style="3" customWidth="1"/>
    <col min="9221" max="9221" width="44.25" style="3" customWidth="1"/>
    <col min="9222" max="9222" width="42" style="3" customWidth="1"/>
    <col min="9223" max="9223" width="22.5" style="3" customWidth="1"/>
    <col min="9224" max="9227" width="5.375" style="3" customWidth="1"/>
    <col min="9228" max="9230" width="6.5" style="3" customWidth="1"/>
    <col min="9231" max="9233" width="5.375" style="3" customWidth="1"/>
    <col min="9234" max="9472" width="9" style="3"/>
    <col min="9473" max="9473" width="2.375" style="3" customWidth="1"/>
    <col min="9474" max="9474" width="25" style="3" bestFit="1" customWidth="1"/>
    <col min="9475" max="9475" width="41.75" style="3" customWidth="1"/>
    <col min="9476" max="9476" width="15.25" style="3" customWidth="1"/>
    <col min="9477" max="9477" width="44.25" style="3" customWidth="1"/>
    <col min="9478" max="9478" width="42" style="3" customWidth="1"/>
    <col min="9479" max="9479" width="22.5" style="3" customWidth="1"/>
    <col min="9480" max="9483" width="5.375" style="3" customWidth="1"/>
    <col min="9484" max="9486" width="6.5" style="3" customWidth="1"/>
    <col min="9487" max="9489" width="5.375" style="3" customWidth="1"/>
    <col min="9490" max="9728" width="9" style="3"/>
    <col min="9729" max="9729" width="2.375" style="3" customWidth="1"/>
    <col min="9730" max="9730" width="25" style="3" bestFit="1" customWidth="1"/>
    <col min="9731" max="9731" width="41.75" style="3" customWidth="1"/>
    <col min="9732" max="9732" width="15.25" style="3" customWidth="1"/>
    <col min="9733" max="9733" width="44.25" style="3" customWidth="1"/>
    <col min="9734" max="9734" width="42" style="3" customWidth="1"/>
    <col min="9735" max="9735" width="22.5" style="3" customWidth="1"/>
    <col min="9736" max="9739" width="5.375" style="3" customWidth="1"/>
    <col min="9740" max="9742" width="6.5" style="3" customWidth="1"/>
    <col min="9743" max="9745" width="5.375" style="3" customWidth="1"/>
    <col min="9746" max="9984" width="9" style="3"/>
    <col min="9985" max="9985" width="2.375" style="3" customWidth="1"/>
    <col min="9986" max="9986" width="25" style="3" bestFit="1" customWidth="1"/>
    <col min="9987" max="9987" width="41.75" style="3" customWidth="1"/>
    <col min="9988" max="9988" width="15.25" style="3" customWidth="1"/>
    <col min="9989" max="9989" width="44.25" style="3" customWidth="1"/>
    <col min="9990" max="9990" width="42" style="3" customWidth="1"/>
    <col min="9991" max="9991" width="22.5" style="3" customWidth="1"/>
    <col min="9992" max="9995" width="5.375" style="3" customWidth="1"/>
    <col min="9996" max="9998" width="6.5" style="3" customWidth="1"/>
    <col min="9999" max="10001" width="5.375" style="3" customWidth="1"/>
    <col min="10002" max="10240" width="9" style="3"/>
    <col min="10241" max="10241" width="2.375" style="3" customWidth="1"/>
    <col min="10242" max="10242" width="25" style="3" bestFit="1" customWidth="1"/>
    <col min="10243" max="10243" width="41.75" style="3" customWidth="1"/>
    <col min="10244" max="10244" width="15.25" style="3" customWidth="1"/>
    <col min="10245" max="10245" width="44.25" style="3" customWidth="1"/>
    <col min="10246" max="10246" width="42" style="3" customWidth="1"/>
    <col min="10247" max="10247" width="22.5" style="3" customWidth="1"/>
    <col min="10248" max="10251" width="5.375" style="3" customWidth="1"/>
    <col min="10252" max="10254" width="6.5" style="3" customWidth="1"/>
    <col min="10255" max="10257" width="5.375" style="3" customWidth="1"/>
    <col min="10258" max="10496" width="9" style="3"/>
    <col min="10497" max="10497" width="2.375" style="3" customWidth="1"/>
    <col min="10498" max="10498" width="25" style="3" bestFit="1" customWidth="1"/>
    <col min="10499" max="10499" width="41.75" style="3" customWidth="1"/>
    <col min="10500" max="10500" width="15.25" style="3" customWidth="1"/>
    <col min="10501" max="10501" width="44.25" style="3" customWidth="1"/>
    <col min="10502" max="10502" width="42" style="3" customWidth="1"/>
    <col min="10503" max="10503" width="22.5" style="3" customWidth="1"/>
    <col min="10504" max="10507" width="5.375" style="3" customWidth="1"/>
    <col min="10508" max="10510" width="6.5" style="3" customWidth="1"/>
    <col min="10511" max="10513" width="5.375" style="3" customWidth="1"/>
    <col min="10514" max="10752" width="9" style="3"/>
    <col min="10753" max="10753" width="2.375" style="3" customWidth="1"/>
    <col min="10754" max="10754" width="25" style="3" bestFit="1" customWidth="1"/>
    <col min="10755" max="10755" width="41.75" style="3" customWidth="1"/>
    <col min="10756" max="10756" width="15.25" style="3" customWidth="1"/>
    <col min="10757" max="10757" width="44.25" style="3" customWidth="1"/>
    <col min="10758" max="10758" width="42" style="3" customWidth="1"/>
    <col min="10759" max="10759" width="22.5" style="3" customWidth="1"/>
    <col min="10760" max="10763" width="5.375" style="3" customWidth="1"/>
    <col min="10764" max="10766" width="6.5" style="3" customWidth="1"/>
    <col min="10767" max="10769" width="5.375" style="3" customWidth="1"/>
    <col min="10770" max="11008" width="9" style="3"/>
    <col min="11009" max="11009" width="2.375" style="3" customWidth="1"/>
    <col min="11010" max="11010" width="25" style="3" bestFit="1" customWidth="1"/>
    <col min="11011" max="11011" width="41.75" style="3" customWidth="1"/>
    <col min="11012" max="11012" width="15.25" style="3" customWidth="1"/>
    <col min="11013" max="11013" width="44.25" style="3" customWidth="1"/>
    <col min="11014" max="11014" width="42" style="3" customWidth="1"/>
    <col min="11015" max="11015" width="22.5" style="3" customWidth="1"/>
    <col min="11016" max="11019" width="5.375" style="3" customWidth="1"/>
    <col min="11020" max="11022" width="6.5" style="3" customWidth="1"/>
    <col min="11023" max="11025" width="5.375" style="3" customWidth="1"/>
    <col min="11026" max="11264" width="9" style="3"/>
    <col min="11265" max="11265" width="2.375" style="3" customWidth="1"/>
    <col min="11266" max="11266" width="25" style="3" bestFit="1" customWidth="1"/>
    <col min="11267" max="11267" width="41.75" style="3" customWidth="1"/>
    <col min="11268" max="11268" width="15.25" style="3" customWidth="1"/>
    <col min="11269" max="11269" width="44.25" style="3" customWidth="1"/>
    <col min="11270" max="11270" width="42" style="3" customWidth="1"/>
    <col min="11271" max="11271" width="22.5" style="3" customWidth="1"/>
    <col min="11272" max="11275" width="5.375" style="3" customWidth="1"/>
    <col min="11276" max="11278" width="6.5" style="3" customWidth="1"/>
    <col min="11279" max="11281" width="5.375" style="3" customWidth="1"/>
    <col min="11282" max="11520" width="9" style="3"/>
    <col min="11521" max="11521" width="2.375" style="3" customWidth="1"/>
    <col min="11522" max="11522" width="25" style="3" bestFit="1" customWidth="1"/>
    <col min="11523" max="11523" width="41.75" style="3" customWidth="1"/>
    <col min="11524" max="11524" width="15.25" style="3" customWidth="1"/>
    <col min="11525" max="11525" width="44.25" style="3" customWidth="1"/>
    <col min="11526" max="11526" width="42" style="3" customWidth="1"/>
    <col min="11527" max="11527" width="22.5" style="3" customWidth="1"/>
    <col min="11528" max="11531" width="5.375" style="3" customWidth="1"/>
    <col min="11532" max="11534" width="6.5" style="3" customWidth="1"/>
    <col min="11535" max="11537" width="5.375" style="3" customWidth="1"/>
    <col min="11538" max="11776" width="9" style="3"/>
    <col min="11777" max="11777" width="2.375" style="3" customWidth="1"/>
    <col min="11778" max="11778" width="25" style="3" bestFit="1" customWidth="1"/>
    <col min="11779" max="11779" width="41.75" style="3" customWidth="1"/>
    <col min="11780" max="11780" width="15.25" style="3" customWidth="1"/>
    <col min="11781" max="11781" width="44.25" style="3" customWidth="1"/>
    <col min="11782" max="11782" width="42" style="3" customWidth="1"/>
    <col min="11783" max="11783" width="22.5" style="3" customWidth="1"/>
    <col min="11784" max="11787" width="5.375" style="3" customWidth="1"/>
    <col min="11788" max="11790" width="6.5" style="3" customWidth="1"/>
    <col min="11791" max="11793" width="5.375" style="3" customWidth="1"/>
    <col min="11794" max="12032" width="9" style="3"/>
    <col min="12033" max="12033" width="2.375" style="3" customWidth="1"/>
    <col min="12034" max="12034" width="25" style="3" bestFit="1" customWidth="1"/>
    <col min="12035" max="12035" width="41.75" style="3" customWidth="1"/>
    <col min="12036" max="12036" width="15.25" style="3" customWidth="1"/>
    <col min="12037" max="12037" width="44.25" style="3" customWidth="1"/>
    <col min="12038" max="12038" width="42" style="3" customWidth="1"/>
    <col min="12039" max="12039" width="22.5" style="3" customWidth="1"/>
    <col min="12040" max="12043" width="5.375" style="3" customWidth="1"/>
    <col min="12044" max="12046" width="6.5" style="3" customWidth="1"/>
    <col min="12047" max="12049" width="5.375" style="3" customWidth="1"/>
    <col min="12050" max="12288" width="9" style="3"/>
    <col min="12289" max="12289" width="2.375" style="3" customWidth="1"/>
    <col min="12290" max="12290" width="25" style="3" bestFit="1" customWidth="1"/>
    <col min="12291" max="12291" width="41.75" style="3" customWidth="1"/>
    <col min="12292" max="12292" width="15.25" style="3" customWidth="1"/>
    <col min="12293" max="12293" width="44.25" style="3" customWidth="1"/>
    <col min="12294" max="12294" width="42" style="3" customWidth="1"/>
    <col min="12295" max="12295" width="22.5" style="3" customWidth="1"/>
    <col min="12296" max="12299" width="5.375" style="3" customWidth="1"/>
    <col min="12300" max="12302" width="6.5" style="3" customWidth="1"/>
    <col min="12303" max="12305" width="5.375" style="3" customWidth="1"/>
    <col min="12306" max="12544" width="9" style="3"/>
    <col min="12545" max="12545" width="2.375" style="3" customWidth="1"/>
    <col min="12546" max="12546" width="25" style="3" bestFit="1" customWidth="1"/>
    <col min="12547" max="12547" width="41.75" style="3" customWidth="1"/>
    <col min="12548" max="12548" width="15.25" style="3" customWidth="1"/>
    <col min="12549" max="12549" width="44.25" style="3" customWidth="1"/>
    <col min="12550" max="12550" width="42" style="3" customWidth="1"/>
    <col min="12551" max="12551" width="22.5" style="3" customWidth="1"/>
    <col min="12552" max="12555" width="5.375" style="3" customWidth="1"/>
    <col min="12556" max="12558" width="6.5" style="3" customWidth="1"/>
    <col min="12559" max="12561" width="5.375" style="3" customWidth="1"/>
    <col min="12562" max="12800" width="9" style="3"/>
    <col min="12801" max="12801" width="2.375" style="3" customWidth="1"/>
    <col min="12802" max="12802" width="25" style="3" bestFit="1" customWidth="1"/>
    <col min="12803" max="12803" width="41.75" style="3" customWidth="1"/>
    <col min="12804" max="12804" width="15.25" style="3" customWidth="1"/>
    <col min="12805" max="12805" width="44.25" style="3" customWidth="1"/>
    <col min="12806" max="12806" width="42" style="3" customWidth="1"/>
    <col min="12807" max="12807" width="22.5" style="3" customWidth="1"/>
    <col min="12808" max="12811" width="5.375" style="3" customWidth="1"/>
    <col min="12812" max="12814" width="6.5" style="3" customWidth="1"/>
    <col min="12815" max="12817" width="5.375" style="3" customWidth="1"/>
    <col min="12818" max="13056" width="9" style="3"/>
    <col min="13057" max="13057" width="2.375" style="3" customWidth="1"/>
    <col min="13058" max="13058" width="25" style="3" bestFit="1" customWidth="1"/>
    <col min="13059" max="13059" width="41.75" style="3" customWidth="1"/>
    <col min="13060" max="13060" width="15.25" style="3" customWidth="1"/>
    <col min="13061" max="13061" width="44.25" style="3" customWidth="1"/>
    <col min="13062" max="13062" width="42" style="3" customWidth="1"/>
    <col min="13063" max="13063" width="22.5" style="3" customWidth="1"/>
    <col min="13064" max="13067" width="5.375" style="3" customWidth="1"/>
    <col min="13068" max="13070" width="6.5" style="3" customWidth="1"/>
    <col min="13071" max="13073" width="5.375" style="3" customWidth="1"/>
    <col min="13074" max="13312" width="9" style="3"/>
    <col min="13313" max="13313" width="2.375" style="3" customWidth="1"/>
    <col min="13314" max="13314" width="25" style="3" bestFit="1" customWidth="1"/>
    <col min="13315" max="13315" width="41.75" style="3" customWidth="1"/>
    <col min="13316" max="13316" width="15.25" style="3" customWidth="1"/>
    <col min="13317" max="13317" width="44.25" style="3" customWidth="1"/>
    <col min="13318" max="13318" width="42" style="3" customWidth="1"/>
    <col min="13319" max="13319" width="22.5" style="3" customWidth="1"/>
    <col min="13320" max="13323" width="5.375" style="3" customWidth="1"/>
    <col min="13324" max="13326" width="6.5" style="3" customWidth="1"/>
    <col min="13327" max="13329" width="5.375" style="3" customWidth="1"/>
    <col min="13330" max="13568" width="9" style="3"/>
    <col min="13569" max="13569" width="2.375" style="3" customWidth="1"/>
    <col min="13570" max="13570" width="25" style="3" bestFit="1" customWidth="1"/>
    <col min="13571" max="13571" width="41.75" style="3" customWidth="1"/>
    <col min="13572" max="13572" width="15.25" style="3" customWidth="1"/>
    <col min="13573" max="13573" width="44.25" style="3" customWidth="1"/>
    <col min="13574" max="13574" width="42" style="3" customWidth="1"/>
    <col min="13575" max="13575" width="22.5" style="3" customWidth="1"/>
    <col min="13576" max="13579" width="5.375" style="3" customWidth="1"/>
    <col min="13580" max="13582" width="6.5" style="3" customWidth="1"/>
    <col min="13583" max="13585" width="5.375" style="3" customWidth="1"/>
    <col min="13586" max="13824" width="9" style="3"/>
    <col min="13825" max="13825" width="2.375" style="3" customWidth="1"/>
    <col min="13826" max="13826" width="25" style="3" bestFit="1" customWidth="1"/>
    <col min="13827" max="13827" width="41.75" style="3" customWidth="1"/>
    <col min="13828" max="13828" width="15.25" style="3" customWidth="1"/>
    <col min="13829" max="13829" width="44.25" style="3" customWidth="1"/>
    <col min="13830" max="13830" width="42" style="3" customWidth="1"/>
    <col min="13831" max="13831" width="22.5" style="3" customWidth="1"/>
    <col min="13832" max="13835" width="5.375" style="3" customWidth="1"/>
    <col min="13836" max="13838" width="6.5" style="3" customWidth="1"/>
    <col min="13839" max="13841" width="5.375" style="3" customWidth="1"/>
    <col min="13842" max="14080" width="9" style="3"/>
    <col min="14081" max="14081" width="2.375" style="3" customWidth="1"/>
    <col min="14082" max="14082" width="25" style="3" bestFit="1" customWidth="1"/>
    <col min="14083" max="14083" width="41.75" style="3" customWidth="1"/>
    <col min="14084" max="14084" width="15.25" style="3" customWidth="1"/>
    <col min="14085" max="14085" width="44.25" style="3" customWidth="1"/>
    <col min="14086" max="14086" width="42" style="3" customWidth="1"/>
    <col min="14087" max="14087" width="22.5" style="3" customWidth="1"/>
    <col min="14088" max="14091" width="5.375" style="3" customWidth="1"/>
    <col min="14092" max="14094" width="6.5" style="3" customWidth="1"/>
    <col min="14095" max="14097" width="5.375" style="3" customWidth="1"/>
    <col min="14098" max="14336" width="9" style="3"/>
    <col min="14337" max="14337" width="2.375" style="3" customWidth="1"/>
    <col min="14338" max="14338" width="25" style="3" bestFit="1" customWidth="1"/>
    <col min="14339" max="14339" width="41.75" style="3" customWidth="1"/>
    <col min="14340" max="14340" width="15.25" style="3" customWidth="1"/>
    <col min="14341" max="14341" width="44.25" style="3" customWidth="1"/>
    <col min="14342" max="14342" width="42" style="3" customWidth="1"/>
    <col min="14343" max="14343" width="22.5" style="3" customWidth="1"/>
    <col min="14344" max="14347" width="5.375" style="3" customWidth="1"/>
    <col min="14348" max="14350" width="6.5" style="3" customWidth="1"/>
    <col min="14351" max="14353" width="5.375" style="3" customWidth="1"/>
    <col min="14354" max="14592" width="9" style="3"/>
    <col min="14593" max="14593" width="2.375" style="3" customWidth="1"/>
    <col min="14594" max="14594" width="25" style="3" bestFit="1" customWidth="1"/>
    <col min="14595" max="14595" width="41.75" style="3" customWidth="1"/>
    <col min="14596" max="14596" width="15.25" style="3" customWidth="1"/>
    <col min="14597" max="14597" width="44.25" style="3" customWidth="1"/>
    <col min="14598" max="14598" width="42" style="3" customWidth="1"/>
    <col min="14599" max="14599" width="22.5" style="3" customWidth="1"/>
    <col min="14600" max="14603" width="5.375" style="3" customWidth="1"/>
    <col min="14604" max="14606" width="6.5" style="3" customWidth="1"/>
    <col min="14607" max="14609" width="5.375" style="3" customWidth="1"/>
    <col min="14610" max="14848" width="9" style="3"/>
    <col min="14849" max="14849" width="2.375" style="3" customWidth="1"/>
    <col min="14850" max="14850" width="25" style="3" bestFit="1" customWidth="1"/>
    <col min="14851" max="14851" width="41.75" style="3" customWidth="1"/>
    <col min="14852" max="14852" width="15.25" style="3" customWidth="1"/>
    <col min="14853" max="14853" width="44.25" style="3" customWidth="1"/>
    <col min="14854" max="14854" width="42" style="3" customWidth="1"/>
    <col min="14855" max="14855" width="22.5" style="3" customWidth="1"/>
    <col min="14856" max="14859" width="5.375" style="3" customWidth="1"/>
    <col min="14860" max="14862" width="6.5" style="3" customWidth="1"/>
    <col min="14863" max="14865" width="5.375" style="3" customWidth="1"/>
    <col min="14866" max="15104" width="9" style="3"/>
    <col min="15105" max="15105" width="2.375" style="3" customWidth="1"/>
    <col min="15106" max="15106" width="25" style="3" bestFit="1" customWidth="1"/>
    <col min="15107" max="15107" width="41.75" style="3" customWidth="1"/>
    <col min="15108" max="15108" width="15.25" style="3" customWidth="1"/>
    <col min="15109" max="15109" width="44.25" style="3" customWidth="1"/>
    <col min="15110" max="15110" width="42" style="3" customWidth="1"/>
    <col min="15111" max="15111" width="22.5" style="3" customWidth="1"/>
    <col min="15112" max="15115" width="5.375" style="3" customWidth="1"/>
    <col min="15116" max="15118" width="6.5" style="3" customWidth="1"/>
    <col min="15119" max="15121" width="5.375" style="3" customWidth="1"/>
    <col min="15122" max="15360" width="9" style="3"/>
    <col min="15361" max="15361" width="2.375" style="3" customWidth="1"/>
    <col min="15362" max="15362" width="25" style="3" bestFit="1" customWidth="1"/>
    <col min="15363" max="15363" width="41.75" style="3" customWidth="1"/>
    <col min="15364" max="15364" width="15.25" style="3" customWidth="1"/>
    <col min="15365" max="15365" width="44.25" style="3" customWidth="1"/>
    <col min="15366" max="15366" width="42" style="3" customWidth="1"/>
    <col min="15367" max="15367" width="22.5" style="3" customWidth="1"/>
    <col min="15368" max="15371" width="5.375" style="3" customWidth="1"/>
    <col min="15372" max="15374" width="6.5" style="3" customWidth="1"/>
    <col min="15375" max="15377" width="5.375" style="3" customWidth="1"/>
    <col min="15378" max="15616" width="9" style="3"/>
    <col min="15617" max="15617" width="2.375" style="3" customWidth="1"/>
    <col min="15618" max="15618" width="25" style="3" bestFit="1" customWidth="1"/>
    <col min="15619" max="15619" width="41.75" style="3" customWidth="1"/>
    <col min="15620" max="15620" width="15.25" style="3" customWidth="1"/>
    <col min="15621" max="15621" width="44.25" style="3" customWidth="1"/>
    <col min="15622" max="15622" width="42" style="3" customWidth="1"/>
    <col min="15623" max="15623" width="22.5" style="3" customWidth="1"/>
    <col min="15624" max="15627" width="5.375" style="3" customWidth="1"/>
    <col min="15628" max="15630" width="6.5" style="3" customWidth="1"/>
    <col min="15631" max="15633" width="5.375" style="3" customWidth="1"/>
    <col min="15634" max="15872" width="9" style="3"/>
    <col min="15873" max="15873" width="2.375" style="3" customWidth="1"/>
    <col min="15874" max="15874" width="25" style="3" bestFit="1" customWidth="1"/>
    <col min="15875" max="15875" width="41.75" style="3" customWidth="1"/>
    <col min="15876" max="15876" width="15.25" style="3" customWidth="1"/>
    <col min="15877" max="15877" width="44.25" style="3" customWidth="1"/>
    <col min="15878" max="15878" width="42" style="3" customWidth="1"/>
    <col min="15879" max="15879" width="22.5" style="3" customWidth="1"/>
    <col min="15880" max="15883" width="5.375" style="3" customWidth="1"/>
    <col min="15884" max="15886" width="6.5" style="3" customWidth="1"/>
    <col min="15887" max="15889" width="5.375" style="3" customWidth="1"/>
    <col min="15890" max="16128" width="9" style="3"/>
    <col min="16129" max="16129" width="2.375" style="3" customWidth="1"/>
    <col min="16130" max="16130" width="25" style="3" bestFit="1" customWidth="1"/>
    <col min="16131" max="16131" width="41.75" style="3" customWidth="1"/>
    <col min="16132" max="16132" width="15.25" style="3" customWidth="1"/>
    <col min="16133" max="16133" width="44.25" style="3" customWidth="1"/>
    <col min="16134" max="16134" width="42" style="3" customWidth="1"/>
    <col min="16135" max="16135" width="22.5" style="3" customWidth="1"/>
    <col min="16136" max="16139" width="5.375" style="3" customWidth="1"/>
    <col min="16140" max="16142" width="6.5" style="3" customWidth="1"/>
    <col min="16143" max="16145" width="5.375" style="3" customWidth="1"/>
    <col min="16146" max="16384" width="9" style="3"/>
  </cols>
  <sheetData>
    <row r="1" spans="1:14" ht="20.25" customHeight="1" x14ac:dyDescent="0.15">
      <c r="A1"/>
      <c r="B1" s="348" t="s">
        <v>588</v>
      </c>
      <c r="C1"/>
      <c r="D1"/>
      <c r="E1"/>
      <c r="F1"/>
      <c r="G1"/>
      <c r="H1"/>
      <c r="I1"/>
      <c r="J1"/>
      <c r="K1"/>
    </row>
    <row r="3" spans="1:14" ht="21" customHeight="1" x14ac:dyDescent="0.15">
      <c r="A3" s="349"/>
      <c r="B3" s="449" t="s">
        <v>589</v>
      </c>
      <c r="C3" s="449"/>
      <c r="D3" s="449"/>
      <c r="E3" s="449"/>
      <c r="F3" s="449"/>
      <c r="G3" s="449"/>
      <c r="H3" s="449"/>
      <c r="I3" s="449"/>
      <c r="J3" s="449"/>
      <c r="K3" s="449"/>
      <c r="L3" s="449"/>
      <c r="M3" s="449"/>
      <c r="N3" s="449"/>
    </row>
    <row r="4" spans="1:14" ht="20.25" customHeight="1" x14ac:dyDescent="0.15">
      <c r="A4" s="349"/>
      <c r="B4" s="17" t="s">
        <v>41</v>
      </c>
      <c r="C4" s="350"/>
      <c r="D4" s="350"/>
      <c r="E4" s="350"/>
      <c r="F4" s="350"/>
      <c r="G4" s="350"/>
      <c r="H4" s="350"/>
      <c r="I4" s="350"/>
      <c r="J4" s="350"/>
      <c r="K4" s="350"/>
    </row>
    <row r="5" spans="1:14" ht="20.25" customHeight="1" x14ac:dyDescent="0.15">
      <c r="A5" s="349"/>
      <c r="B5" s="17" t="s">
        <v>560</v>
      </c>
      <c r="C5" s="350"/>
      <c r="D5" s="350"/>
      <c r="E5" s="350"/>
      <c r="F5" s="350"/>
      <c r="G5" s="350"/>
      <c r="H5" s="350"/>
      <c r="I5" s="350"/>
      <c r="J5" s="350"/>
      <c r="K5" s="350"/>
    </row>
    <row r="6" spans="1:14" ht="20.25" customHeight="1" x14ac:dyDescent="0.15">
      <c r="A6" s="349"/>
      <c r="B6" s="17" t="s">
        <v>561</v>
      </c>
      <c r="C6" s="350"/>
      <c r="D6" s="350"/>
      <c r="E6" s="350"/>
      <c r="F6" s="350"/>
      <c r="G6" s="350"/>
      <c r="H6" s="350"/>
      <c r="I6" s="350"/>
      <c r="J6" s="350"/>
      <c r="K6" s="350"/>
    </row>
    <row r="7" spans="1:14" ht="20.25" customHeight="1" x14ac:dyDescent="0.15">
      <c r="A7" s="349"/>
      <c r="B7" s="17" t="s">
        <v>562</v>
      </c>
      <c r="C7" s="350"/>
      <c r="D7" s="350"/>
      <c r="E7" s="350"/>
      <c r="F7" s="350"/>
      <c r="G7" s="350"/>
      <c r="H7" s="350"/>
      <c r="I7" s="350"/>
      <c r="J7" s="350"/>
      <c r="K7" s="350"/>
    </row>
    <row r="8" spans="1:14" ht="20.25" customHeight="1" x14ac:dyDescent="0.15">
      <c r="A8" s="349"/>
      <c r="B8" s="17" t="s">
        <v>563</v>
      </c>
      <c r="C8" s="350"/>
      <c r="D8" s="350"/>
      <c r="E8" s="350"/>
      <c r="F8" s="350"/>
      <c r="G8" s="350"/>
      <c r="H8" s="350"/>
      <c r="I8" s="350"/>
      <c r="J8" s="350"/>
      <c r="K8" s="350"/>
    </row>
    <row r="9" spans="1:14" ht="20.25" customHeight="1" x14ac:dyDescent="0.15">
      <c r="A9" s="349"/>
      <c r="B9" s="17" t="s">
        <v>590</v>
      </c>
      <c r="C9" s="350"/>
      <c r="D9" s="350"/>
      <c r="E9" s="350"/>
      <c r="F9" s="350"/>
      <c r="G9" s="350"/>
      <c r="H9" s="350"/>
      <c r="I9" s="350"/>
      <c r="J9" s="350"/>
      <c r="K9" s="350"/>
    </row>
    <row r="10" spans="1:14" ht="20.25" customHeight="1" x14ac:dyDescent="0.15">
      <c r="A10"/>
      <c r="B10" s="17" t="s">
        <v>591</v>
      </c>
      <c r="C10"/>
      <c r="D10"/>
      <c r="E10"/>
      <c r="F10"/>
      <c r="G10"/>
      <c r="H10"/>
      <c r="I10"/>
      <c r="J10"/>
      <c r="K10"/>
    </row>
    <row r="11" spans="1:14" ht="59.25" customHeight="1" x14ac:dyDescent="0.15">
      <c r="A11"/>
      <c r="B11" s="447" t="s">
        <v>592</v>
      </c>
      <c r="C11" s="449"/>
      <c r="D11" s="449"/>
      <c r="E11" s="449"/>
      <c r="F11" s="449"/>
      <c r="G11" s="449"/>
      <c r="H11" s="449"/>
      <c r="I11" s="449"/>
      <c r="J11"/>
      <c r="K11"/>
    </row>
    <row r="12" spans="1:14" ht="20.25" customHeight="1" x14ac:dyDescent="0.15">
      <c r="A12"/>
      <c r="B12" s="17" t="s">
        <v>593</v>
      </c>
      <c r="C12"/>
      <c r="D12"/>
      <c r="E12"/>
      <c r="F12"/>
      <c r="G12"/>
      <c r="H12"/>
      <c r="I12"/>
      <c r="J12"/>
      <c r="K12"/>
    </row>
    <row r="13" spans="1:14" ht="20.25" customHeight="1" x14ac:dyDescent="0.15">
      <c r="A13"/>
      <c r="B13" s="17" t="s">
        <v>594</v>
      </c>
      <c r="C13"/>
      <c r="D13"/>
      <c r="E13"/>
      <c r="F13"/>
      <c r="G13"/>
      <c r="H13"/>
      <c r="I13"/>
      <c r="J13"/>
      <c r="K13"/>
    </row>
    <row r="14" spans="1:14" ht="20.25" customHeight="1" x14ac:dyDescent="0.15">
      <c r="A14"/>
      <c r="B14" s="17" t="s">
        <v>595</v>
      </c>
      <c r="C14"/>
      <c r="D14"/>
      <c r="E14"/>
      <c r="F14"/>
      <c r="G14"/>
      <c r="H14"/>
      <c r="I14"/>
      <c r="J14"/>
      <c r="K14"/>
    </row>
    <row r="15" spans="1:14" ht="20.25" customHeight="1" x14ac:dyDescent="0.15">
      <c r="A15"/>
      <c r="B15" s="17" t="s">
        <v>50</v>
      </c>
      <c r="C15"/>
      <c r="D15"/>
      <c r="E15"/>
      <c r="F15"/>
      <c r="G15"/>
      <c r="H15"/>
      <c r="I15"/>
      <c r="J15"/>
      <c r="K15"/>
    </row>
    <row r="16" spans="1:14" ht="20.25" customHeight="1" x14ac:dyDescent="0.15">
      <c r="A16"/>
      <c r="B16" s="17" t="s">
        <v>596</v>
      </c>
      <c r="C16"/>
      <c r="D16"/>
      <c r="E16"/>
      <c r="F16"/>
      <c r="G16"/>
      <c r="H16"/>
      <c r="I16"/>
      <c r="J16"/>
      <c r="K16"/>
    </row>
    <row r="17" spans="1:11" ht="20.25" customHeight="1" x14ac:dyDescent="0.15">
      <c r="A17"/>
      <c r="B17" s="17" t="s">
        <v>597</v>
      </c>
      <c r="C17"/>
      <c r="D17"/>
      <c r="E17"/>
      <c r="F17"/>
      <c r="G17"/>
      <c r="H17"/>
      <c r="I17"/>
      <c r="J17"/>
      <c r="K17"/>
    </row>
    <row r="18" spans="1:11" ht="20.25" customHeight="1" x14ac:dyDescent="0.15">
      <c r="A18"/>
      <c r="B18" s="17" t="s">
        <v>598</v>
      </c>
      <c r="C18"/>
      <c r="D18"/>
      <c r="E18"/>
      <c r="F18"/>
      <c r="G18"/>
      <c r="H18"/>
      <c r="I18"/>
      <c r="J18"/>
      <c r="K18"/>
    </row>
    <row r="19" spans="1:11" ht="20.25" customHeight="1" x14ac:dyDescent="0.15">
      <c r="A19"/>
      <c r="B19" s="17" t="s">
        <v>599</v>
      </c>
      <c r="C19"/>
      <c r="D19"/>
      <c r="E19"/>
      <c r="F19"/>
      <c r="G19"/>
      <c r="H19"/>
      <c r="I19"/>
      <c r="J19"/>
      <c r="K19"/>
    </row>
    <row r="20" spans="1:11" s="7" customFormat="1" ht="20.25" customHeight="1" x14ac:dyDescent="0.15">
      <c r="A20" s="270"/>
      <c r="B20" s="17" t="s">
        <v>600</v>
      </c>
    </row>
    <row r="21" spans="1:11" ht="20.25" customHeight="1" x14ac:dyDescent="0.15">
      <c r="A21" s="3"/>
      <c r="B21" s="17" t="s">
        <v>601</v>
      </c>
    </row>
    <row r="22" spans="1:11" ht="20.25" customHeight="1" x14ac:dyDescent="0.15">
      <c r="A22" s="3"/>
      <c r="B22" s="17" t="s">
        <v>602</v>
      </c>
    </row>
    <row r="23" spans="1:11" ht="20.25" customHeight="1" x14ac:dyDescent="0.15">
      <c r="A23" s="3"/>
      <c r="B23" s="17" t="s">
        <v>603</v>
      </c>
    </row>
    <row r="24" spans="1:11" ht="20.25" customHeight="1" x14ac:dyDescent="0.15">
      <c r="A24" s="3"/>
      <c r="B24" s="17" t="s">
        <v>65</v>
      </c>
    </row>
    <row r="25" spans="1:11" s="9" customFormat="1" ht="20.25" customHeight="1" x14ac:dyDescent="0.15">
      <c r="B25" s="17" t="s">
        <v>66</v>
      </c>
    </row>
    <row r="26" spans="1:11" s="9" customFormat="1" ht="20.25" customHeight="1" x14ac:dyDescent="0.15">
      <c r="B26" s="17" t="s">
        <v>67</v>
      </c>
    </row>
    <row r="27" spans="1:11" s="9" customFormat="1" ht="20.25" customHeight="1" x14ac:dyDescent="0.15">
      <c r="B27" s="17"/>
    </row>
    <row r="28" spans="1:11" s="9" customFormat="1" ht="20.25" customHeight="1" x14ac:dyDescent="0.15">
      <c r="B28" s="17" t="s">
        <v>68</v>
      </c>
    </row>
    <row r="29" spans="1:11" s="9" customFormat="1" ht="20.25" customHeight="1" x14ac:dyDescent="0.15">
      <c r="B29" s="17" t="s">
        <v>69</v>
      </c>
    </row>
    <row r="30" spans="1:11" s="9" customFormat="1" ht="20.25" customHeight="1" x14ac:dyDescent="0.15">
      <c r="B30" s="17" t="s">
        <v>70</v>
      </c>
    </row>
    <row r="31" spans="1:11" s="9" customFormat="1" ht="20.25" customHeight="1" x14ac:dyDescent="0.15">
      <c r="B31" s="17" t="s">
        <v>71</v>
      </c>
    </row>
    <row r="32" spans="1:11" s="9" customFormat="1" ht="20.25" customHeight="1" x14ac:dyDescent="0.15">
      <c r="B32" s="17" t="s">
        <v>72</v>
      </c>
    </row>
    <row r="33" spans="1:19" s="9" customFormat="1" ht="20.25" customHeight="1" x14ac:dyDescent="0.15">
      <c r="B33" s="17" t="s">
        <v>73</v>
      </c>
    </row>
    <row r="34" spans="1:19" s="9" customFormat="1" ht="20.25" customHeight="1" x14ac:dyDescent="0.15"/>
    <row r="35" spans="1:19" s="9" customFormat="1" ht="20.25" customHeight="1" x14ac:dyDescent="0.15">
      <c r="B35" s="17" t="s">
        <v>604</v>
      </c>
    </row>
    <row r="36" spans="1:19" s="9" customFormat="1" ht="20.25" customHeight="1" x14ac:dyDescent="0.15">
      <c r="B36" s="17" t="s">
        <v>605</v>
      </c>
    </row>
    <row r="37" spans="1:19" s="9" customFormat="1" ht="20.25" customHeight="1" x14ac:dyDescent="0.15">
      <c r="B37" s="17" t="s">
        <v>606</v>
      </c>
      <c r="C37" s="271"/>
      <c r="D37" s="271"/>
      <c r="E37" s="271"/>
      <c r="F37" s="271"/>
      <c r="G37" s="271"/>
    </row>
    <row r="38" spans="1:19" s="9" customFormat="1" ht="20.25" customHeight="1" x14ac:dyDescent="0.15">
      <c r="B38" s="17" t="s">
        <v>607</v>
      </c>
      <c r="C38" s="271"/>
      <c r="D38" s="271"/>
      <c r="E38" s="271"/>
    </row>
    <row r="39" spans="1:19" s="9" customFormat="1" ht="20.25" customHeight="1" x14ac:dyDescent="0.15">
      <c r="B39" s="447" t="s">
        <v>608</v>
      </c>
      <c r="C39" s="447"/>
      <c r="D39" s="447"/>
      <c r="E39" s="447"/>
      <c r="F39" s="447"/>
      <c r="G39" s="447"/>
      <c r="H39" s="447"/>
      <c r="I39" s="447"/>
      <c r="J39" s="447"/>
      <c r="K39" s="447"/>
      <c r="L39" s="447"/>
      <c r="M39" s="447"/>
      <c r="N39" s="447"/>
      <c r="O39" s="447"/>
      <c r="P39" s="447"/>
      <c r="Q39" s="447"/>
      <c r="S39" s="10"/>
    </row>
    <row r="40" spans="1:19" s="9" customFormat="1" ht="20.25" customHeight="1" x14ac:dyDescent="0.15">
      <c r="B40" s="17" t="s">
        <v>609</v>
      </c>
    </row>
    <row r="41" spans="1:19" s="9" customFormat="1" ht="20.25" customHeight="1" x14ac:dyDescent="0.15">
      <c r="B41" s="17" t="s">
        <v>610</v>
      </c>
    </row>
    <row r="42" spans="1:19" s="9" customFormat="1" ht="20.25" customHeight="1" x14ac:dyDescent="0.15">
      <c r="B42" s="17" t="s">
        <v>611</v>
      </c>
    </row>
    <row r="43" spans="1:19" ht="20.25" customHeight="1" x14ac:dyDescent="0.15">
      <c r="A43"/>
      <c r="B43" s="17" t="s">
        <v>612</v>
      </c>
      <c r="C43"/>
      <c r="D43"/>
      <c r="E43"/>
      <c r="F43"/>
      <c r="G43"/>
      <c r="H43"/>
      <c r="I43"/>
      <c r="J43"/>
      <c r="K43"/>
    </row>
    <row r="44" spans="1:19" ht="20.25" customHeight="1" x14ac:dyDescent="0.15">
      <c r="B44" s="17" t="s">
        <v>613</v>
      </c>
    </row>
    <row r="45" spans="1:19" s="7" customFormat="1" ht="20.25" customHeight="1" x14ac:dyDescent="0.15">
      <c r="A45" s="270"/>
      <c r="B45" s="3"/>
    </row>
    <row r="46" spans="1:19" ht="20.25" customHeight="1" x14ac:dyDescent="0.15">
      <c r="B46" s="348" t="s">
        <v>614</v>
      </c>
    </row>
    <row r="47" spans="1:19" ht="20.25" customHeight="1" x14ac:dyDescent="0.15">
      <c r="A47" s="349"/>
      <c r="C47" s="350"/>
      <c r="D47" s="350"/>
      <c r="E47" s="350"/>
      <c r="F47" s="350"/>
      <c r="G47" s="350"/>
      <c r="H47" s="350"/>
      <c r="I47" s="350"/>
      <c r="J47" s="350"/>
      <c r="K47" s="350"/>
    </row>
    <row r="48" spans="1:19" ht="20.25" customHeight="1" x14ac:dyDescent="0.15">
      <c r="B48" s="17" t="s">
        <v>91</v>
      </c>
    </row>
    <row r="49" spans="1:11" ht="20.25" customHeight="1" x14ac:dyDescent="0.15">
      <c r="A49" s="349"/>
      <c r="C49" s="350"/>
      <c r="D49" s="350"/>
      <c r="E49" s="350"/>
      <c r="F49" s="350"/>
      <c r="G49" s="350"/>
      <c r="H49" s="350"/>
      <c r="I49" s="350"/>
      <c r="J49" s="350"/>
      <c r="K49" s="350"/>
    </row>
    <row r="50" spans="1:11" ht="20.25" customHeight="1" x14ac:dyDescent="0.15">
      <c r="A50"/>
      <c r="B50" s="17"/>
      <c r="C50"/>
      <c r="D50"/>
      <c r="E50"/>
      <c r="F50"/>
      <c r="G50"/>
      <c r="H50"/>
      <c r="I50"/>
      <c r="J50"/>
      <c r="K50"/>
    </row>
    <row r="51" spans="1:11" ht="20.25" customHeight="1" x14ac:dyDescent="0.15">
      <c r="A51"/>
      <c r="B51" s="17"/>
      <c r="C51"/>
      <c r="D51"/>
      <c r="E51"/>
      <c r="F51"/>
      <c r="G51"/>
      <c r="H51"/>
      <c r="I51"/>
      <c r="J51"/>
      <c r="K51"/>
    </row>
    <row r="52" spans="1:11" ht="20.25" customHeight="1" x14ac:dyDescent="0.15">
      <c r="A52"/>
      <c r="B52" s="17"/>
      <c r="C52"/>
      <c r="D52"/>
      <c r="E52"/>
      <c r="F52"/>
      <c r="G52"/>
      <c r="H52"/>
      <c r="I52"/>
      <c r="J52"/>
      <c r="K52"/>
    </row>
    <row r="53" spans="1:11" ht="20.25" customHeight="1" x14ac:dyDescent="0.15">
      <c r="A53"/>
      <c r="B53" s="17"/>
      <c r="C53"/>
      <c r="D53"/>
      <c r="E53"/>
      <c r="F53"/>
      <c r="G53"/>
      <c r="H53"/>
      <c r="I53"/>
      <c r="J53"/>
      <c r="K53"/>
    </row>
    <row r="54" spans="1:11" ht="20.25" customHeight="1" x14ac:dyDescent="0.15">
      <c r="A54"/>
      <c r="B54" s="17"/>
      <c r="C54"/>
      <c r="D54"/>
      <c r="E54"/>
      <c r="F54"/>
      <c r="G54"/>
      <c r="H54"/>
      <c r="I54"/>
      <c r="J54"/>
      <c r="K54"/>
    </row>
    <row r="55" spans="1:11" ht="20.25" customHeight="1" x14ac:dyDescent="0.15">
      <c r="A55"/>
      <c r="B55" s="17"/>
      <c r="C55"/>
      <c r="D55"/>
      <c r="E55"/>
      <c r="F55" s="17"/>
      <c r="G55" s="17"/>
    </row>
    <row r="56" spans="1:11" ht="20.25" customHeight="1" x14ac:dyDescent="0.15">
      <c r="A56"/>
      <c r="B56" s="17"/>
      <c r="C56"/>
      <c r="D56"/>
      <c r="E56"/>
      <c r="F56" s="17"/>
      <c r="G56" s="17"/>
    </row>
    <row r="57" spans="1:11" ht="20.25" customHeight="1" x14ac:dyDescent="0.15">
      <c r="A57"/>
      <c r="B57" s="17"/>
      <c r="C57"/>
      <c r="D57"/>
      <c r="E57"/>
      <c r="F57" s="17"/>
      <c r="G57" s="17"/>
    </row>
    <row r="58" spans="1:11" ht="21.75" customHeight="1" x14ac:dyDescent="0.15">
      <c r="A58"/>
      <c r="B58" s="17"/>
      <c r="C58"/>
      <c r="D58"/>
      <c r="E58"/>
      <c r="F58"/>
      <c r="G58"/>
    </row>
    <row r="59" spans="1:11" s="8" customFormat="1" ht="19.5" customHeight="1" x14ac:dyDescent="0.15">
      <c r="A59" s="351"/>
      <c r="B59" s="17"/>
    </row>
    <row r="60" spans="1:11" ht="20.25" customHeight="1" x14ac:dyDescent="0.15">
      <c r="A60" s="3"/>
      <c r="B60" s="17"/>
      <c r="C60"/>
      <c r="D60"/>
      <c r="E60"/>
      <c r="F60"/>
      <c r="G60"/>
    </row>
    <row r="61" spans="1:11" ht="19.5" customHeight="1" x14ac:dyDescent="0.15">
      <c r="A61" s="3"/>
      <c r="B61" s="17"/>
      <c r="C61"/>
      <c r="D61"/>
      <c r="E61"/>
      <c r="F61"/>
      <c r="G61"/>
    </row>
    <row r="62" spans="1:11" ht="20.25" customHeight="1" x14ac:dyDescent="0.15">
      <c r="B62" s="17"/>
    </row>
  </sheetData>
  <mergeCells count="3">
    <mergeCell ref="B3:N3"/>
    <mergeCell ref="B11:I11"/>
    <mergeCell ref="B39:Q39"/>
  </mergeCells>
  <phoneticPr fontId="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L962"/>
  <sheetViews>
    <sheetView topLeftCell="A44" zoomScaleNormal="100" zoomScaleSheetLayoutView="115" workbookViewId="0">
      <selection activeCell="H75" sqref="H75"/>
    </sheetView>
  </sheetViews>
  <sheetFormatPr defaultRowHeight="13.5" x14ac:dyDescent="0.15"/>
  <cols>
    <col min="1" max="1" width="1.5" style="71" customWidth="1"/>
    <col min="2" max="2" width="4.25" style="71" customWidth="1"/>
    <col min="3" max="3" width="3.375" style="71" customWidth="1"/>
    <col min="4" max="4" width="0.5" style="71" customWidth="1"/>
    <col min="5" max="36" width="3.125" style="71" customWidth="1"/>
    <col min="37" max="37" width="3" style="71" customWidth="1"/>
    <col min="38" max="16384" width="9" style="71"/>
  </cols>
  <sheetData>
    <row r="1" spans="2:38" s="66" customFormat="1" ht="2.25" customHeight="1" x14ac:dyDescent="0.15"/>
    <row r="2" spans="2:38" s="66" customFormat="1" x14ac:dyDescent="0.15">
      <c r="B2" s="67" t="s">
        <v>92</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row>
    <row r="3" spans="2:38" s="66" customFormat="1" ht="14.25" customHeight="1" x14ac:dyDescent="0.15">
      <c r="AB3" s="461" t="s">
        <v>256</v>
      </c>
      <c r="AC3" s="462"/>
      <c r="AD3" s="462"/>
      <c r="AE3" s="462"/>
      <c r="AF3" s="463"/>
      <c r="AG3" s="563"/>
      <c r="AH3" s="542"/>
      <c r="AI3" s="542"/>
      <c r="AJ3" s="542"/>
      <c r="AK3" s="543"/>
      <c r="AL3" s="68"/>
    </row>
    <row r="4" spans="2:38" s="66" customFormat="1" x14ac:dyDescent="0.15"/>
    <row r="5" spans="2:38" s="66" customFormat="1" x14ac:dyDescent="0.15">
      <c r="B5" s="584" t="s">
        <v>249</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row>
    <row r="6" spans="2:38" s="66" customFormat="1" x14ac:dyDescent="0.15">
      <c r="B6" s="584" t="s">
        <v>93</v>
      </c>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row>
    <row r="7" spans="2:38" s="66" customFormat="1" ht="13.5" customHeight="1" x14ac:dyDescent="0.15">
      <c r="AC7" s="584"/>
      <c r="AD7" s="584"/>
      <c r="AE7" s="69" t="s">
        <v>95</v>
      </c>
      <c r="AF7" s="584"/>
      <c r="AG7" s="584"/>
      <c r="AH7" s="66" t="s">
        <v>162</v>
      </c>
      <c r="AI7" s="584"/>
      <c r="AJ7" s="584"/>
      <c r="AK7" s="66" t="s">
        <v>163</v>
      </c>
    </row>
    <row r="8" spans="2:38" s="66" customFormat="1" x14ac:dyDescent="0.15">
      <c r="E8" s="584" t="s">
        <v>250</v>
      </c>
      <c r="F8" s="584"/>
      <c r="G8" s="584"/>
      <c r="H8" s="584"/>
      <c r="I8" s="584"/>
      <c r="J8" s="584"/>
      <c r="K8" s="584"/>
      <c r="L8" s="24"/>
      <c r="M8" s="24"/>
      <c r="N8" s="24"/>
      <c r="O8" s="24"/>
      <c r="P8" s="24"/>
      <c r="Q8" s="24"/>
      <c r="R8" s="24"/>
      <c r="S8" s="24"/>
      <c r="T8" s="24"/>
    </row>
    <row r="9" spans="2:38" s="66" customFormat="1" ht="20.25" customHeight="1" x14ac:dyDescent="0.15">
      <c r="V9" s="66" t="s">
        <v>251</v>
      </c>
      <c r="Y9" s="66" t="s">
        <v>252</v>
      </c>
      <c r="AA9" s="584"/>
      <c r="AB9" s="584"/>
      <c r="AC9" s="584"/>
      <c r="AD9" s="584"/>
      <c r="AE9" s="584"/>
      <c r="AF9" s="584"/>
      <c r="AG9" s="584"/>
      <c r="AH9" s="584"/>
      <c r="AI9" s="584"/>
      <c r="AJ9" s="584"/>
      <c r="AK9" s="584"/>
    </row>
    <row r="10" spans="2:38" s="66" customFormat="1" ht="20.25" customHeight="1" x14ac:dyDescent="0.15">
      <c r="V10" s="584" t="s">
        <v>253</v>
      </c>
      <c r="W10" s="584"/>
      <c r="Y10" s="584" t="s">
        <v>254</v>
      </c>
      <c r="Z10" s="584"/>
      <c r="AA10" s="584"/>
      <c r="AB10" s="584"/>
      <c r="AC10" s="584"/>
      <c r="AD10" s="584"/>
      <c r="AE10" s="584"/>
      <c r="AF10" s="584"/>
      <c r="AG10" s="584"/>
      <c r="AH10" s="584"/>
      <c r="AI10" s="584"/>
      <c r="AJ10" s="584"/>
      <c r="AK10" s="584"/>
    </row>
    <row r="11" spans="2:38" s="66" customFormat="1" ht="20.25" customHeight="1" x14ac:dyDescent="0.15">
      <c r="C11" s="67" t="s">
        <v>255</v>
      </c>
      <c r="D11" s="67"/>
      <c r="W11" s="584" t="s">
        <v>297</v>
      </c>
      <c r="X11" s="584"/>
      <c r="Y11" s="584"/>
      <c r="Z11" s="584"/>
      <c r="AA11" s="584"/>
      <c r="AB11" s="584"/>
      <c r="AC11" s="584"/>
      <c r="AD11" s="584"/>
      <c r="AE11" s="584"/>
      <c r="AF11" s="584"/>
      <c r="AG11" s="584"/>
      <c r="AH11" s="584"/>
      <c r="AI11" s="584"/>
      <c r="AJ11" s="584"/>
      <c r="AK11" s="584"/>
    </row>
    <row r="12" spans="2:38" s="66" customFormat="1" ht="6.75" customHeight="1" x14ac:dyDescent="0.15">
      <c r="C12" s="67"/>
      <c r="D12" s="67"/>
    </row>
    <row r="13" spans="2:38" s="66" customFormat="1" ht="14.25" customHeight="1" x14ac:dyDescent="0.15">
      <c r="B13" s="474" t="s">
        <v>298</v>
      </c>
      <c r="C13" s="549" t="s">
        <v>96</v>
      </c>
      <c r="D13" s="550"/>
      <c r="E13" s="550"/>
      <c r="F13" s="550"/>
      <c r="G13" s="550"/>
      <c r="H13" s="550"/>
      <c r="I13" s="550"/>
      <c r="J13" s="550"/>
      <c r="K13" s="550"/>
      <c r="L13" s="580"/>
      <c r="M13" s="567"/>
      <c r="N13" s="567"/>
      <c r="O13" s="567"/>
      <c r="P13" s="567"/>
      <c r="Q13" s="567"/>
      <c r="R13" s="567"/>
      <c r="S13" s="567"/>
      <c r="T13" s="567"/>
      <c r="U13" s="567"/>
      <c r="V13" s="567"/>
      <c r="W13" s="567"/>
      <c r="X13" s="567"/>
      <c r="Y13" s="567"/>
      <c r="Z13" s="567"/>
      <c r="AA13" s="567"/>
      <c r="AB13" s="567"/>
      <c r="AC13" s="567"/>
      <c r="AD13" s="567"/>
      <c r="AE13" s="567"/>
      <c r="AF13" s="567"/>
      <c r="AG13" s="567"/>
      <c r="AH13" s="567"/>
      <c r="AI13" s="567"/>
      <c r="AJ13" s="567"/>
      <c r="AK13" s="568"/>
    </row>
    <row r="14" spans="2:38" s="66" customFormat="1" ht="20.25" customHeight="1" x14ac:dyDescent="0.15">
      <c r="B14" s="475"/>
      <c r="C14" s="555" t="s">
        <v>257</v>
      </c>
      <c r="D14" s="556"/>
      <c r="E14" s="556"/>
      <c r="F14" s="556"/>
      <c r="G14" s="556"/>
      <c r="H14" s="556"/>
      <c r="I14" s="556"/>
      <c r="J14" s="556"/>
      <c r="K14" s="556"/>
      <c r="L14" s="557"/>
      <c r="M14" s="569"/>
      <c r="N14" s="569"/>
      <c r="O14" s="569"/>
      <c r="P14" s="569"/>
      <c r="Q14" s="569"/>
      <c r="R14" s="569"/>
      <c r="S14" s="569"/>
      <c r="T14" s="569"/>
      <c r="U14" s="569"/>
      <c r="V14" s="569"/>
      <c r="W14" s="569"/>
      <c r="X14" s="569"/>
      <c r="Y14" s="569"/>
      <c r="Z14" s="569"/>
      <c r="AA14" s="569"/>
      <c r="AB14" s="569"/>
      <c r="AC14" s="569"/>
      <c r="AD14" s="569"/>
      <c r="AE14" s="569"/>
      <c r="AF14" s="569"/>
      <c r="AG14" s="569"/>
      <c r="AH14" s="569"/>
      <c r="AI14" s="569"/>
      <c r="AJ14" s="569"/>
      <c r="AK14" s="570"/>
    </row>
    <row r="15" spans="2:38" s="66" customFormat="1" ht="13.5" customHeight="1" x14ac:dyDescent="0.15">
      <c r="B15" s="475"/>
      <c r="C15" s="549" t="s">
        <v>299</v>
      </c>
      <c r="D15" s="550"/>
      <c r="E15" s="550"/>
      <c r="F15" s="550"/>
      <c r="G15" s="550"/>
      <c r="H15" s="550"/>
      <c r="I15" s="550"/>
      <c r="J15" s="550"/>
      <c r="K15" s="550"/>
      <c r="L15" s="551"/>
      <c r="M15" s="558" t="s">
        <v>300</v>
      </c>
      <c r="N15" s="558"/>
      <c r="O15" s="558"/>
      <c r="P15" s="558"/>
      <c r="Q15" s="558"/>
      <c r="R15" s="558"/>
      <c r="S15" s="558"/>
      <c r="T15" s="70" t="s">
        <v>111</v>
      </c>
      <c r="U15" s="558"/>
      <c r="V15" s="558"/>
      <c r="W15" s="558"/>
      <c r="X15" s="70" t="s">
        <v>301</v>
      </c>
      <c r="Y15" s="558"/>
      <c r="Z15" s="558"/>
      <c r="AA15" s="558"/>
      <c r="AB15" s="558"/>
      <c r="AC15" s="558"/>
      <c r="AD15" s="558"/>
      <c r="AE15" s="558"/>
      <c r="AF15" s="558"/>
      <c r="AG15" s="558"/>
      <c r="AH15" s="558"/>
      <c r="AI15" s="558"/>
      <c r="AJ15" s="558"/>
      <c r="AK15" s="559"/>
    </row>
    <row r="16" spans="2:38" s="66" customFormat="1" ht="20.25" customHeight="1" x14ac:dyDescent="0.15">
      <c r="B16" s="475"/>
      <c r="C16" s="552"/>
      <c r="D16" s="553"/>
      <c r="E16" s="553"/>
      <c r="F16" s="553"/>
      <c r="G16" s="553"/>
      <c r="H16" s="553"/>
      <c r="I16" s="553"/>
      <c r="J16" s="553"/>
      <c r="K16" s="553"/>
      <c r="L16" s="554"/>
      <c r="M16" s="560" t="s">
        <v>302</v>
      </c>
      <c r="N16" s="561"/>
      <c r="O16" s="561"/>
      <c r="P16" s="561"/>
      <c r="Q16" s="561" t="s">
        <v>303</v>
      </c>
      <c r="R16" s="561"/>
      <c r="S16" s="561"/>
      <c r="T16" s="561"/>
      <c r="U16" s="561"/>
      <c r="V16" s="561"/>
      <c r="W16" s="561"/>
      <c r="X16" s="561" t="s">
        <v>304</v>
      </c>
      <c r="Y16" s="561"/>
      <c r="Z16" s="561"/>
      <c r="AA16" s="561"/>
      <c r="AB16" s="561"/>
      <c r="AC16" s="561"/>
      <c r="AD16" s="561"/>
      <c r="AE16" s="561"/>
      <c r="AF16" s="561"/>
      <c r="AG16" s="561"/>
      <c r="AH16" s="561"/>
      <c r="AI16" s="561"/>
      <c r="AJ16" s="561"/>
      <c r="AK16" s="562"/>
    </row>
    <row r="17" spans="2:37" s="66" customFormat="1" ht="13.5" customHeight="1" x14ac:dyDescent="0.15">
      <c r="B17" s="475"/>
      <c r="C17" s="555"/>
      <c r="D17" s="556"/>
      <c r="E17" s="556"/>
      <c r="F17" s="556"/>
      <c r="G17" s="556"/>
      <c r="H17" s="556"/>
      <c r="I17" s="556"/>
      <c r="J17" s="556"/>
      <c r="K17" s="556"/>
      <c r="L17" s="557"/>
      <c r="M17" s="527" t="s">
        <v>97</v>
      </c>
      <c r="N17" s="527"/>
      <c r="O17" s="527"/>
      <c r="P17" s="527"/>
      <c r="Q17" s="527"/>
      <c r="R17" s="527"/>
      <c r="S17" s="527"/>
      <c r="T17" s="527"/>
      <c r="U17" s="527"/>
      <c r="V17" s="527"/>
      <c r="W17" s="527"/>
      <c r="X17" s="527"/>
      <c r="Y17" s="527"/>
      <c r="Z17" s="527"/>
      <c r="AA17" s="527"/>
      <c r="AB17" s="527"/>
      <c r="AC17" s="527"/>
      <c r="AD17" s="527"/>
      <c r="AE17" s="527"/>
      <c r="AF17" s="527"/>
      <c r="AG17" s="527"/>
      <c r="AH17" s="527"/>
      <c r="AI17" s="527"/>
      <c r="AJ17" s="527"/>
      <c r="AK17" s="529"/>
    </row>
    <row r="18" spans="2:37" s="66" customFormat="1" ht="20.25" customHeight="1" x14ac:dyDescent="0.15">
      <c r="B18" s="475"/>
      <c r="C18" s="468" t="s">
        <v>305</v>
      </c>
      <c r="D18" s="469"/>
      <c r="E18" s="469"/>
      <c r="F18" s="469"/>
      <c r="G18" s="469"/>
      <c r="H18" s="469"/>
      <c r="I18" s="469"/>
      <c r="J18" s="469"/>
      <c r="K18" s="469"/>
      <c r="L18" s="470"/>
      <c r="M18" s="461" t="s">
        <v>99</v>
      </c>
      <c r="N18" s="462"/>
      <c r="O18" s="462"/>
      <c r="P18" s="462"/>
      <c r="Q18" s="463"/>
      <c r="R18" s="563"/>
      <c r="S18" s="542"/>
      <c r="T18" s="542"/>
      <c r="U18" s="542"/>
      <c r="V18" s="542"/>
      <c r="W18" s="542"/>
      <c r="X18" s="542"/>
      <c r="Y18" s="542"/>
      <c r="Z18" s="461" t="s">
        <v>306</v>
      </c>
      <c r="AA18" s="462"/>
      <c r="AB18" s="462"/>
      <c r="AC18" s="462"/>
      <c r="AD18" s="463"/>
      <c r="AE18" s="462"/>
      <c r="AF18" s="462"/>
      <c r="AG18" s="462"/>
      <c r="AH18" s="462"/>
      <c r="AI18" s="462"/>
      <c r="AJ18" s="462"/>
      <c r="AK18" s="463"/>
    </row>
    <row r="19" spans="2:37" ht="14.25" customHeight="1" x14ac:dyDescent="0.15">
      <c r="B19" s="475"/>
      <c r="C19" s="581" t="s">
        <v>101</v>
      </c>
      <c r="D19" s="582"/>
      <c r="E19" s="582"/>
      <c r="F19" s="582"/>
      <c r="G19" s="582"/>
      <c r="H19" s="582"/>
      <c r="I19" s="582"/>
      <c r="J19" s="582"/>
      <c r="K19" s="582"/>
      <c r="L19" s="583"/>
      <c r="M19" s="477" t="s">
        <v>102</v>
      </c>
      <c r="N19" s="478"/>
      <c r="O19" s="478"/>
      <c r="P19" s="478"/>
      <c r="Q19" s="479"/>
      <c r="R19" s="462"/>
      <c r="S19" s="462"/>
      <c r="T19" s="462"/>
      <c r="U19" s="462"/>
      <c r="V19" s="462"/>
      <c r="W19" s="462"/>
      <c r="X19" s="462"/>
      <c r="Y19" s="462"/>
      <c r="Z19" s="462"/>
      <c r="AA19" s="462"/>
      <c r="AB19" s="462"/>
      <c r="AC19" s="462"/>
      <c r="AD19" s="462"/>
      <c r="AE19" s="462"/>
      <c r="AF19" s="462"/>
      <c r="AG19" s="462"/>
      <c r="AH19" s="462"/>
      <c r="AI19" s="462"/>
      <c r="AJ19" s="462"/>
      <c r="AK19" s="463"/>
    </row>
    <row r="20" spans="2:37" ht="20.25" customHeight="1" x14ac:dyDescent="0.15">
      <c r="B20" s="475"/>
      <c r="C20" s="501" t="s">
        <v>103</v>
      </c>
      <c r="D20" s="502"/>
      <c r="E20" s="502"/>
      <c r="F20" s="502"/>
      <c r="G20" s="502"/>
      <c r="H20" s="502"/>
      <c r="I20" s="502"/>
      <c r="J20" s="502"/>
      <c r="K20" s="502"/>
      <c r="L20" s="564"/>
      <c r="M20" s="462" t="s">
        <v>307</v>
      </c>
      <c r="N20" s="462"/>
      <c r="O20" s="462"/>
      <c r="P20" s="462"/>
      <c r="Q20" s="463"/>
      <c r="R20" s="563"/>
      <c r="S20" s="542"/>
      <c r="T20" s="542"/>
      <c r="U20" s="542"/>
      <c r="V20" s="542"/>
      <c r="W20" s="542"/>
      <c r="X20" s="542"/>
      <c r="Y20" s="542"/>
      <c r="Z20" s="461" t="s">
        <v>308</v>
      </c>
      <c r="AA20" s="462"/>
      <c r="AB20" s="462"/>
      <c r="AC20" s="462"/>
      <c r="AD20" s="463"/>
      <c r="AE20" s="462"/>
      <c r="AF20" s="462"/>
      <c r="AG20" s="462"/>
      <c r="AH20" s="462"/>
      <c r="AI20" s="462"/>
      <c r="AJ20" s="462"/>
      <c r="AK20" s="463"/>
    </row>
    <row r="21" spans="2:37" ht="13.5" customHeight="1" x14ac:dyDescent="0.15">
      <c r="B21" s="475"/>
      <c r="C21" s="549" t="s">
        <v>104</v>
      </c>
      <c r="D21" s="550"/>
      <c r="E21" s="550"/>
      <c r="F21" s="550"/>
      <c r="G21" s="550"/>
      <c r="H21" s="550"/>
      <c r="I21" s="550"/>
      <c r="J21" s="550"/>
      <c r="K21" s="550"/>
      <c r="L21" s="551"/>
      <c r="M21" s="558" t="s">
        <v>309</v>
      </c>
      <c r="N21" s="558"/>
      <c r="O21" s="558"/>
      <c r="P21" s="558"/>
      <c r="Q21" s="558"/>
      <c r="R21" s="558"/>
      <c r="S21" s="558"/>
      <c r="T21" s="70" t="s">
        <v>111</v>
      </c>
      <c r="U21" s="558"/>
      <c r="V21" s="558"/>
      <c r="W21" s="558"/>
      <c r="X21" s="70" t="s">
        <v>310</v>
      </c>
      <c r="Y21" s="558"/>
      <c r="Z21" s="558"/>
      <c r="AA21" s="558"/>
      <c r="AB21" s="558"/>
      <c r="AC21" s="558"/>
      <c r="AD21" s="558"/>
      <c r="AE21" s="558"/>
      <c r="AF21" s="558"/>
      <c r="AG21" s="558"/>
      <c r="AH21" s="558"/>
      <c r="AI21" s="558"/>
      <c r="AJ21" s="558"/>
      <c r="AK21" s="559"/>
    </row>
    <row r="22" spans="2:37" ht="14.25" customHeight="1" x14ac:dyDescent="0.15">
      <c r="B22" s="475"/>
      <c r="C22" s="552"/>
      <c r="D22" s="553"/>
      <c r="E22" s="553"/>
      <c r="F22" s="553"/>
      <c r="G22" s="553"/>
      <c r="H22" s="553"/>
      <c r="I22" s="553"/>
      <c r="J22" s="553"/>
      <c r="K22" s="553"/>
      <c r="L22" s="554"/>
      <c r="M22" s="560" t="s">
        <v>311</v>
      </c>
      <c r="N22" s="561"/>
      <c r="O22" s="561"/>
      <c r="P22" s="561"/>
      <c r="Q22" s="561" t="s">
        <v>303</v>
      </c>
      <c r="R22" s="561"/>
      <c r="S22" s="561"/>
      <c r="T22" s="561"/>
      <c r="U22" s="561"/>
      <c r="V22" s="561"/>
      <c r="W22" s="561"/>
      <c r="X22" s="561" t="s">
        <v>304</v>
      </c>
      <c r="Y22" s="561"/>
      <c r="Z22" s="561"/>
      <c r="AA22" s="561"/>
      <c r="AB22" s="561"/>
      <c r="AC22" s="561"/>
      <c r="AD22" s="561"/>
      <c r="AE22" s="561"/>
      <c r="AF22" s="561"/>
      <c r="AG22" s="561"/>
      <c r="AH22" s="561"/>
      <c r="AI22" s="561"/>
      <c r="AJ22" s="561"/>
      <c r="AK22" s="562"/>
    </row>
    <row r="23" spans="2:37" x14ac:dyDescent="0.15">
      <c r="B23" s="476"/>
      <c r="C23" s="555"/>
      <c r="D23" s="556"/>
      <c r="E23" s="556"/>
      <c r="F23" s="556"/>
      <c r="G23" s="556"/>
      <c r="H23" s="556"/>
      <c r="I23" s="556"/>
      <c r="J23" s="556"/>
      <c r="K23" s="556"/>
      <c r="L23" s="557"/>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9"/>
    </row>
    <row r="24" spans="2:37" ht="13.5" customHeight="1" x14ac:dyDescent="0.15">
      <c r="B24" s="565" t="s">
        <v>259</v>
      </c>
      <c r="C24" s="549" t="s">
        <v>312</v>
      </c>
      <c r="D24" s="550"/>
      <c r="E24" s="550"/>
      <c r="F24" s="550"/>
      <c r="G24" s="550"/>
      <c r="H24" s="550"/>
      <c r="I24" s="550"/>
      <c r="J24" s="550"/>
      <c r="K24" s="550"/>
      <c r="L24" s="551"/>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68"/>
    </row>
    <row r="25" spans="2:37" ht="20.25" customHeight="1" x14ac:dyDescent="0.15">
      <c r="B25" s="531"/>
      <c r="C25" s="555" t="s">
        <v>313</v>
      </c>
      <c r="D25" s="556"/>
      <c r="E25" s="556"/>
      <c r="F25" s="556"/>
      <c r="G25" s="556"/>
      <c r="H25" s="556"/>
      <c r="I25" s="556"/>
      <c r="J25" s="556"/>
      <c r="K25" s="556"/>
      <c r="L25" s="557"/>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70"/>
    </row>
    <row r="26" spans="2:37" ht="13.5" customHeight="1" x14ac:dyDescent="0.15">
      <c r="B26" s="531"/>
      <c r="C26" s="549" t="s">
        <v>105</v>
      </c>
      <c r="D26" s="550"/>
      <c r="E26" s="550"/>
      <c r="F26" s="550"/>
      <c r="G26" s="550"/>
      <c r="H26" s="550"/>
      <c r="I26" s="550"/>
      <c r="J26" s="550"/>
      <c r="K26" s="550"/>
      <c r="L26" s="551"/>
      <c r="M26" s="558" t="s">
        <v>314</v>
      </c>
      <c r="N26" s="558"/>
      <c r="O26" s="558"/>
      <c r="P26" s="558"/>
      <c r="Q26" s="558"/>
      <c r="R26" s="558"/>
      <c r="S26" s="558"/>
      <c r="T26" s="70" t="s">
        <v>111</v>
      </c>
      <c r="U26" s="558"/>
      <c r="V26" s="558"/>
      <c r="W26" s="558"/>
      <c r="X26" s="70" t="s">
        <v>315</v>
      </c>
      <c r="Y26" s="558"/>
      <c r="Z26" s="558"/>
      <c r="AA26" s="558"/>
      <c r="AB26" s="558"/>
      <c r="AC26" s="558"/>
      <c r="AD26" s="558"/>
      <c r="AE26" s="558"/>
      <c r="AF26" s="558"/>
      <c r="AG26" s="558"/>
      <c r="AH26" s="558"/>
      <c r="AI26" s="558"/>
      <c r="AJ26" s="558"/>
      <c r="AK26" s="559"/>
    </row>
    <row r="27" spans="2:37" ht="20.25" customHeight="1" x14ac:dyDescent="0.15">
      <c r="B27" s="531"/>
      <c r="C27" s="552"/>
      <c r="D27" s="553"/>
      <c r="E27" s="553"/>
      <c r="F27" s="553"/>
      <c r="G27" s="553"/>
      <c r="H27" s="553"/>
      <c r="I27" s="553"/>
      <c r="J27" s="553"/>
      <c r="K27" s="553"/>
      <c r="L27" s="554"/>
      <c r="M27" s="560" t="s">
        <v>316</v>
      </c>
      <c r="N27" s="561"/>
      <c r="O27" s="561"/>
      <c r="P27" s="561"/>
      <c r="Q27" s="561" t="s">
        <v>303</v>
      </c>
      <c r="R27" s="561"/>
      <c r="S27" s="561"/>
      <c r="T27" s="561"/>
      <c r="U27" s="561"/>
      <c r="V27" s="561"/>
      <c r="W27" s="561"/>
      <c r="X27" s="561" t="s">
        <v>304</v>
      </c>
      <c r="Y27" s="561"/>
      <c r="Z27" s="561"/>
      <c r="AA27" s="561"/>
      <c r="AB27" s="561"/>
      <c r="AC27" s="561"/>
      <c r="AD27" s="561"/>
      <c r="AE27" s="561"/>
      <c r="AF27" s="561"/>
      <c r="AG27" s="561"/>
      <c r="AH27" s="561"/>
      <c r="AI27" s="561"/>
      <c r="AJ27" s="561"/>
      <c r="AK27" s="562"/>
    </row>
    <row r="28" spans="2:37" ht="20.25" customHeight="1" x14ac:dyDescent="0.15">
      <c r="B28" s="531"/>
      <c r="C28" s="555"/>
      <c r="D28" s="556"/>
      <c r="E28" s="556"/>
      <c r="F28" s="556"/>
      <c r="G28" s="556"/>
      <c r="H28" s="556"/>
      <c r="I28" s="556"/>
      <c r="J28" s="556"/>
      <c r="K28" s="556"/>
      <c r="L28" s="55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c r="AJ28" s="527"/>
      <c r="AK28" s="529"/>
    </row>
    <row r="29" spans="2:37" ht="14.25" customHeight="1" x14ac:dyDescent="0.15">
      <c r="B29" s="531"/>
      <c r="C29" s="468" t="s">
        <v>98</v>
      </c>
      <c r="D29" s="469"/>
      <c r="E29" s="469"/>
      <c r="F29" s="469"/>
      <c r="G29" s="469"/>
      <c r="H29" s="469"/>
      <c r="I29" s="469"/>
      <c r="J29" s="469"/>
      <c r="K29" s="469"/>
      <c r="L29" s="470"/>
      <c r="M29" s="462" t="s">
        <v>99</v>
      </c>
      <c r="N29" s="462"/>
      <c r="O29" s="462"/>
      <c r="P29" s="462"/>
      <c r="Q29" s="463"/>
      <c r="R29" s="563"/>
      <c r="S29" s="542"/>
      <c r="T29" s="542"/>
      <c r="U29" s="542"/>
      <c r="V29" s="542"/>
      <c r="W29" s="542"/>
      <c r="X29" s="542"/>
      <c r="Y29" s="542"/>
      <c r="Z29" s="461" t="s">
        <v>100</v>
      </c>
      <c r="AA29" s="462"/>
      <c r="AB29" s="462"/>
      <c r="AC29" s="462"/>
      <c r="AD29" s="463"/>
      <c r="AE29" s="462"/>
      <c r="AF29" s="462"/>
      <c r="AG29" s="462"/>
      <c r="AH29" s="462"/>
      <c r="AI29" s="462"/>
      <c r="AJ29" s="462"/>
      <c r="AK29" s="463"/>
    </row>
    <row r="30" spans="2:37" ht="13.5" customHeight="1" x14ac:dyDescent="0.15">
      <c r="B30" s="531"/>
      <c r="C30" s="571" t="s">
        <v>108</v>
      </c>
      <c r="D30" s="572"/>
      <c r="E30" s="572"/>
      <c r="F30" s="572"/>
      <c r="G30" s="572"/>
      <c r="H30" s="572"/>
      <c r="I30" s="572"/>
      <c r="J30" s="572"/>
      <c r="K30" s="572"/>
      <c r="L30" s="573"/>
      <c r="M30" s="558" t="s">
        <v>106</v>
      </c>
      <c r="N30" s="558"/>
      <c r="O30" s="558"/>
      <c r="P30" s="558"/>
      <c r="Q30" s="558"/>
      <c r="R30" s="558"/>
      <c r="S30" s="558"/>
      <c r="T30" s="70" t="s">
        <v>111</v>
      </c>
      <c r="U30" s="558"/>
      <c r="V30" s="558"/>
      <c r="W30" s="558"/>
      <c r="X30" s="70" t="s">
        <v>107</v>
      </c>
      <c r="Y30" s="558"/>
      <c r="Z30" s="558"/>
      <c r="AA30" s="558"/>
      <c r="AB30" s="558"/>
      <c r="AC30" s="558"/>
      <c r="AD30" s="558"/>
      <c r="AE30" s="558"/>
      <c r="AF30" s="558"/>
      <c r="AG30" s="558"/>
      <c r="AH30" s="558"/>
      <c r="AI30" s="558"/>
      <c r="AJ30" s="558"/>
      <c r="AK30" s="559"/>
    </row>
    <row r="31" spans="2:37" ht="14.25" customHeight="1" x14ac:dyDescent="0.15">
      <c r="B31" s="531"/>
      <c r="C31" s="574"/>
      <c r="D31" s="575"/>
      <c r="E31" s="575"/>
      <c r="F31" s="575"/>
      <c r="G31" s="575"/>
      <c r="H31" s="575"/>
      <c r="I31" s="575"/>
      <c r="J31" s="575"/>
      <c r="K31" s="575"/>
      <c r="L31" s="576"/>
      <c r="M31" s="560" t="s">
        <v>258</v>
      </c>
      <c r="N31" s="561"/>
      <c r="O31" s="561"/>
      <c r="P31" s="561"/>
      <c r="Q31" s="561" t="s">
        <v>303</v>
      </c>
      <c r="R31" s="561"/>
      <c r="S31" s="561"/>
      <c r="T31" s="561"/>
      <c r="U31" s="561"/>
      <c r="V31" s="561"/>
      <c r="W31" s="561"/>
      <c r="X31" s="561" t="s">
        <v>304</v>
      </c>
      <c r="Y31" s="561"/>
      <c r="Z31" s="561"/>
      <c r="AA31" s="561"/>
      <c r="AB31" s="561"/>
      <c r="AC31" s="561"/>
      <c r="AD31" s="561"/>
      <c r="AE31" s="561"/>
      <c r="AF31" s="561"/>
      <c r="AG31" s="561"/>
      <c r="AH31" s="561"/>
      <c r="AI31" s="561"/>
      <c r="AJ31" s="561"/>
      <c r="AK31" s="562"/>
    </row>
    <row r="32" spans="2:37" x14ac:dyDescent="0.15">
      <c r="B32" s="531"/>
      <c r="C32" s="577"/>
      <c r="D32" s="578"/>
      <c r="E32" s="578"/>
      <c r="F32" s="578"/>
      <c r="G32" s="578"/>
      <c r="H32" s="578"/>
      <c r="I32" s="578"/>
      <c r="J32" s="578"/>
      <c r="K32" s="578"/>
      <c r="L32" s="579"/>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7"/>
      <c r="AK32" s="529"/>
    </row>
    <row r="33" spans="1:37" ht="14.25" customHeight="1" x14ac:dyDescent="0.15">
      <c r="B33" s="531"/>
      <c r="C33" s="468" t="s">
        <v>98</v>
      </c>
      <c r="D33" s="469"/>
      <c r="E33" s="469"/>
      <c r="F33" s="469"/>
      <c r="G33" s="469"/>
      <c r="H33" s="469"/>
      <c r="I33" s="469"/>
      <c r="J33" s="469"/>
      <c r="K33" s="469"/>
      <c r="L33" s="470"/>
      <c r="M33" s="462" t="s">
        <v>99</v>
      </c>
      <c r="N33" s="462"/>
      <c r="O33" s="462"/>
      <c r="P33" s="462"/>
      <c r="Q33" s="463"/>
      <c r="R33" s="563"/>
      <c r="S33" s="542"/>
      <c r="T33" s="542"/>
      <c r="U33" s="542"/>
      <c r="V33" s="542"/>
      <c r="W33" s="542"/>
      <c r="X33" s="542"/>
      <c r="Y33" s="542"/>
      <c r="Z33" s="461" t="s">
        <v>100</v>
      </c>
      <c r="AA33" s="462"/>
      <c r="AB33" s="462"/>
      <c r="AC33" s="462"/>
      <c r="AD33" s="463"/>
      <c r="AE33" s="462"/>
      <c r="AF33" s="462"/>
      <c r="AG33" s="462"/>
      <c r="AH33" s="462"/>
      <c r="AI33" s="462"/>
      <c r="AJ33" s="462"/>
      <c r="AK33" s="463"/>
    </row>
    <row r="34" spans="1:37" ht="20.25" customHeight="1" x14ac:dyDescent="0.15">
      <c r="B34" s="531"/>
      <c r="C34" s="468" t="s">
        <v>109</v>
      </c>
      <c r="D34" s="469"/>
      <c r="E34" s="469"/>
      <c r="F34" s="469"/>
      <c r="G34" s="469"/>
      <c r="H34" s="469"/>
      <c r="I34" s="469"/>
      <c r="J34" s="469"/>
      <c r="K34" s="469"/>
      <c r="L34" s="470"/>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502"/>
      <c r="AJ34" s="502"/>
      <c r="AK34" s="564"/>
    </row>
    <row r="35" spans="1:37" ht="13.5" customHeight="1" x14ac:dyDescent="0.15">
      <c r="B35" s="531"/>
      <c r="C35" s="549" t="s">
        <v>110</v>
      </c>
      <c r="D35" s="550"/>
      <c r="E35" s="550"/>
      <c r="F35" s="550"/>
      <c r="G35" s="550"/>
      <c r="H35" s="550"/>
      <c r="I35" s="550"/>
      <c r="J35" s="550"/>
      <c r="K35" s="550"/>
      <c r="L35" s="551"/>
      <c r="M35" s="558" t="s">
        <v>106</v>
      </c>
      <c r="N35" s="558"/>
      <c r="O35" s="558"/>
      <c r="P35" s="558"/>
      <c r="Q35" s="558"/>
      <c r="R35" s="558"/>
      <c r="S35" s="558"/>
      <c r="T35" s="70" t="s">
        <v>111</v>
      </c>
      <c r="U35" s="558"/>
      <c r="V35" s="558"/>
      <c r="W35" s="558"/>
      <c r="X35" s="70" t="s">
        <v>107</v>
      </c>
      <c r="Y35" s="558"/>
      <c r="Z35" s="558"/>
      <c r="AA35" s="558"/>
      <c r="AB35" s="558"/>
      <c r="AC35" s="558"/>
      <c r="AD35" s="558"/>
      <c r="AE35" s="558"/>
      <c r="AF35" s="558"/>
      <c r="AG35" s="558"/>
      <c r="AH35" s="558"/>
      <c r="AI35" s="558"/>
      <c r="AJ35" s="558"/>
      <c r="AK35" s="559"/>
    </row>
    <row r="36" spans="1:37" ht="14.25" customHeight="1" x14ac:dyDescent="0.15">
      <c r="B36" s="531"/>
      <c r="C36" s="552"/>
      <c r="D36" s="553"/>
      <c r="E36" s="553"/>
      <c r="F36" s="553"/>
      <c r="G36" s="553"/>
      <c r="H36" s="553"/>
      <c r="I36" s="553"/>
      <c r="J36" s="553"/>
      <c r="K36" s="553"/>
      <c r="L36" s="554"/>
      <c r="M36" s="560" t="s">
        <v>258</v>
      </c>
      <c r="N36" s="561"/>
      <c r="O36" s="561"/>
      <c r="P36" s="561"/>
      <c r="Q36" s="561" t="s">
        <v>303</v>
      </c>
      <c r="R36" s="561"/>
      <c r="S36" s="561"/>
      <c r="T36" s="561"/>
      <c r="U36" s="561"/>
      <c r="V36" s="561"/>
      <c r="W36" s="561"/>
      <c r="X36" s="561" t="s">
        <v>304</v>
      </c>
      <c r="Y36" s="561"/>
      <c r="Z36" s="561"/>
      <c r="AA36" s="561"/>
      <c r="AB36" s="561"/>
      <c r="AC36" s="561"/>
      <c r="AD36" s="561"/>
      <c r="AE36" s="561"/>
      <c r="AF36" s="561"/>
      <c r="AG36" s="561"/>
      <c r="AH36" s="561"/>
      <c r="AI36" s="561"/>
      <c r="AJ36" s="561"/>
      <c r="AK36" s="562"/>
    </row>
    <row r="37" spans="1:37" x14ac:dyDescent="0.15">
      <c r="B37" s="566"/>
      <c r="C37" s="555"/>
      <c r="D37" s="556"/>
      <c r="E37" s="556"/>
      <c r="F37" s="556"/>
      <c r="G37" s="556"/>
      <c r="H37" s="556"/>
      <c r="I37" s="556"/>
      <c r="J37" s="556"/>
      <c r="K37" s="556"/>
      <c r="L37" s="557"/>
      <c r="M37" s="527"/>
      <c r="N37" s="527"/>
      <c r="O37" s="528"/>
      <c r="P37" s="528"/>
      <c r="Q37" s="528"/>
      <c r="R37" s="527"/>
      <c r="S37" s="527"/>
      <c r="T37" s="527"/>
      <c r="U37" s="527"/>
      <c r="V37" s="527"/>
      <c r="W37" s="527"/>
      <c r="X37" s="527"/>
      <c r="Y37" s="527"/>
      <c r="Z37" s="527"/>
      <c r="AA37" s="527"/>
      <c r="AB37" s="527"/>
      <c r="AC37" s="527"/>
      <c r="AD37" s="527"/>
      <c r="AE37" s="528"/>
      <c r="AF37" s="528"/>
      <c r="AG37" s="528"/>
      <c r="AH37" s="528"/>
      <c r="AI37" s="527"/>
      <c r="AJ37" s="527"/>
      <c r="AK37" s="529"/>
    </row>
    <row r="38" spans="1:37" ht="13.5" customHeight="1" x14ac:dyDescent="0.15">
      <c r="B38" s="530" t="s">
        <v>112</v>
      </c>
      <c r="C38" s="532" t="s">
        <v>260</v>
      </c>
      <c r="D38" s="533"/>
      <c r="E38" s="533"/>
      <c r="F38" s="533"/>
      <c r="G38" s="533"/>
      <c r="H38" s="533"/>
      <c r="I38" s="533"/>
      <c r="J38" s="533"/>
      <c r="K38" s="533"/>
      <c r="L38" s="533"/>
      <c r="M38" s="503" t="s">
        <v>113</v>
      </c>
      <c r="N38" s="478"/>
      <c r="O38" s="536" t="s">
        <v>317</v>
      </c>
      <c r="P38" s="537"/>
      <c r="Q38" s="538"/>
      <c r="R38" s="542" t="s">
        <v>114</v>
      </c>
      <c r="S38" s="542"/>
      <c r="T38" s="542"/>
      <c r="U38" s="542"/>
      <c r="V38" s="542"/>
      <c r="W38" s="542"/>
      <c r="X38" s="542"/>
      <c r="Y38" s="542"/>
      <c r="Z38" s="543"/>
      <c r="AA38" s="536" t="s">
        <v>318</v>
      </c>
      <c r="AB38" s="537"/>
      <c r="AC38" s="537"/>
      <c r="AD38" s="537"/>
      <c r="AE38" s="546" t="s">
        <v>115</v>
      </c>
      <c r="AF38" s="537"/>
      <c r="AG38" s="537"/>
      <c r="AH38" s="538"/>
      <c r="AI38" s="547" t="s">
        <v>116</v>
      </c>
      <c r="AJ38" s="547"/>
      <c r="AK38" s="548"/>
    </row>
    <row r="39" spans="1:37" ht="14.25" customHeight="1" x14ac:dyDescent="0.15">
      <c r="A39" s="72"/>
      <c r="B39" s="531"/>
      <c r="C39" s="480"/>
      <c r="D39" s="483"/>
      <c r="E39" s="483"/>
      <c r="F39" s="483"/>
      <c r="G39" s="483"/>
      <c r="H39" s="483"/>
      <c r="I39" s="483"/>
      <c r="J39" s="483"/>
      <c r="K39" s="483"/>
      <c r="L39" s="483"/>
      <c r="M39" s="534"/>
      <c r="N39" s="535"/>
      <c r="O39" s="539"/>
      <c r="P39" s="540"/>
      <c r="Q39" s="541"/>
      <c r="R39" s="544"/>
      <c r="S39" s="544"/>
      <c r="T39" s="544"/>
      <c r="U39" s="544"/>
      <c r="V39" s="544"/>
      <c r="W39" s="544"/>
      <c r="X39" s="544"/>
      <c r="Y39" s="544"/>
      <c r="Z39" s="545"/>
      <c r="AA39" s="539"/>
      <c r="AB39" s="540"/>
      <c r="AC39" s="540"/>
      <c r="AD39" s="540"/>
      <c r="AE39" s="521" t="s">
        <v>117</v>
      </c>
      <c r="AF39" s="522"/>
      <c r="AG39" s="522"/>
      <c r="AH39" s="523"/>
      <c r="AI39" s="522" t="s">
        <v>118</v>
      </c>
      <c r="AJ39" s="522"/>
      <c r="AK39" s="523"/>
    </row>
    <row r="40" spans="1:37" ht="14.25" customHeight="1" x14ac:dyDescent="0.15">
      <c r="B40" s="531"/>
      <c r="C40" s="475" t="s">
        <v>261</v>
      </c>
      <c r="D40" s="73"/>
      <c r="E40" s="519" t="s">
        <v>119</v>
      </c>
      <c r="F40" s="519"/>
      <c r="G40" s="519"/>
      <c r="H40" s="519"/>
      <c r="I40" s="519"/>
      <c r="J40" s="519"/>
      <c r="K40" s="519"/>
      <c r="L40" s="519"/>
      <c r="M40" s="503"/>
      <c r="N40" s="504"/>
      <c r="O40" s="521"/>
      <c r="P40" s="522"/>
      <c r="Q40" s="523"/>
      <c r="R40" s="20" t="s">
        <v>10</v>
      </c>
      <c r="S40" s="508" t="s">
        <v>120</v>
      </c>
      <c r="T40" s="508"/>
      <c r="U40" s="21" t="s">
        <v>10</v>
      </c>
      <c r="V40" s="508" t="s">
        <v>123</v>
      </c>
      <c r="W40" s="508"/>
      <c r="X40" s="21" t="s">
        <v>10</v>
      </c>
      <c r="Y40" s="508" t="s">
        <v>124</v>
      </c>
      <c r="Z40" s="509"/>
      <c r="AA40" s="489"/>
      <c r="AB40" s="490"/>
      <c r="AC40" s="490"/>
      <c r="AD40" s="491"/>
      <c r="AE40" s="524"/>
      <c r="AF40" s="525"/>
      <c r="AG40" s="525"/>
      <c r="AH40" s="526"/>
      <c r="AI40" s="20" t="s">
        <v>10</v>
      </c>
      <c r="AJ40" s="508" t="s">
        <v>121</v>
      </c>
      <c r="AK40" s="509"/>
    </row>
    <row r="41" spans="1:37" ht="14.25" customHeight="1" x14ac:dyDescent="0.15">
      <c r="B41" s="531"/>
      <c r="C41" s="475"/>
      <c r="D41" s="73"/>
      <c r="E41" s="519" t="s">
        <v>122</v>
      </c>
      <c r="F41" s="520"/>
      <c r="G41" s="520"/>
      <c r="H41" s="520"/>
      <c r="I41" s="520"/>
      <c r="J41" s="520"/>
      <c r="K41" s="520"/>
      <c r="L41" s="520"/>
      <c r="M41" s="503"/>
      <c r="N41" s="504"/>
      <c r="O41" s="505"/>
      <c r="P41" s="506"/>
      <c r="Q41" s="507"/>
      <c r="R41" s="20" t="s">
        <v>10</v>
      </c>
      <c r="S41" s="508" t="s">
        <v>120</v>
      </c>
      <c r="T41" s="508"/>
      <c r="U41" s="21" t="s">
        <v>10</v>
      </c>
      <c r="V41" s="508" t="s">
        <v>123</v>
      </c>
      <c r="W41" s="508"/>
      <c r="X41" s="21" t="s">
        <v>10</v>
      </c>
      <c r="Y41" s="508" t="s">
        <v>124</v>
      </c>
      <c r="Z41" s="509"/>
      <c r="AA41" s="489"/>
      <c r="AB41" s="490"/>
      <c r="AC41" s="490"/>
      <c r="AD41" s="491"/>
      <c r="AE41" s="489"/>
      <c r="AF41" s="490"/>
      <c r="AG41" s="490"/>
      <c r="AH41" s="491"/>
      <c r="AI41" s="20" t="s">
        <v>10</v>
      </c>
      <c r="AJ41" s="508" t="s">
        <v>121</v>
      </c>
      <c r="AK41" s="509"/>
    </row>
    <row r="42" spans="1:37" ht="14.25" customHeight="1" x14ac:dyDescent="0.15">
      <c r="B42" s="531"/>
      <c r="C42" s="475"/>
      <c r="D42" s="73"/>
      <c r="E42" s="519" t="s">
        <v>125</v>
      </c>
      <c r="F42" s="520"/>
      <c r="G42" s="520"/>
      <c r="H42" s="520"/>
      <c r="I42" s="520"/>
      <c r="J42" s="520"/>
      <c r="K42" s="520"/>
      <c r="L42" s="520"/>
      <c r="M42" s="503"/>
      <c r="N42" s="504"/>
      <c r="O42" s="505"/>
      <c r="P42" s="506"/>
      <c r="Q42" s="507"/>
      <c r="R42" s="20" t="s">
        <v>10</v>
      </c>
      <c r="S42" s="508" t="s">
        <v>120</v>
      </c>
      <c r="T42" s="508"/>
      <c r="U42" s="21" t="s">
        <v>10</v>
      </c>
      <c r="V42" s="508" t="s">
        <v>123</v>
      </c>
      <c r="W42" s="508"/>
      <c r="X42" s="21" t="s">
        <v>10</v>
      </c>
      <c r="Y42" s="508" t="s">
        <v>124</v>
      </c>
      <c r="Z42" s="509"/>
      <c r="AA42" s="489"/>
      <c r="AB42" s="490"/>
      <c r="AC42" s="490"/>
      <c r="AD42" s="491"/>
      <c r="AE42" s="489"/>
      <c r="AF42" s="490"/>
      <c r="AG42" s="490"/>
      <c r="AH42" s="491"/>
      <c r="AI42" s="20" t="s">
        <v>10</v>
      </c>
      <c r="AJ42" s="508" t="s">
        <v>121</v>
      </c>
      <c r="AK42" s="509"/>
    </row>
    <row r="43" spans="1:37" ht="14.25" customHeight="1" x14ac:dyDescent="0.15">
      <c r="B43" s="531"/>
      <c r="C43" s="475"/>
      <c r="D43" s="73"/>
      <c r="E43" s="519" t="s">
        <v>126</v>
      </c>
      <c r="F43" s="520"/>
      <c r="G43" s="520"/>
      <c r="H43" s="520"/>
      <c r="I43" s="520"/>
      <c r="J43" s="520"/>
      <c r="K43" s="520"/>
      <c r="L43" s="520"/>
      <c r="M43" s="503"/>
      <c r="N43" s="504"/>
      <c r="O43" s="505"/>
      <c r="P43" s="506"/>
      <c r="Q43" s="507"/>
      <c r="R43" s="20" t="s">
        <v>10</v>
      </c>
      <c r="S43" s="508" t="s">
        <v>120</v>
      </c>
      <c r="T43" s="508"/>
      <c r="U43" s="21" t="s">
        <v>10</v>
      </c>
      <c r="V43" s="508" t="s">
        <v>123</v>
      </c>
      <c r="W43" s="508"/>
      <c r="X43" s="21" t="s">
        <v>10</v>
      </c>
      <c r="Y43" s="508" t="s">
        <v>124</v>
      </c>
      <c r="Z43" s="509"/>
      <c r="AA43" s="489"/>
      <c r="AB43" s="490"/>
      <c r="AC43" s="490"/>
      <c r="AD43" s="491"/>
      <c r="AE43" s="489"/>
      <c r="AF43" s="490"/>
      <c r="AG43" s="490"/>
      <c r="AH43" s="491"/>
      <c r="AI43" s="20" t="s">
        <v>10</v>
      </c>
      <c r="AJ43" s="508" t="s">
        <v>121</v>
      </c>
      <c r="AK43" s="509"/>
    </row>
    <row r="44" spans="1:37" ht="14.25" customHeight="1" x14ac:dyDescent="0.15">
      <c r="B44" s="531"/>
      <c r="C44" s="475"/>
      <c r="D44" s="73"/>
      <c r="E44" s="519" t="s">
        <v>127</v>
      </c>
      <c r="F44" s="520"/>
      <c r="G44" s="520"/>
      <c r="H44" s="520"/>
      <c r="I44" s="520"/>
      <c r="J44" s="520"/>
      <c r="K44" s="520"/>
      <c r="L44" s="520"/>
      <c r="M44" s="503"/>
      <c r="N44" s="504"/>
      <c r="O44" s="505"/>
      <c r="P44" s="506"/>
      <c r="Q44" s="507"/>
      <c r="R44" s="20" t="s">
        <v>10</v>
      </c>
      <c r="S44" s="508" t="s">
        <v>120</v>
      </c>
      <c r="T44" s="508"/>
      <c r="U44" s="21" t="s">
        <v>10</v>
      </c>
      <c r="V44" s="508" t="s">
        <v>123</v>
      </c>
      <c r="W44" s="508"/>
      <c r="X44" s="21" t="s">
        <v>10</v>
      </c>
      <c r="Y44" s="508" t="s">
        <v>124</v>
      </c>
      <c r="Z44" s="509"/>
      <c r="AA44" s="489"/>
      <c r="AB44" s="490"/>
      <c r="AC44" s="490"/>
      <c r="AD44" s="491"/>
      <c r="AE44" s="489"/>
      <c r="AF44" s="490"/>
      <c r="AG44" s="490"/>
      <c r="AH44" s="491"/>
      <c r="AI44" s="20" t="s">
        <v>10</v>
      </c>
      <c r="AJ44" s="508" t="s">
        <v>121</v>
      </c>
      <c r="AK44" s="509"/>
    </row>
    <row r="45" spans="1:37" ht="14.25" customHeight="1" x14ac:dyDescent="0.15">
      <c r="B45" s="531"/>
      <c r="C45" s="475"/>
      <c r="D45" s="73"/>
      <c r="E45" s="510" t="s">
        <v>128</v>
      </c>
      <c r="F45" s="511"/>
      <c r="G45" s="511"/>
      <c r="H45" s="511"/>
      <c r="I45" s="511"/>
      <c r="J45" s="511"/>
      <c r="K45" s="511"/>
      <c r="L45" s="511"/>
      <c r="M45" s="503"/>
      <c r="N45" s="504"/>
      <c r="O45" s="505"/>
      <c r="P45" s="506"/>
      <c r="Q45" s="507"/>
      <c r="R45" s="20" t="s">
        <v>10</v>
      </c>
      <c r="S45" s="508" t="s">
        <v>120</v>
      </c>
      <c r="T45" s="508"/>
      <c r="U45" s="21" t="s">
        <v>10</v>
      </c>
      <c r="V45" s="508" t="s">
        <v>123</v>
      </c>
      <c r="W45" s="508"/>
      <c r="X45" s="21" t="s">
        <v>10</v>
      </c>
      <c r="Y45" s="508" t="s">
        <v>124</v>
      </c>
      <c r="Z45" s="509"/>
      <c r="AA45" s="489"/>
      <c r="AB45" s="490"/>
      <c r="AC45" s="490"/>
      <c r="AD45" s="491"/>
      <c r="AE45" s="489"/>
      <c r="AF45" s="490"/>
      <c r="AG45" s="490"/>
      <c r="AH45" s="491"/>
      <c r="AI45" s="20" t="s">
        <v>10</v>
      </c>
      <c r="AJ45" s="508" t="s">
        <v>121</v>
      </c>
      <c r="AK45" s="509"/>
    </row>
    <row r="46" spans="1:37" ht="14.25" customHeight="1" x14ac:dyDescent="0.15">
      <c r="B46" s="531"/>
      <c r="C46" s="475"/>
      <c r="D46" s="73"/>
      <c r="E46" s="467" t="s">
        <v>129</v>
      </c>
      <c r="F46" s="518"/>
      <c r="G46" s="518"/>
      <c r="H46" s="518"/>
      <c r="I46" s="518"/>
      <c r="J46" s="518"/>
      <c r="K46" s="518"/>
      <c r="L46" s="518"/>
      <c r="M46" s="503"/>
      <c r="N46" s="504"/>
      <c r="O46" s="505"/>
      <c r="P46" s="506"/>
      <c r="Q46" s="507"/>
      <c r="R46" s="20" t="s">
        <v>10</v>
      </c>
      <c r="S46" s="508" t="s">
        <v>120</v>
      </c>
      <c r="T46" s="508"/>
      <c r="U46" s="21" t="s">
        <v>10</v>
      </c>
      <c r="V46" s="508" t="s">
        <v>123</v>
      </c>
      <c r="W46" s="508"/>
      <c r="X46" s="21" t="s">
        <v>10</v>
      </c>
      <c r="Y46" s="508" t="s">
        <v>124</v>
      </c>
      <c r="Z46" s="509"/>
      <c r="AA46" s="489"/>
      <c r="AB46" s="490"/>
      <c r="AC46" s="490"/>
      <c r="AD46" s="491"/>
      <c r="AE46" s="489"/>
      <c r="AF46" s="490"/>
      <c r="AG46" s="490"/>
      <c r="AH46" s="491"/>
      <c r="AI46" s="20" t="s">
        <v>10</v>
      </c>
      <c r="AJ46" s="508" t="s">
        <v>121</v>
      </c>
      <c r="AK46" s="509"/>
    </row>
    <row r="47" spans="1:37" ht="14.25" customHeight="1" x14ac:dyDescent="0.15">
      <c r="B47" s="531"/>
      <c r="C47" s="475"/>
      <c r="D47" s="74"/>
      <c r="E47" s="467" t="s">
        <v>130</v>
      </c>
      <c r="F47" s="517"/>
      <c r="G47" s="517"/>
      <c r="H47" s="517"/>
      <c r="I47" s="517"/>
      <c r="J47" s="517"/>
      <c r="K47" s="517"/>
      <c r="L47" s="517"/>
      <c r="M47" s="503"/>
      <c r="N47" s="504"/>
      <c r="O47" s="505"/>
      <c r="P47" s="506"/>
      <c r="Q47" s="507"/>
      <c r="R47" s="20" t="s">
        <v>10</v>
      </c>
      <c r="S47" s="508" t="s">
        <v>120</v>
      </c>
      <c r="T47" s="508"/>
      <c r="U47" s="21" t="s">
        <v>10</v>
      </c>
      <c r="V47" s="508" t="s">
        <v>123</v>
      </c>
      <c r="W47" s="508"/>
      <c r="X47" s="21" t="s">
        <v>10</v>
      </c>
      <c r="Y47" s="508" t="s">
        <v>124</v>
      </c>
      <c r="Z47" s="509"/>
      <c r="AA47" s="489"/>
      <c r="AB47" s="490"/>
      <c r="AC47" s="490"/>
      <c r="AD47" s="491"/>
      <c r="AE47" s="489"/>
      <c r="AF47" s="490"/>
      <c r="AG47" s="490"/>
      <c r="AH47" s="491"/>
      <c r="AI47" s="20" t="s">
        <v>10</v>
      </c>
      <c r="AJ47" s="508" t="s">
        <v>121</v>
      </c>
      <c r="AK47" s="509"/>
    </row>
    <row r="48" spans="1:37" ht="14.25" customHeight="1" x14ac:dyDescent="0.15">
      <c r="B48" s="531"/>
      <c r="C48" s="475"/>
      <c r="D48" s="74"/>
      <c r="E48" s="515" t="s">
        <v>131</v>
      </c>
      <c r="F48" s="516"/>
      <c r="G48" s="516"/>
      <c r="H48" s="516"/>
      <c r="I48" s="516"/>
      <c r="J48" s="516"/>
      <c r="K48" s="516"/>
      <c r="L48" s="516"/>
      <c r="M48" s="503"/>
      <c r="N48" s="504"/>
      <c r="O48" s="505"/>
      <c r="P48" s="506"/>
      <c r="Q48" s="507"/>
      <c r="R48" s="20" t="s">
        <v>10</v>
      </c>
      <c r="S48" s="508" t="s">
        <v>120</v>
      </c>
      <c r="T48" s="508"/>
      <c r="U48" s="21" t="s">
        <v>10</v>
      </c>
      <c r="V48" s="508" t="s">
        <v>123</v>
      </c>
      <c r="W48" s="508"/>
      <c r="X48" s="21" t="s">
        <v>10</v>
      </c>
      <c r="Y48" s="508" t="s">
        <v>124</v>
      </c>
      <c r="Z48" s="509"/>
      <c r="AA48" s="489"/>
      <c r="AB48" s="490"/>
      <c r="AC48" s="490"/>
      <c r="AD48" s="491"/>
      <c r="AE48" s="489"/>
      <c r="AF48" s="490"/>
      <c r="AG48" s="490"/>
      <c r="AH48" s="491"/>
      <c r="AI48" s="20" t="s">
        <v>10</v>
      </c>
      <c r="AJ48" s="508" t="s">
        <v>121</v>
      </c>
      <c r="AK48" s="509"/>
    </row>
    <row r="49" spans="2:37" ht="14.25" customHeight="1" thickBot="1" x14ac:dyDescent="0.2">
      <c r="B49" s="531"/>
      <c r="C49" s="475"/>
      <c r="D49" s="74"/>
      <c r="E49" s="513" t="s">
        <v>132</v>
      </c>
      <c r="F49" s="514"/>
      <c r="G49" s="514"/>
      <c r="H49" s="514"/>
      <c r="I49" s="514"/>
      <c r="J49" s="514"/>
      <c r="K49" s="514"/>
      <c r="L49" s="514"/>
      <c r="M49" s="503"/>
      <c r="N49" s="504"/>
      <c r="O49" s="505"/>
      <c r="P49" s="506"/>
      <c r="Q49" s="507"/>
      <c r="R49" s="20" t="s">
        <v>10</v>
      </c>
      <c r="S49" s="508" t="s">
        <v>120</v>
      </c>
      <c r="T49" s="508"/>
      <c r="U49" s="21" t="s">
        <v>10</v>
      </c>
      <c r="V49" s="508" t="s">
        <v>123</v>
      </c>
      <c r="W49" s="508"/>
      <c r="X49" s="21" t="s">
        <v>10</v>
      </c>
      <c r="Y49" s="508" t="s">
        <v>124</v>
      </c>
      <c r="Z49" s="509"/>
      <c r="AA49" s="489"/>
      <c r="AB49" s="490"/>
      <c r="AC49" s="490"/>
      <c r="AD49" s="491"/>
      <c r="AE49" s="489"/>
      <c r="AF49" s="490"/>
      <c r="AG49" s="490"/>
      <c r="AH49" s="491"/>
      <c r="AI49" s="20" t="s">
        <v>10</v>
      </c>
      <c r="AJ49" s="508" t="s">
        <v>121</v>
      </c>
      <c r="AK49" s="509"/>
    </row>
    <row r="50" spans="2:37" ht="14.25" customHeight="1" thickTop="1" x14ac:dyDescent="0.15">
      <c r="B50" s="531"/>
      <c r="C50" s="475"/>
      <c r="D50" s="75"/>
      <c r="E50" s="512" t="s">
        <v>133</v>
      </c>
      <c r="F50" s="512"/>
      <c r="G50" s="512"/>
      <c r="H50" s="512"/>
      <c r="I50" s="512"/>
      <c r="J50" s="512"/>
      <c r="K50" s="512"/>
      <c r="L50" s="512"/>
      <c r="M50" s="503"/>
      <c r="N50" s="504"/>
      <c r="O50" s="505"/>
      <c r="P50" s="506"/>
      <c r="Q50" s="507"/>
      <c r="R50" s="20" t="s">
        <v>10</v>
      </c>
      <c r="S50" s="508" t="s">
        <v>120</v>
      </c>
      <c r="T50" s="508"/>
      <c r="U50" s="21" t="s">
        <v>10</v>
      </c>
      <c r="V50" s="508" t="s">
        <v>123</v>
      </c>
      <c r="W50" s="508"/>
      <c r="X50" s="21" t="s">
        <v>10</v>
      </c>
      <c r="Y50" s="508" t="s">
        <v>124</v>
      </c>
      <c r="Z50" s="509"/>
      <c r="AA50" s="489"/>
      <c r="AB50" s="490"/>
      <c r="AC50" s="490"/>
      <c r="AD50" s="491"/>
      <c r="AE50" s="489"/>
      <c r="AF50" s="490"/>
      <c r="AG50" s="490"/>
      <c r="AH50" s="491"/>
      <c r="AI50" s="20" t="s">
        <v>10</v>
      </c>
      <c r="AJ50" s="508" t="s">
        <v>121</v>
      </c>
      <c r="AK50" s="509"/>
    </row>
    <row r="51" spans="2:37" ht="14.25" customHeight="1" x14ac:dyDescent="0.15">
      <c r="B51" s="531"/>
      <c r="C51" s="475"/>
      <c r="D51" s="73"/>
      <c r="E51" s="510" t="s">
        <v>134</v>
      </c>
      <c r="F51" s="511"/>
      <c r="G51" s="511"/>
      <c r="H51" s="511"/>
      <c r="I51" s="511"/>
      <c r="J51" s="511"/>
      <c r="K51" s="511"/>
      <c r="L51" s="511"/>
      <c r="M51" s="503"/>
      <c r="N51" s="504"/>
      <c r="O51" s="505"/>
      <c r="P51" s="506"/>
      <c r="Q51" s="507"/>
      <c r="R51" s="20" t="s">
        <v>10</v>
      </c>
      <c r="S51" s="508" t="s">
        <v>120</v>
      </c>
      <c r="T51" s="508"/>
      <c r="U51" s="21" t="s">
        <v>10</v>
      </c>
      <c r="V51" s="508" t="s">
        <v>123</v>
      </c>
      <c r="W51" s="508"/>
      <c r="X51" s="21" t="s">
        <v>10</v>
      </c>
      <c r="Y51" s="508" t="s">
        <v>124</v>
      </c>
      <c r="Z51" s="509"/>
      <c r="AA51" s="489"/>
      <c r="AB51" s="490"/>
      <c r="AC51" s="490"/>
      <c r="AD51" s="491"/>
      <c r="AE51" s="489"/>
      <c r="AF51" s="490"/>
      <c r="AG51" s="490"/>
      <c r="AH51" s="491"/>
      <c r="AI51" s="20" t="s">
        <v>10</v>
      </c>
      <c r="AJ51" s="508" t="s">
        <v>121</v>
      </c>
      <c r="AK51" s="509"/>
    </row>
    <row r="52" spans="2:37" ht="14.25" customHeight="1" x14ac:dyDescent="0.15">
      <c r="B52" s="531"/>
      <c r="C52" s="476"/>
      <c r="D52" s="73"/>
      <c r="E52" s="510" t="s">
        <v>135</v>
      </c>
      <c r="F52" s="511"/>
      <c r="G52" s="511"/>
      <c r="H52" s="511"/>
      <c r="I52" s="511"/>
      <c r="J52" s="511"/>
      <c r="K52" s="511"/>
      <c r="L52" s="511"/>
      <c r="M52" s="503"/>
      <c r="N52" s="504"/>
      <c r="O52" s="505"/>
      <c r="P52" s="506"/>
      <c r="Q52" s="507"/>
      <c r="R52" s="20" t="s">
        <v>10</v>
      </c>
      <c r="S52" s="508" t="s">
        <v>120</v>
      </c>
      <c r="T52" s="508"/>
      <c r="U52" s="21" t="s">
        <v>10</v>
      </c>
      <c r="V52" s="508" t="s">
        <v>123</v>
      </c>
      <c r="W52" s="508"/>
      <c r="X52" s="21" t="s">
        <v>10</v>
      </c>
      <c r="Y52" s="508" t="s">
        <v>124</v>
      </c>
      <c r="Z52" s="509"/>
      <c r="AA52" s="489"/>
      <c r="AB52" s="490"/>
      <c r="AC52" s="490"/>
      <c r="AD52" s="491"/>
      <c r="AE52" s="489"/>
      <c r="AF52" s="490"/>
      <c r="AG52" s="490"/>
      <c r="AH52" s="491"/>
      <c r="AI52" s="20" t="s">
        <v>10</v>
      </c>
      <c r="AJ52" s="508" t="s">
        <v>121</v>
      </c>
      <c r="AK52" s="509"/>
    </row>
    <row r="53" spans="2:37" ht="14.25" customHeight="1" x14ac:dyDescent="0.15">
      <c r="B53" s="76"/>
      <c r="C53" s="501" t="s">
        <v>136</v>
      </c>
      <c r="D53" s="502"/>
      <c r="E53" s="502"/>
      <c r="F53" s="502"/>
      <c r="G53" s="502"/>
      <c r="H53" s="502"/>
      <c r="I53" s="502"/>
      <c r="J53" s="502"/>
      <c r="K53" s="502"/>
      <c r="L53" s="502"/>
      <c r="M53" s="503"/>
      <c r="N53" s="504"/>
      <c r="O53" s="505"/>
      <c r="P53" s="506"/>
      <c r="Q53" s="507"/>
      <c r="R53" s="20" t="s">
        <v>10</v>
      </c>
      <c r="S53" s="508" t="s">
        <v>120</v>
      </c>
      <c r="T53" s="508"/>
      <c r="U53" s="21" t="s">
        <v>10</v>
      </c>
      <c r="V53" s="508" t="s">
        <v>123</v>
      </c>
      <c r="W53" s="508"/>
      <c r="X53" s="21" t="s">
        <v>10</v>
      </c>
      <c r="Y53" s="508" t="s">
        <v>124</v>
      </c>
      <c r="Z53" s="509"/>
      <c r="AA53" s="489"/>
      <c r="AB53" s="490"/>
      <c r="AC53" s="490"/>
      <c r="AD53" s="491"/>
      <c r="AE53" s="489"/>
      <c r="AF53" s="490"/>
      <c r="AG53" s="490"/>
      <c r="AH53" s="491"/>
      <c r="AI53" s="492"/>
      <c r="AJ53" s="493"/>
      <c r="AK53" s="494"/>
    </row>
    <row r="54" spans="2:37" ht="14.25" customHeight="1" x14ac:dyDescent="0.15">
      <c r="B54" s="76"/>
      <c r="C54" s="501" t="s">
        <v>137</v>
      </c>
      <c r="D54" s="502"/>
      <c r="E54" s="502"/>
      <c r="F54" s="502"/>
      <c r="G54" s="502"/>
      <c r="H54" s="502"/>
      <c r="I54" s="502"/>
      <c r="J54" s="502"/>
      <c r="K54" s="502"/>
      <c r="L54" s="502"/>
      <c r="M54" s="503"/>
      <c r="N54" s="504"/>
      <c r="O54" s="505"/>
      <c r="P54" s="506"/>
      <c r="Q54" s="507"/>
      <c r="R54" s="20" t="s">
        <v>10</v>
      </c>
      <c r="S54" s="508" t="s">
        <v>120</v>
      </c>
      <c r="T54" s="508"/>
      <c r="U54" s="21" t="s">
        <v>10</v>
      </c>
      <c r="V54" s="508" t="s">
        <v>123</v>
      </c>
      <c r="W54" s="508"/>
      <c r="X54" s="21" t="s">
        <v>10</v>
      </c>
      <c r="Y54" s="508" t="s">
        <v>124</v>
      </c>
      <c r="Z54" s="509"/>
      <c r="AA54" s="489"/>
      <c r="AB54" s="490"/>
      <c r="AC54" s="490"/>
      <c r="AD54" s="491"/>
      <c r="AE54" s="489"/>
      <c r="AF54" s="490"/>
      <c r="AG54" s="490"/>
      <c r="AH54" s="491"/>
      <c r="AI54" s="492"/>
      <c r="AJ54" s="493"/>
      <c r="AK54" s="494"/>
    </row>
    <row r="55" spans="2:37" ht="14.25" customHeight="1" x14ac:dyDescent="0.15">
      <c r="B55" s="466" t="s">
        <v>138</v>
      </c>
      <c r="C55" s="467"/>
      <c r="D55" s="467"/>
      <c r="E55" s="467"/>
      <c r="F55" s="467"/>
      <c r="G55" s="467"/>
      <c r="H55" s="467"/>
      <c r="I55" s="467"/>
      <c r="J55" s="467"/>
      <c r="K55" s="495"/>
      <c r="L55" s="77"/>
      <c r="M55" s="78"/>
      <c r="N55" s="78"/>
      <c r="O55" s="78"/>
      <c r="P55" s="78"/>
      <c r="Q55" s="78"/>
      <c r="R55" s="79"/>
      <c r="S55" s="79"/>
      <c r="T55" s="79"/>
      <c r="U55" s="80"/>
      <c r="V55" s="81"/>
      <c r="W55" s="67"/>
      <c r="X55" s="67"/>
      <c r="Y55" s="67"/>
      <c r="Z55" s="67"/>
      <c r="AA55" s="67"/>
      <c r="AB55" s="82"/>
      <c r="AC55" s="82"/>
      <c r="AD55" s="82"/>
      <c r="AJ55" s="83"/>
      <c r="AK55" s="84"/>
    </row>
    <row r="56" spans="2:37" ht="14.25" customHeight="1" x14ac:dyDescent="0.15">
      <c r="B56" s="496" t="s">
        <v>139</v>
      </c>
      <c r="C56" s="496"/>
      <c r="D56" s="496"/>
      <c r="E56" s="496"/>
      <c r="F56" s="496"/>
      <c r="G56" s="496"/>
      <c r="H56" s="496"/>
      <c r="I56" s="496"/>
      <c r="J56" s="496"/>
      <c r="K56" s="497"/>
      <c r="L56" s="498"/>
      <c r="M56" s="499"/>
      <c r="N56" s="499"/>
      <c r="O56" s="499"/>
      <c r="P56" s="499"/>
      <c r="Q56" s="499"/>
      <c r="R56" s="499"/>
      <c r="S56" s="499"/>
      <c r="T56" s="499"/>
      <c r="U56" s="499"/>
      <c r="V56" s="499"/>
      <c r="W56" s="499"/>
      <c r="X56" s="499"/>
      <c r="Y56" s="499"/>
      <c r="Z56" s="499"/>
      <c r="AA56" s="499"/>
      <c r="AB56" s="499"/>
      <c r="AC56" s="499"/>
      <c r="AD56" s="499"/>
      <c r="AE56" s="499"/>
      <c r="AF56" s="499"/>
      <c r="AG56" s="499"/>
      <c r="AH56" s="499"/>
      <c r="AI56" s="499"/>
      <c r="AJ56" s="499"/>
      <c r="AK56" s="500"/>
    </row>
    <row r="57" spans="2:37" ht="14.25" customHeight="1" x14ac:dyDescent="0.15">
      <c r="B57" s="464" t="s">
        <v>140</v>
      </c>
      <c r="C57" s="464"/>
      <c r="D57" s="464"/>
      <c r="E57" s="464"/>
      <c r="F57" s="464"/>
      <c r="G57" s="464"/>
      <c r="H57" s="464"/>
      <c r="I57" s="464"/>
      <c r="J57" s="464"/>
      <c r="K57" s="464"/>
      <c r="L57" s="85"/>
      <c r="M57" s="78"/>
      <c r="N57" s="78"/>
      <c r="O57" s="78"/>
      <c r="P57" s="78"/>
      <c r="Q57" s="78"/>
      <c r="R57" s="79"/>
      <c r="S57" s="79"/>
      <c r="T57" s="79"/>
      <c r="U57" s="80"/>
      <c r="V57" s="81" t="s">
        <v>141</v>
      </c>
      <c r="W57" s="67"/>
      <c r="X57" s="67"/>
      <c r="Y57" s="67"/>
      <c r="Z57" s="67"/>
      <c r="AA57" s="67"/>
      <c r="AB57" s="82"/>
      <c r="AC57" s="82"/>
      <c r="AD57" s="82"/>
      <c r="AJ57" s="83"/>
      <c r="AK57" s="84"/>
    </row>
    <row r="58" spans="2:37" ht="14.25" customHeight="1" x14ac:dyDescent="0.15">
      <c r="B58" s="466" t="s">
        <v>142</v>
      </c>
      <c r="C58" s="467"/>
      <c r="D58" s="467"/>
      <c r="E58" s="467"/>
      <c r="F58" s="467"/>
      <c r="G58" s="467"/>
      <c r="H58" s="467"/>
      <c r="I58" s="467"/>
      <c r="J58" s="467"/>
      <c r="K58" s="467"/>
      <c r="L58" s="468"/>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c r="AK58" s="470"/>
    </row>
    <row r="59" spans="2:37" ht="14.25" customHeight="1" x14ac:dyDescent="0.15">
      <c r="B59" s="471" t="s">
        <v>143</v>
      </c>
      <c r="C59" s="472"/>
      <c r="D59" s="472"/>
      <c r="E59" s="472"/>
      <c r="F59" s="472"/>
      <c r="G59" s="472"/>
      <c r="H59" s="472"/>
      <c r="I59" s="472"/>
      <c r="J59" s="472"/>
      <c r="K59" s="472"/>
      <c r="L59" s="473"/>
      <c r="M59" s="473"/>
      <c r="N59" s="473"/>
      <c r="O59" s="86"/>
      <c r="P59" s="87"/>
      <c r="Q59" s="88"/>
      <c r="R59" s="88"/>
      <c r="S59" s="88"/>
      <c r="T59" s="88"/>
      <c r="U59" s="79"/>
      <c r="V59" s="81"/>
      <c r="W59" s="67"/>
      <c r="X59" s="67"/>
      <c r="Y59" s="67"/>
      <c r="Z59" s="67"/>
      <c r="AA59" s="67"/>
      <c r="AB59" s="82"/>
      <c r="AC59" s="82"/>
      <c r="AD59" s="82"/>
      <c r="AJ59" s="83"/>
      <c r="AK59" s="84"/>
    </row>
    <row r="60" spans="2:37" ht="14.25" customHeight="1" x14ac:dyDescent="0.15">
      <c r="B60" s="474" t="s">
        <v>144</v>
      </c>
      <c r="C60" s="477" t="s">
        <v>262</v>
      </c>
      <c r="D60" s="478"/>
      <c r="E60" s="478"/>
      <c r="F60" s="478"/>
      <c r="G60" s="478"/>
      <c r="H60" s="478"/>
      <c r="I60" s="478"/>
      <c r="J60" s="478"/>
      <c r="K60" s="478"/>
      <c r="L60" s="478"/>
      <c r="M60" s="478"/>
      <c r="N60" s="478"/>
      <c r="O60" s="478"/>
      <c r="P60" s="478"/>
      <c r="Q60" s="478"/>
      <c r="R60" s="478"/>
      <c r="S60" s="478"/>
      <c r="T60" s="478"/>
      <c r="U60" s="477" t="s">
        <v>145</v>
      </c>
      <c r="V60" s="478"/>
      <c r="W60" s="478"/>
      <c r="X60" s="478"/>
      <c r="Y60" s="478"/>
      <c r="Z60" s="478"/>
      <c r="AA60" s="478"/>
      <c r="AB60" s="478"/>
      <c r="AC60" s="478"/>
      <c r="AD60" s="478"/>
      <c r="AE60" s="478"/>
      <c r="AF60" s="478"/>
      <c r="AG60" s="478"/>
      <c r="AH60" s="478"/>
      <c r="AI60" s="478"/>
      <c r="AJ60" s="478"/>
      <c r="AK60" s="479"/>
    </row>
    <row r="61" spans="2:37" x14ac:dyDescent="0.15">
      <c r="B61" s="475"/>
      <c r="C61" s="480"/>
      <c r="D61" s="481"/>
      <c r="E61" s="481"/>
      <c r="F61" s="481"/>
      <c r="G61" s="481"/>
      <c r="H61" s="481"/>
      <c r="I61" s="481"/>
      <c r="J61" s="481"/>
      <c r="K61" s="481"/>
      <c r="L61" s="481"/>
      <c r="M61" s="481"/>
      <c r="N61" s="481"/>
      <c r="O61" s="481"/>
      <c r="P61" s="481"/>
      <c r="Q61" s="481"/>
      <c r="R61" s="481"/>
      <c r="S61" s="481"/>
      <c r="T61" s="481"/>
      <c r="U61" s="480"/>
      <c r="V61" s="481"/>
      <c r="W61" s="481"/>
      <c r="X61" s="481"/>
      <c r="Y61" s="481"/>
      <c r="Z61" s="481"/>
      <c r="AA61" s="481"/>
      <c r="AB61" s="481"/>
      <c r="AC61" s="481"/>
      <c r="AD61" s="481"/>
      <c r="AE61" s="481"/>
      <c r="AF61" s="481"/>
      <c r="AG61" s="481"/>
      <c r="AH61" s="481"/>
      <c r="AI61" s="481"/>
      <c r="AJ61" s="481"/>
      <c r="AK61" s="486"/>
    </row>
    <row r="62" spans="2:37" x14ac:dyDescent="0.15">
      <c r="B62" s="475"/>
      <c r="C62" s="482"/>
      <c r="D62" s="483"/>
      <c r="E62" s="483"/>
      <c r="F62" s="483"/>
      <c r="G62" s="483"/>
      <c r="H62" s="483"/>
      <c r="I62" s="483"/>
      <c r="J62" s="483"/>
      <c r="K62" s="483"/>
      <c r="L62" s="483"/>
      <c r="M62" s="483"/>
      <c r="N62" s="483"/>
      <c r="O62" s="483"/>
      <c r="P62" s="483"/>
      <c r="Q62" s="483"/>
      <c r="R62" s="483"/>
      <c r="S62" s="483"/>
      <c r="T62" s="483"/>
      <c r="U62" s="482"/>
      <c r="V62" s="483"/>
      <c r="W62" s="483"/>
      <c r="X62" s="483"/>
      <c r="Y62" s="483"/>
      <c r="Z62" s="483"/>
      <c r="AA62" s="483"/>
      <c r="AB62" s="483"/>
      <c r="AC62" s="483"/>
      <c r="AD62" s="483"/>
      <c r="AE62" s="483"/>
      <c r="AF62" s="483"/>
      <c r="AG62" s="483"/>
      <c r="AH62" s="483"/>
      <c r="AI62" s="483"/>
      <c r="AJ62" s="483"/>
      <c r="AK62" s="487"/>
    </row>
    <row r="63" spans="2:37" x14ac:dyDescent="0.15">
      <c r="B63" s="475"/>
      <c r="C63" s="482"/>
      <c r="D63" s="483"/>
      <c r="E63" s="483"/>
      <c r="F63" s="483"/>
      <c r="G63" s="483"/>
      <c r="H63" s="483"/>
      <c r="I63" s="483"/>
      <c r="J63" s="483"/>
      <c r="K63" s="483"/>
      <c r="L63" s="483"/>
      <c r="M63" s="483"/>
      <c r="N63" s="483"/>
      <c r="O63" s="483"/>
      <c r="P63" s="483"/>
      <c r="Q63" s="483"/>
      <c r="R63" s="483"/>
      <c r="S63" s="483"/>
      <c r="T63" s="483"/>
      <c r="U63" s="482"/>
      <c r="V63" s="483"/>
      <c r="W63" s="483"/>
      <c r="X63" s="483"/>
      <c r="Y63" s="483"/>
      <c r="Z63" s="483"/>
      <c r="AA63" s="483"/>
      <c r="AB63" s="483"/>
      <c r="AC63" s="483"/>
      <c r="AD63" s="483"/>
      <c r="AE63" s="483"/>
      <c r="AF63" s="483"/>
      <c r="AG63" s="483"/>
      <c r="AH63" s="483"/>
      <c r="AI63" s="483"/>
      <c r="AJ63" s="483"/>
      <c r="AK63" s="487"/>
    </row>
    <row r="64" spans="2:37" x14ac:dyDescent="0.15">
      <c r="B64" s="476"/>
      <c r="C64" s="484"/>
      <c r="D64" s="485"/>
      <c r="E64" s="485"/>
      <c r="F64" s="485"/>
      <c r="G64" s="485"/>
      <c r="H64" s="485"/>
      <c r="I64" s="485"/>
      <c r="J64" s="485"/>
      <c r="K64" s="485"/>
      <c r="L64" s="485"/>
      <c r="M64" s="485"/>
      <c r="N64" s="485"/>
      <c r="O64" s="485"/>
      <c r="P64" s="485"/>
      <c r="Q64" s="485"/>
      <c r="R64" s="485"/>
      <c r="S64" s="485"/>
      <c r="T64" s="485"/>
      <c r="U64" s="484"/>
      <c r="V64" s="485"/>
      <c r="W64" s="485"/>
      <c r="X64" s="485"/>
      <c r="Y64" s="485"/>
      <c r="Z64" s="485"/>
      <c r="AA64" s="485"/>
      <c r="AB64" s="485"/>
      <c r="AC64" s="485"/>
      <c r="AD64" s="485"/>
      <c r="AE64" s="485"/>
      <c r="AF64" s="485"/>
      <c r="AG64" s="485"/>
      <c r="AH64" s="485"/>
      <c r="AI64" s="485"/>
      <c r="AJ64" s="485"/>
      <c r="AK64" s="488"/>
    </row>
    <row r="65" spans="2:37" ht="14.25" customHeight="1" x14ac:dyDescent="0.15">
      <c r="B65" s="461" t="s">
        <v>146</v>
      </c>
      <c r="C65" s="462"/>
      <c r="D65" s="462"/>
      <c r="E65" s="462"/>
      <c r="F65" s="463"/>
      <c r="G65" s="464" t="s">
        <v>147</v>
      </c>
      <c r="H65" s="464"/>
      <c r="I65" s="464"/>
      <c r="J65" s="464"/>
      <c r="K65" s="464"/>
      <c r="L65" s="464"/>
      <c r="M65" s="464"/>
      <c r="N65" s="464"/>
      <c r="O65" s="464"/>
      <c r="P65" s="464"/>
      <c r="Q65" s="464"/>
      <c r="R65" s="464"/>
      <c r="S65" s="464"/>
      <c r="T65" s="464"/>
      <c r="U65" s="465"/>
      <c r="V65" s="465"/>
      <c r="W65" s="465"/>
      <c r="X65" s="465"/>
      <c r="Y65" s="465"/>
      <c r="Z65" s="465"/>
      <c r="AA65" s="465"/>
      <c r="AB65" s="465"/>
      <c r="AC65" s="465"/>
      <c r="AD65" s="465"/>
      <c r="AE65" s="465"/>
      <c r="AF65" s="465"/>
      <c r="AG65" s="465"/>
      <c r="AH65" s="465"/>
      <c r="AI65" s="465"/>
      <c r="AJ65" s="465"/>
      <c r="AK65" s="465"/>
    </row>
    <row r="67" spans="2:37" x14ac:dyDescent="0.15">
      <c r="B67" s="83" t="s">
        <v>148</v>
      </c>
    </row>
    <row r="68" spans="2:37" x14ac:dyDescent="0.15">
      <c r="B68" s="83" t="s">
        <v>149</v>
      </c>
    </row>
    <row r="69" spans="2:37" x14ac:dyDescent="0.15">
      <c r="B69" s="83" t="s">
        <v>150</v>
      </c>
    </row>
    <row r="70" spans="2:37" x14ac:dyDescent="0.15">
      <c r="B70" s="83" t="s">
        <v>319</v>
      </c>
    </row>
    <row r="71" spans="2:37" x14ac:dyDescent="0.15">
      <c r="B71" s="83" t="s">
        <v>263</v>
      </c>
    </row>
    <row r="72" spans="2:37" x14ac:dyDescent="0.15">
      <c r="B72" s="83" t="s">
        <v>320</v>
      </c>
    </row>
    <row r="73" spans="2:37" x14ac:dyDescent="0.15">
      <c r="B73" s="83" t="s">
        <v>615</v>
      </c>
    </row>
    <row r="74" spans="2:37" x14ac:dyDescent="0.15">
      <c r="B74" s="83"/>
      <c r="E74" s="71" t="s">
        <v>264</v>
      </c>
    </row>
    <row r="75" spans="2:37" x14ac:dyDescent="0.15">
      <c r="B75" s="83" t="s">
        <v>151</v>
      </c>
    </row>
    <row r="76" spans="2:37" x14ac:dyDescent="0.15">
      <c r="B76" s="83" t="s">
        <v>265</v>
      </c>
    </row>
    <row r="77" spans="2:37" x14ac:dyDescent="0.15">
      <c r="E77" s="83" t="s">
        <v>152</v>
      </c>
    </row>
    <row r="88" spans="2:2" ht="12.75" customHeight="1" x14ac:dyDescent="0.15">
      <c r="B88" s="89"/>
    </row>
    <row r="89" spans="2:2" ht="12.75" customHeight="1" x14ac:dyDescent="0.15">
      <c r="B89" s="89" t="s">
        <v>153</v>
      </c>
    </row>
    <row r="90" spans="2:2" ht="12.75" customHeight="1" x14ac:dyDescent="0.15">
      <c r="B90" s="89" t="s">
        <v>154</v>
      </c>
    </row>
    <row r="91" spans="2:2" ht="12.75" customHeight="1" x14ac:dyDescent="0.15">
      <c r="B91" s="89" t="s">
        <v>155</v>
      </c>
    </row>
    <row r="92" spans="2:2" ht="12.75" customHeight="1" x14ac:dyDescent="0.15">
      <c r="B92" s="89" t="s">
        <v>156</v>
      </c>
    </row>
    <row r="93" spans="2:2" ht="12.75" customHeight="1" x14ac:dyDescent="0.15">
      <c r="B93" s="89" t="s">
        <v>157</v>
      </c>
    </row>
    <row r="94" spans="2:2" ht="12.75" customHeight="1" x14ac:dyDescent="0.15">
      <c r="B94" s="89" t="s">
        <v>158</v>
      </c>
    </row>
    <row r="95" spans="2:2" ht="12.75" customHeight="1" x14ac:dyDescent="0.15">
      <c r="B95" s="89" t="s">
        <v>159</v>
      </c>
    </row>
    <row r="96" spans="2:2" ht="12.75" customHeight="1" x14ac:dyDescent="0.15">
      <c r="B96" s="89" t="s">
        <v>160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90"/>
    </row>
    <row r="180" spans="1:1" x14ac:dyDescent="0.15">
      <c r="A180" s="91"/>
    </row>
    <row r="231" spans="1:1" x14ac:dyDescent="0.15">
      <c r="A231" s="91"/>
    </row>
    <row r="280" spans="1:1" x14ac:dyDescent="0.15">
      <c r="A280" s="91"/>
    </row>
    <row r="307" spans="1:1" x14ac:dyDescent="0.15">
      <c r="A307" s="90"/>
    </row>
    <row r="357" spans="1:1" x14ac:dyDescent="0.15">
      <c r="A357" s="91"/>
    </row>
    <row r="381" spans="1:1" x14ac:dyDescent="0.15">
      <c r="A381" s="90"/>
    </row>
    <row r="409" spans="1:1" x14ac:dyDescent="0.15">
      <c r="A409" s="90"/>
    </row>
    <row r="437" spans="1:1" x14ac:dyDescent="0.15">
      <c r="A437" s="90"/>
    </row>
    <row r="461" spans="1:1" x14ac:dyDescent="0.15">
      <c r="A461" s="90"/>
    </row>
    <row r="490" spans="1:1" x14ac:dyDescent="0.15">
      <c r="A490" s="90"/>
    </row>
    <row r="519" spans="1:1" x14ac:dyDescent="0.15">
      <c r="A519" s="90"/>
    </row>
    <row r="568" spans="1:1" x14ac:dyDescent="0.15">
      <c r="A568" s="91"/>
    </row>
    <row r="599" spans="1:1" x14ac:dyDescent="0.15">
      <c r="A599" s="91"/>
    </row>
    <row r="643" spans="1:1" x14ac:dyDescent="0.15">
      <c r="A643" s="91"/>
    </row>
    <row r="679" spans="1:1" x14ac:dyDescent="0.15">
      <c r="A679" s="90"/>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64">
    <mergeCell ref="E8:K8"/>
    <mergeCell ref="AA9:AK9"/>
    <mergeCell ref="V10:W10"/>
    <mergeCell ref="Y10:Z10"/>
    <mergeCell ref="AA10:AK10"/>
    <mergeCell ref="W11:AB11"/>
    <mergeCell ref="AC11:AK11"/>
    <mergeCell ref="AB3:AF3"/>
    <mergeCell ref="AG3:AK3"/>
    <mergeCell ref="B5:AK5"/>
    <mergeCell ref="B6:AK6"/>
    <mergeCell ref="AC7:AD7"/>
    <mergeCell ref="AF7:AG7"/>
    <mergeCell ref="AI7:AJ7"/>
    <mergeCell ref="B13:B23"/>
    <mergeCell ref="C13:L13"/>
    <mergeCell ref="M13:AK13"/>
    <mergeCell ref="C14:L14"/>
    <mergeCell ref="M14:AK14"/>
    <mergeCell ref="C15:L17"/>
    <mergeCell ref="M15:P15"/>
    <mergeCell ref="Q15:S15"/>
    <mergeCell ref="U15:W15"/>
    <mergeCell ref="Y15:AK15"/>
    <mergeCell ref="C18:L18"/>
    <mergeCell ref="M18:Q18"/>
    <mergeCell ref="R18:Y18"/>
    <mergeCell ref="Z18:AD18"/>
    <mergeCell ref="AE18:AK18"/>
    <mergeCell ref="C19:L19"/>
    <mergeCell ref="M19:Q19"/>
    <mergeCell ref="R19:AK19"/>
    <mergeCell ref="M16:P16"/>
    <mergeCell ref="Q16:S16"/>
    <mergeCell ref="T16:W16"/>
    <mergeCell ref="X16:Z16"/>
    <mergeCell ref="AA16:AK16"/>
    <mergeCell ref="M17:AK17"/>
    <mergeCell ref="M22:P22"/>
    <mergeCell ref="Q22:S22"/>
    <mergeCell ref="T22:W22"/>
    <mergeCell ref="X22:Z22"/>
    <mergeCell ref="AA22:AK22"/>
    <mergeCell ref="M23:AK23"/>
    <mergeCell ref="C20:L20"/>
    <mergeCell ref="M20:Q20"/>
    <mergeCell ref="R20:Y20"/>
    <mergeCell ref="Z20:AD20"/>
    <mergeCell ref="AE20:AK20"/>
    <mergeCell ref="C21:L23"/>
    <mergeCell ref="M21:P21"/>
    <mergeCell ref="Q21:S21"/>
    <mergeCell ref="U21:W21"/>
    <mergeCell ref="Y21:AK21"/>
    <mergeCell ref="M27:P27"/>
    <mergeCell ref="Q27:S27"/>
    <mergeCell ref="T27:W27"/>
    <mergeCell ref="X27:Z27"/>
    <mergeCell ref="AA27:AK27"/>
    <mergeCell ref="M28:AK28"/>
    <mergeCell ref="B24:B37"/>
    <mergeCell ref="C24:L24"/>
    <mergeCell ref="M24:AK24"/>
    <mergeCell ref="C25:L25"/>
    <mergeCell ref="M25:AK25"/>
    <mergeCell ref="C26:L28"/>
    <mergeCell ref="M26:P26"/>
    <mergeCell ref="Q26:S26"/>
    <mergeCell ref="U26:W26"/>
    <mergeCell ref="Y26:AK26"/>
    <mergeCell ref="C29:L29"/>
    <mergeCell ref="M29:Q29"/>
    <mergeCell ref="R29:Y29"/>
    <mergeCell ref="Z29:AD29"/>
    <mergeCell ref="AE29:AK29"/>
    <mergeCell ref="C30:L32"/>
    <mergeCell ref="M30:P30"/>
    <mergeCell ref="Q30:S30"/>
    <mergeCell ref="U30:W30"/>
    <mergeCell ref="Y30:AK30"/>
    <mergeCell ref="C33:L33"/>
    <mergeCell ref="M33:Q33"/>
    <mergeCell ref="R33:Y33"/>
    <mergeCell ref="Z33:AD33"/>
    <mergeCell ref="AE33:AK33"/>
    <mergeCell ref="C34:L34"/>
    <mergeCell ref="M34:AK34"/>
    <mergeCell ref="M31:P31"/>
    <mergeCell ref="Q31:S31"/>
    <mergeCell ref="T31:W31"/>
    <mergeCell ref="X31:Z31"/>
    <mergeCell ref="AA31:AK31"/>
    <mergeCell ref="M32:AK32"/>
    <mergeCell ref="M37:AK37"/>
    <mergeCell ref="B38:B52"/>
    <mergeCell ref="C38:L39"/>
    <mergeCell ref="M38:N39"/>
    <mergeCell ref="O38:Q39"/>
    <mergeCell ref="R38:Z39"/>
    <mergeCell ref="AA38:AD39"/>
    <mergeCell ref="AE38:AH38"/>
    <mergeCell ref="AI38:AK38"/>
    <mergeCell ref="AE39:AH39"/>
    <mergeCell ref="C35:L37"/>
    <mergeCell ref="M35:P35"/>
    <mergeCell ref="Q35:S35"/>
    <mergeCell ref="U35:W35"/>
    <mergeCell ref="Y35:AK35"/>
    <mergeCell ref="M36:P36"/>
    <mergeCell ref="Q36:S36"/>
    <mergeCell ref="T36:W36"/>
    <mergeCell ref="X36:Z36"/>
    <mergeCell ref="AA36:AK36"/>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4"/>
  <dataValidations count="2">
    <dataValidation type="list" allowBlank="1" showInputMessage="1" showErrorMessage="1" sqref="R40:R54 U40:U54 X40:X54 AI40:AI52" xr:uid="{00000000-0002-0000-0300-000000000000}">
      <formula1>"□,■"</formula1>
    </dataValidation>
    <dataValidation type="list" allowBlank="1" showInputMessage="1" showErrorMessage="1" sqref="M40:N54" xr:uid="{00000000-0002-0000-0300-000001000000}">
      <formula1>"○"</formula1>
    </dataValidation>
  </dataValidations>
  <pageMargins left="0.7" right="0.7" top="0.75" bottom="0.75" header="0.3" footer="0.3"/>
  <pageSetup paperSize="9" scale="72"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42EA-48B9-41FA-8CEB-26475BE4DB88}">
  <sheetPr>
    <pageSetUpPr fitToPage="1"/>
  </sheetPr>
  <dimension ref="B1:Y121"/>
  <sheetViews>
    <sheetView view="pageBreakPreview" zoomScaleNormal="80" zoomScaleSheetLayoutView="100" workbookViewId="0"/>
  </sheetViews>
  <sheetFormatPr defaultColWidth="4" defaultRowHeight="13.5" x14ac:dyDescent="0.15"/>
  <cols>
    <col min="1" max="1" width="2.125" style="3" customWidth="1"/>
    <col min="2" max="2" width="2.375" style="3" customWidth="1"/>
    <col min="3" max="8" width="4" style="3"/>
    <col min="9" max="20" width="4.625" style="3" customWidth="1"/>
    <col min="21" max="21" width="2.375" style="3" customWidth="1"/>
    <col min="22" max="24" width="3.25" style="3" customWidth="1"/>
    <col min="25" max="25" width="2.375" style="3" customWidth="1"/>
    <col min="26" max="26" width="2.125" style="3" customWidth="1"/>
    <col min="27" max="256" width="4" style="3"/>
    <col min="257" max="257" width="2.125" style="3" customWidth="1"/>
    <col min="258" max="258" width="2.375" style="3" customWidth="1"/>
    <col min="259" max="264" width="4" style="3"/>
    <col min="265" max="276" width="4.625" style="3" customWidth="1"/>
    <col min="277" max="277" width="2.375" style="3" customWidth="1"/>
    <col min="278" max="280" width="3.25" style="3" customWidth="1"/>
    <col min="281" max="281" width="2.375" style="3" customWidth="1"/>
    <col min="282" max="282" width="2.125" style="3" customWidth="1"/>
    <col min="283" max="512" width="4" style="3"/>
    <col min="513" max="513" width="2.125" style="3" customWidth="1"/>
    <col min="514" max="514" width="2.375" style="3" customWidth="1"/>
    <col min="515" max="520" width="4" style="3"/>
    <col min="521" max="532" width="4.625" style="3" customWidth="1"/>
    <col min="533" max="533" width="2.375" style="3" customWidth="1"/>
    <col min="534" max="536" width="3.25" style="3" customWidth="1"/>
    <col min="537" max="537" width="2.375" style="3" customWidth="1"/>
    <col min="538" max="538" width="2.125" style="3" customWidth="1"/>
    <col min="539" max="768" width="4" style="3"/>
    <col min="769" max="769" width="2.125" style="3" customWidth="1"/>
    <col min="770" max="770" width="2.375" style="3" customWidth="1"/>
    <col min="771" max="776" width="4" style="3"/>
    <col min="777" max="788" width="4.625" style="3" customWidth="1"/>
    <col min="789" max="789" width="2.375" style="3" customWidth="1"/>
    <col min="790" max="792" width="3.25" style="3" customWidth="1"/>
    <col min="793" max="793" width="2.375" style="3" customWidth="1"/>
    <col min="794" max="794" width="2.125" style="3" customWidth="1"/>
    <col min="795" max="1024" width="4" style="3"/>
    <col min="1025" max="1025" width="2.125" style="3" customWidth="1"/>
    <col min="1026" max="1026" width="2.375" style="3" customWidth="1"/>
    <col min="1027" max="1032" width="4" style="3"/>
    <col min="1033" max="1044" width="4.625" style="3" customWidth="1"/>
    <col min="1045" max="1045" width="2.375" style="3" customWidth="1"/>
    <col min="1046" max="1048" width="3.25" style="3" customWidth="1"/>
    <col min="1049" max="1049" width="2.375" style="3" customWidth="1"/>
    <col min="1050" max="1050" width="2.125" style="3" customWidth="1"/>
    <col min="1051" max="1280" width="4" style="3"/>
    <col min="1281" max="1281" width="2.125" style="3" customWidth="1"/>
    <col min="1282" max="1282" width="2.375" style="3" customWidth="1"/>
    <col min="1283" max="1288" width="4" style="3"/>
    <col min="1289" max="1300" width="4.625" style="3" customWidth="1"/>
    <col min="1301" max="1301" width="2.375" style="3" customWidth="1"/>
    <col min="1302" max="1304" width="3.25" style="3" customWidth="1"/>
    <col min="1305" max="1305" width="2.375" style="3" customWidth="1"/>
    <col min="1306" max="1306" width="2.125" style="3" customWidth="1"/>
    <col min="1307" max="1536" width="4" style="3"/>
    <col min="1537" max="1537" width="2.125" style="3" customWidth="1"/>
    <col min="1538" max="1538" width="2.375" style="3" customWidth="1"/>
    <col min="1539" max="1544" width="4" style="3"/>
    <col min="1545" max="1556" width="4.625" style="3" customWidth="1"/>
    <col min="1557" max="1557" width="2.375" style="3" customWidth="1"/>
    <col min="1558" max="1560" width="3.25" style="3" customWidth="1"/>
    <col min="1561" max="1561" width="2.375" style="3" customWidth="1"/>
    <col min="1562" max="1562" width="2.125" style="3" customWidth="1"/>
    <col min="1563" max="1792" width="4" style="3"/>
    <col min="1793" max="1793" width="2.125" style="3" customWidth="1"/>
    <col min="1794" max="1794" width="2.375" style="3" customWidth="1"/>
    <col min="1795" max="1800" width="4" style="3"/>
    <col min="1801" max="1812" width="4.625" style="3" customWidth="1"/>
    <col min="1813" max="1813" width="2.375" style="3" customWidth="1"/>
    <col min="1814" max="1816" width="3.25" style="3" customWidth="1"/>
    <col min="1817" max="1817" width="2.375" style="3" customWidth="1"/>
    <col min="1818" max="1818" width="2.125" style="3" customWidth="1"/>
    <col min="1819" max="2048" width="4" style="3"/>
    <col min="2049" max="2049" width="2.125" style="3" customWidth="1"/>
    <col min="2050" max="2050" width="2.375" style="3" customWidth="1"/>
    <col min="2051" max="2056" width="4" style="3"/>
    <col min="2057" max="2068" width="4.625" style="3" customWidth="1"/>
    <col min="2069" max="2069" width="2.375" style="3" customWidth="1"/>
    <col min="2070" max="2072" width="3.25" style="3" customWidth="1"/>
    <col min="2073" max="2073" width="2.375" style="3" customWidth="1"/>
    <col min="2074" max="2074" width="2.125" style="3" customWidth="1"/>
    <col min="2075" max="2304" width="4" style="3"/>
    <col min="2305" max="2305" width="2.125" style="3" customWidth="1"/>
    <col min="2306" max="2306" width="2.375" style="3" customWidth="1"/>
    <col min="2307" max="2312" width="4" style="3"/>
    <col min="2313" max="2324" width="4.625" style="3" customWidth="1"/>
    <col min="2325" max="2325" width="2.375" style="3" customWidth="1"/>
    <col min="2326" max="2328" width="3.25" style="3" customWidth="1"/>
    <col min="2329" max="2329" width="2.375" style="3" customWidth="1"/>
    <col min="2330" max="2330" width="2.125" style="3" customWidth="1"/>
    <col min="2331" max="2560" width="4" style="3"/>
    <col min="2561" max="2561" width="2.125" style="3" customWidth="1"/>
    <col min="2562" max="2562" width="2.375" style="3" customWidth="1"/>
    <col min="2563" max="2568" width="4" style="3"/>
    <col min="2569" max="2580" width="4.625" style="3" customWidth="1"/>
    <col min="2581" max="2581" width="2.375" style="3" customWidth="1"/>
    <col min="2582" max="2584" width="3.25" style="3" customWidth="1"/>
    <col min="2585" max="2585" width="2.375" style="3" customWidth="1"/>
    <col min="2586" max="2586" width="2.125" style="3" customWidth="1"/>
    <col min="2587" max="2816" width="4" style="3"/>
    <col min="2817" max="2817" width="2.125" style="3" customWidth="1"/>
    <col min="2818" max="2818" width="2.375" style="3" customWidth="1"/>
    <col min="2819" max="2824" width="4" style="3"/>
    <col min="2825" max="2836" width="4.625" style="3" customWidth="1"/>
    <col min="2837" max="2837" width="2.375" style="3" customWidth="1"/>
    <col min="2838" max="2840" width="3.25" style="3" customWidth="1"/>
    <col min="2841" max="2841" width="2.375" style="3" customWidth="1"/>
    <col min="2842" max="2842" width="2.125" style="3" customWidth="1"/>
    <col min="2843" max="3072" width="4" style="3"/>
    <col min="3073" max="3073" width="2.125" style="3" customWidth="1"/>
    <col min="3074" max="3074" width="2.375" style="3" customWidth="1"/>
    <col min="3075" max="3080" width="4" style="3"/>
    <col min="3081" max="3092" width="4.625" style="3" customWidth="1"/>
    <col min="3093" max="3093" width="2.375" style="3" customWidth="1"/>
    <col min="3094" max="3096" width="3.25" style="3" customWidth="1"/>
    <col min="3097" max="3097" width="2.375" style="3" customWidth="1"/>
    <col min="3098" max="3098" width="2.125" style="3" customWidth="1"/>
    <col min="3099" max="3328" width="4" style="3"/>
    <col min="3329" max="3329" width="2.125" style="3" customWidth="1"/>
    <col min="3330" max="3330" width="2.375" style="3" customWidth="1"/>
    <col min="3331" max="3336" width="4" style="3"/>
    <col min="3337" max="3348" width="4.625" style="3" customWidth="1"/>
    <col min="3349" max="3349" width="2.375" style="3" customWidth="1"/>
    <col min="3350" max="3352" width="3.25" style="3" customWidth="1"/>
    <col min="3353" max="3353" width="2.375" style="3" customWidth="1"/>
    <col min="3354" max="3354" width="2.125" style="3" customWidth="1"/>
    <col min="3355" max="3584" width="4" style="3"/>
    <col min="3585" max="3585" width="2.125" style="3" customWidth="1"/>
    <col min="3586" max="3586" width="2.375" style="3" customWidth="1"/>
    <col min="3587" max="3592" width="4" style="3"/>
    <col min="3593" max="3604" width="4.625" style="3" customWidth="1"/>
    <col min="3605" max="3605" width="2.375" style="3" customWidth="1"/>
    <col min="3606" max="3608" width="3.25" style="3" customWidth="1"/>
    <col min="3609" max="3609" width="2.375" style="3" customWidth="1"/>
    <col min="3610" max="3610" width="2.125" style="3" customWidth="1"/>
    <col min="3611" max="3840" width="4" style="3"/>
    <col min="3841" max="3841" width="2.125" style="3" customWidth="1"/>
    <col min="3842" max="3842" width="2.375" style="3" customWidth="1"/>
    <col min="3843" max="3848" width="4" style="3"/>
    <col min="3849" max="3860" width="4.625" style="3" customWidth="1"/>
    <col min="3861" max="3861" width="2.375" style="3" customWidth="1"/>
    <col min="3862" max="3864" width="3.25" style="3" customWidth="1"/>
    <col min="3865" max="3865" width="2.375" style="3" customWidth="1"/>
    <col min="3866" max="3866" width="2.125" style="3" customWidth="1"/>
    <col min="3867" max="4096" width="4" style="3"/>
    <col min="4097" max="4097" width="2.125" style="3" customWidth="1"/>
    <col min="4098" max="4098" width="2.375" style="3" customWidth="1"/>
    <col min="4099" max="4104" width="4" style="3"/>
    <col min="4105" max="4116" width="4.625" style="3" customWidth="1"/>
    <col min="4117" max="4117" width="2.375" style="3" customWidth="1"/>
    <col min="4118" max="4120" width="3.25" style="3" customWidth="1"/>
    <col min="4121" max="4121" width="2.375" style="3" customWidth="1"/>
    <col min="4122" max="4122" width="2.125" style="3" customWidth="1"/>
    <col min="4123" max="4352" width="4" style="3"/>
    <col min="4353" max="4353" width="2.125" style="3" customWidth="1"/>
    <col min="4354" max="4354" width="2.375" style="3" customWidth="1"/>
    <col min="4355" max="4360" width="4" style="3"/>
    <col min="4361" max="4372" width="4.625" style="3" customWidth="1"/>
    <col min="4373" max="4373" width="2.375" style="3" customWidth="1"/>
    <col min="4374" max="4376" width="3.25" style="3" customWidth="1"/>
    <col min="4377" max="4377" width="2.375" style="3" customWidth="1"/>
    <col min="4378" max="4378" width="2.125" style="3" customWidth="1"/>
    <col min="4379" max="4608" width="4" style="3"/>
    <col min="4609" max="4609" width="2.125" style="3" customWidth="1"/>
    <col min="4610" max="4610" width="2.375" style="3" customWidth="1"/>
    <col min="4611" max="4616" width="4" style="3"/>
    <col min="4617" max="4628" width="4.625" style="3" customWidth="1"/>
    <col min="4629" max="4629" width="2.375" style="3" customWidth="1"/>
    <col min="4630" max="4632" width="3.25" style="3" customWidth="1"/>
    <col min="4633" max="4633" width="2.375" style="3" customWidth="1"/>
    <col min="4634" max="4634" width="2.125" style="3" customWidth="1"/>
    <col min="4635" max="4864" width="4" style="3"/>
    <col min="4865" max="4865" width="2.125" style="3" customWidth="1"/>
    <col min="4866" max="4866" width="2.375" style="3" customWidth="1"/>
    <col min="4867" max="4872" width="4" style="3"/>
    <col min="4873" max="4884" width="4.625" style="3" customWidth="1"/>
    <col min="4885" max="4885" width="2.375" style="3" customWidth="1"/>
    <col min="4886" max="4888" width="3.25" style="3" customWidth="1"/>
    <col min="4889" max="4889" width="2.375" style="3" customWidth="1"/>
    <col min="4890" max="4890" width="2.125" style="3" customWidth="1"/>
    <col min="4891" max="5120" width="4" style="3"/>
    <col min="5121" max="5121" width="2.125" style="3" customWidth="1"/>
    <col min="5122" max="5122" width="2.375" style="3" customWidth="1"/>
    <col min="5123" max="5128" width="4" style="3"/>
    <col min="5129" max="5140" width="4.625" style="3" customWidth="1"/>
    <col min="5141" max="5141" width="2.375" style="3" customWidth="1"/>
    <col min="5142" max="5144" width="3.25" style="3" customWidth="1"/>
    <col min="5145" max="5145" width="2.375" style="3" customWidth="1"/>
    <col min="5146" max="5146" width="2.125" style="3" customWidth="1"/>
    <col min="5147" max="5376" width="4" style="3"/>
    <col min="5377" max="5377" width="2.125" style="3" customWidth="1"/>
    <col min="5378" max="5378" width="2.375" style="3" customWidth="1"/>
    <col min="5379" max="5384" width="4" style="3"/>
    <col min="5385" max="5396" width="4.625" style="3" customWidth="1"/>
    <col min="5397" max="5397" width="2.375" style="3" customWidth="1"/>
    <col min="5398" max="5400" width="3.25" style="3" customWidth="1"/>
    <col min="5401" max="5401" width="2.375" style="3" customWidth="1"/>
    <col min="5402" max="5402" width="2.125" style="3" customWidth="1"/>
    <col min="5403" max="5632" width="4" style="3"/>
    <col min="5633" max="5633" width="2.125" style="3" customWidth="1"/>
    <col min="5634" max="5634" width="2.375" style="3" customWidth="1"/>
    <col min="5635" max="5640" width="4" style="3"/>
    <col min="5641" max="5652" width="4.625" style="3" customWidth="1"/>
    <col min="5653" max="5653" width="2.375" style="3" customWidth="1"/>
    <col min="5654" max="5656" width="3.25" style="3" customWidth="1"/>
    <col min="5657" max="5657" width="2.375" style="3" customWidth="1"/>
    <col min="5658" max="5658" width="2.125" style="3" customWidth="1"/>
    <col min="5659" max="5888" width="4" style="3"/>
    <col min="5889" max="5889" width="2.125" style="3" customWidth="1"/>
    <col min="5890" max="5890" width="2.375" style="3" customWidth="1"/>
    <col min="5891" max="5896" width="4" style="3"/>
    <col min="5897" max="5908" width="4.625" style="3" customWidth="1"/>
    <col min="5909" max="5909" width="2.375" style="3" customWidth="1"/>
    <col min="5910" max="5912" width="3.25" style="3" customWidth="1"/>
    <col min="5913" max="5913" width="2.375" style="3" customWidth="1"/>
    <col min="5914" max="5914" width="2.125" style="3" customWidth="1"/>
    <col min="5915" max="6144" width="4" style="3"/>
    <col min="6145" max="6145" width="2.125" style="3" customWidth="1"/>
    <col min="6146" max="6146" width="2.375" style="3" customWidth="1"/>
    <col min="6147" max="6152" width="4" style="3"/>
    <col min="6153" max="6164" width="4.625" style="3" customWidth="1"/>
    <col min="6165" max="6165" width="2.375" style="3" customWidth="1"/>
    <col min="6166" max="6168" width="3.25" style="3" customWidth="1"/>
    <col min="6169" max="6169" width="2.375" style="3" customWidth="1"/>
    <col min="6170" max="6170" width="2.125" style="3" customWidth="1"/>
    <col min="6171" max="6400" width="4" style="3"/>
    <col min="6401" max="6401" width="2.125" style="3" customWidth="1"/>
    <col min="6402" max="6402" width="2.375" style="3" customWidth="1"/>
    <col min="6403" max="6408" width="4" style="3"/>
    <col min="6409" max="6420" width="4.625" style="3" customWidth="1"/>
    <col min="6421" max="6421" width="2.375" style="3" customWidth="1"/>
    <col min="6422" max="6424" width="3.25" style="3" customWidth="1"/>
    <col min="6425" max="6425" width="2.375" style="3" customWidth="1"/>
    <col min="6426" max="6426" width="2.125" style="3" customWidth="1"/>
    <col min="6427" max="6656" width="4" style="3"/>
    <col min="6657" max="6657" width="2.125" style="3" customWidth="1"/>
    <col min="6658" max="6658" width="2.375" style="3" customWidth="1"/>
    <col min="6659" max="6664" width="4" style="3"/>
    <col min="6665" max="6676" width="4.625" style="3" customWidth="1"/>
    <col min="6677" max="6677" width="2.375" style="3" customWidth="1"/>
    <col min="6678" max="6680" width="3.25" style="3" customWidth="1"/>
    <col min="6681" max="6681" width="2.375" style="3" customWidth="1"/>
    <col min="6682" max="6682" width="2.125" style="3" customWidth="1"/>
    <col min="6683" max="6912" width="4" style="3"/>
    <col min="6913" max="6913" width="2.125" style="3" customWidth="1"/>
    <col min="6914" max="6914" width="2.375" style="3" customWidth="1"/>
    <col min="6915" max="6920" width="4" style="3"/>
    <col min="6921" max="6932" width="4.625" style="3" customWidth="1"/>
    <col min="6933" max="6933" width="2.375" style="3" customWidth="1"/>
    <col min="6934" max="6936" width="3.25" style="3" customWidth="1"/>
    <col min="6937" max="6937" width="2.375" style="3" customWidth="1"/>
    <col min="6938" max="6938" width="2.125" style="3" customWidth="1"/>
    <col min="6939" max="7168" width="4" style="3"/>
    <col min="7169" max="7169" width="2.125" style="3" customWidth="1"/>
    <col min="7170" max="7170" width="2.375" style="3" customWidth="1"/>
    <col min="7171" max="7176" width="4" style="3"/>
    <col min="7177" max="7188" width="4.625" style="3" customWidth="1"/>
    <col min="7189" max="7189" width="2.375" style="3" customWidth="1"/>
    <col min="7190" max="7192" width="3.25" style="3" customWidth="1"/>
    <col min="7193" max="7193" width="2.375" style="3" customWidth="1"/>
    <col min="7194" max="7194" width="2.125" style="3" customWidth="1"/>
    <col min="7195" max="7424" width="4" style="3"/>
    <col min="7425" max="7425" width="2.125" style="3" customWidth="1"/>
    <col min="7426" max="7426" width="2.375" style="3" customWidth="1"/>
    <col min="7427" max="7432" width="4" style="3"/>
    <col min="7433" max="7444" width="4.625" style="3" customWidth="1"/>
    <col min="7445" max="7445" width="2.375" style="3" customWidth="1"/>
    <col min="7446" max="7448" width="3.25" style="3" customWidth="1"/>
    <col min="7449" max="7449" width="2.375" style="3" customWidth="1"/>
    <col min="7450" max="7450" width="2.125" style="3" customWidth="1"/>
    <col min="7451" max="7680" width="4" style="3"/>
    <col min="7681" max="7681" width="2.125" style="3" customWidth="1"/>
    <col min="7682" max="7682" width="2.375" style="3" customWidth="1"/>
    <col min="7683" max="7688" width="4" style="3"/>
    <col min="7689" max="7700" width="4.625" style="3" customWidth="1"/>
    <col min="7701" max="7701" width="2.375" style="3" customWidth="1"/>
    <col min="7702" max="7704" width="3.25" style="3" customWidth="1"/>
    <col min="7705" max="7705" width="2.375" style="3" customWidth="1"/>
    <col min="7706" max="7706" width="2.125" style="3" customWidth="1"/>
    <col min="7707" max="7936" width="4" style="3"/>
    <col min="7937" max="7937" width="2.125" style="3" customWidth="1"/>
    <col min="7938" max="7938" width="2.375" style="3" customWidth="1"/>
    <col min="7939" max="7944" width="4" style="3"/>
    <col min="7945" max="7956" width="4.625" style="3" customWidth="1"/>
    <col min="7957" max="7957" width="2.375" style="3" customWidth="1"/>
    <col min="7958" max="7960" width="3.25" style="3" customWidth="1"/>
    <col min="7961" max="7961" width="2.375" style="3" customWidth="1"/>
    <col min="7962" max="7962" width="2.125" style="3" customWidth="1"/>
    <col min="7963" max="8192" width="4" style="3"/>
    <col min="8193" max="8193" width="2.125" style="3" customWidth="1"/>
    <col min="8194" max="8194" width="2.375" style="3" customWidth="1"/>
    <col min="8195" max="8200" width="4" style="3"/>
    <col min="8201" max="8212" width="4.625" style="3" customWidth="1"/>
    <col min="8213" max="8213" width="2.375" style="3" customWidth="1"/>
    <col min="8214" max="8216" width="3.25" style="3" customWidth="1"/>
    <col min="8217" max="8217" width="2.375" style="3" customWidth="1"/>
    <col min="8218" max="8218" width="2.125" style="3" customWidth="1"/>
    <col min="8219" max="8448" width="4" style="3"/>
    <col min="8449" max="8449" width="2.125" style="3" customWidth="1"/>
    <col min="8450" max="8450" width="2.375" style="3" customWidth="1"/>
    <col min="8451" max="8456" width="4" style="3"/>
    <col min="8457" max="8468" width="4.625" style="3" customWidth="1"/>
    <col min="8469" max="8469" width="2.375" style="3" customWidth="1"/>
    <col min="8470" max="8472" width="3.25" style="3" customWidth="1"/>
    <col min="8473" max="8473" width="2.375" style="3" customWidth="1"/>
    <col min="8474" max="8474" width="2.125" style="3" customWidth="1"/>
    <col min="8475" max="8704" width="4" style="3"/>
    <col min="8705" max="8705" width="2.125" style="3" customWidth="1"/>
    <col min="8706" max="8706" width="2.375" style="3" customWidth="1"/>
    <col min="8707" max="8712" width="4" style="3"/>
    <col min="8713" max="8724" width="4.625" style="3" customWidth="1"/>
    <col min="8725" max="8725" width="2.375" style="3" customWidth="1"/>
    <col min="8726" max="8728" width="3.25" style="3" customWidth="1"/>
    <col min="8729" max="8729" width="2.375" style="3" customWidth="1"/>
    <col min="8730" max="8730" width="2.125" style="3" customWidth="1"/>
    <col min="8731" max="8960" width="4" style="3"/>
    <col min="8961" max="8961" width="2.125" style="3" customWidth="1"/>
    <col min="8962" max="8962" width="2.375" style="3" customWidth="1"/>
    <col min="8963" max="8968" width="4" style="3"/>
    <col min="8969" max="8980" width="4.625" style="3" customWidth="1"/>
    <col min="8981" max="8981" width="2.375" style="3" customWidth="1"/>
    <col min="8982" max="8984" width="3.25" style="3" customWidth="1"/>
    <col min="8985" max="8985" width="2.375" style="3" customWidth="1"/>
    <col min="8986" max="8986" width="2.125" style="3" customWidth="1"/>
    <col min="8987" max="9216" width="4" style="3"/>
    <col min="9217" max="9217" width="2.125" style="3" customWidth="1"/>
    <col min="9218" max="9218" width="2.375" style="3" customWidth="1"/>
    <col min="9219" max="9224" width="4" style="3"/>
    <col min="9225" max="9236" width="4.625" style="3" customWidth="1"/>
    <col min="9237" max="9237" width="2.375" style="3" customWidth="1"/>
    <col min="9238" max="9240" width="3.25" style="3" customWidth="1"/>
    <col min="9241" max="9241" width="2.375" style="3" customWidth="1"/>
    <col min="9242" max="9242" width="2.125" style="3" customWidth="1"/>
    <col min="9243" max="9472" width="4" style="3"/>
    <col min="9473" max="9473" width="2.125" style="3" customWidth="1"/>
    <col min="9474" max="9474" width="2.375" style="3" customWidth="1"/>
    <col min="9475" max="9480" width="4" style="3"/>
    <col min="9481" max="9492" width="4.625" style="3" customWidth="1"/>
    <col min="9493" max="9493" width="2.375" style="3" customWidth="1"/>
    <col min="9494" max="9496" width="3.25" style="3" customWidth="1"/>
    <col min="9497" max="9497" width="2.375" style="3" customWidth="1"/>
    <col min="9498" max="9498" width="2.125" style="3" customWidth="1"/>
    <col min="9499" max="9728" width="4" style="3"/>
    <col min="9729" max="9729" width="2.125" style="3" customWidth="1"/>
    <col min="9730" max="9730" width="2.375" style="3" customWidth="1"/>
    <col min="9731" max="9736" width="4" style="3"/>
    <col min="9737" max="9748" width="4.625" style="3" customWidth="1"/>
    <col min="9749" max="9749" width="2.375" style="3" customWidth="1"/>
    <col min="9750" max="9752" width="3.25" style="3" customWidth="1"/>
    <col min="9753" max="9753" width="2.375" style="3" customWidth="1"/>
    <col min="9754" max="9754" width="2.125" style="3" customWidth="1"/>
    <col min="9755" max="9984" width="4" style="3"/>
    <col min="9985" max="9985" width="2.125" style="3" customWidth="1"/>
    <col min="9986" max="9986" width="2.375" style="3" customWidth="1"/>
    <col min="9987" max="9992" width="4" style="3"/>
    <col min="9993" max="10004" width="4.625" style="3" customWidth="1"/>
    <col min="10005" max="10005" width="2.375" style="3" customWidth="1"/>
    <col min="10006" max="10008" width="3.25" style="3" customWidth="1"/>
    <col min="10009" max="10009" width="2.375" style="3" customWidth="1"/>
    <col min="10010" max="10010" width="2.125" style="3" customWidth="1"/>
    <col min="10011" max="10240" width="4" style="3"/>
    <col min="10241" max="10241" width="2.125" style="3" customWidth="1"/>
    <col min="10242" max="10242" width="2.375" style="3" customWidth="1"/>
    <col min="10243" max="10248" width="4" style="3"/>
    <col min="10249" max="10260" width="4.625" style="3" customWidth="1"/>
    <col min="10261" max="10261" width="2.375" style="3" customWidth="1"/>
    <col min="10262" max="10264" width="3.25" style="3" customWidth="1"/>
    <col min="10265" max="10265" width="2.375" style="3" customWidth="1"/>
    <col min="10266" max="10266" width="2.125" style="3" customWidth="1"/>
    <col min="10267" max="10496" width="4" style="3"/>
    <col min="10497" max="10497" width="2.125" style="3" customWidth="1"/>
    <col min="10498" max="10498" width="2.375" style="3" customWidth="1"/>
    <col min="10499" max="10504" width="4" style="3"/>
    <col min="10505" max="10516" width="4.625" style="3" customWidth="1"/>
    <col min="10517" max="10517" width="2.375" style="3" customWidth="1"/>
    <col min="10518" max="10520" width="3.25" style="3" customWidth="1"/>
    <col min="10521" max="10521" width="2.375" style="3" customWidth="1"/>
    <col min="10522" max="10522" width="2.125" style="3" customWidth="1"/>
    <col min="10523" max="10752" width="4" style="3"/>
    <col min="10753" max="10753" width="2.125" style="3" customWidth="1"/>
    <col min="10754" max="10754" width="2.375" style="3" customWidth="1"/>
    <col min="10755" max="10760" width="4" style="3"/>
    <col min="10761" max="10772" width="4.625" style="3" customWidth="1"/>
    <col min="10773" max="10773" width="2.375" style="3" customWidth="1"/>
    <col min="10774" max="10776" width="3.25" style="3" customWidth="1"/>
    <col min="10777" max="10777" width="2.375" style="3" customWidth="1"/>
    <col min="10778" max="10778" width="2.125" style="3" customWidth="1"/>
    <col min="10779" max="11008" width="4" style="3"/>
    <col min="11009" max="11009" width="2.125" style="3" customWidth="1"/>
    <col min="11010" max="11010" width="2.375" style="3" customWidth="1"/>
    <col min="11011" max="11016" width="4" style="3"/>
    <col min="11017" max="11028" width="4.625" style="3" customWidth="1"/>
    <col min="11029" max="11029" width="2.375" style="3" customWidth="1"/>
    <col min="11030" max="11032" width="3.25" style="3" customWidth="1"/>
    <col min="11033" max="11033" width="2.375" style="3" customWidth="1"/>
    <col min="11034" max="11034" width="2.125" style="3" customWidth="1"/>
    <col min="11035" max="11264" width="4" style="3"/>
    <col min="11265" max="11265" width="2.125" style="3" customWidth="1"/>
    <col min="11266" max="11266" width="2.375" style="3" customWidth="1"/>
    <col min="11267" max="11272" width="4" style="3"/>
    <col min="11273" max="11284" width="4.625" style="3" customWidth="1"/>
    <col min="11285" max="11285" width="2.375" style="3" customWidth="1"/>
    <col min="11286" max="11288" width="3.25" style="3" customWidth="1"/>
    <col min="11289" max="11289" width="2.375" style="3" customWidth="1"/>
    <col min="11290" max="11290" width="2.125" style="3" customWidth="1"/>
    <col min="11291" max="11520" width="4" style="3"/>
    <col min="11521" max="11521" width="2.125" style="3" customWidth="1"/>
    <col min="11522" max="11522" width="2.375" style="3" customWidth="1"/>
    <col min="11523" max="11528" width="4" style="3"/>
    <col min="11529" max="11540" width="4.625" style="3" customWidth="1"/>
    <col min="11541" max="11541" width="2.375" style="3" customWidth="1"/>
    <col min="11542" max="11544" width="3.25" style="3" customWidth="1"/>
    <col min="11545" max="11545" width="2.375" style="3" customWidth="1"/>
    <col min="11546" max="11546" width="2.125" style="3" customWidth="1"/>
    <col min="11547" max="11776" width="4" style="3"/>
    <col min="11777" max="11777" width="2.125" style="3" customWidth="1"/>
    <col min="11778" max="11778" width="2.375" style="3" customWidth="1"/>
    <col min="11779" max="11784" width="4" style="3"/>
    <col min="11785" max="11796" width="4.625" style="3" customWidth="1"/>
    <col min="11797" max="11797" width="2.375" style="3" customWidth="1"/>
    <col min="11798" max="11800" width="3.25" style="3" customWidth="1"/>
    <col min="11801" max="11801" width="2.375" style="3" customWidth="1"/>
    <col min="11802" max="11802" width="2.125" style="3" customWidth="1"/>
    <col min="11803" max="12032" width="4" style="3"/>
    <col min="12033" max="12033" width="2.125" style="3" customWidth="1"/>
    <col min="12034" max="12034" width="2.375" style="3" customWidth="1"/>
    <col min="12035" max="12040" width="4" style="3"/>
    <col min="12041" max="12052" width="4.625" style="3" customWidth="1"/>
    <col min="12053" max="12053" width="2.375" style="3" customWidth="1"/>
    <col min="12054" max="12056" width="3.25" style="3" customWidth="1"/>
    <col min="12057" max="12057" width="2.375" style="3" customWidth="1"/>
    <col min="12058" max="12058" width="2.125" style="3" customWidth="1"/>
    <col min="12059" max="12288" width="4" style="3"/>
    <col min="12289" max="12289" width="2.125" style="3" customWidth="1"/>
    <col min="12290" max="12290" width="2.375" style="3" customWidth="1"/>
    <col min="12291" max="12296" width="4" style="3"/>
    <col min="12297" max="12308" width="4.625" style="3" customWidth="1"/>
    <col min="12309" max="12309" width="2.375" style="3" customWidth="1"/>
    <col min="12310" max="12312" width="3.25" style="3" customWidth="1"/>
    <col min="12313" max="12313" width="2.375" style="3" customWidth="1"/>
    <col min="12314" max="12314" width="2.125" style="3" customWidth="1"/>
    <col min="12315" max="12544" width="4" style="3"/>
    <col min="12545" max="12545" width="2.125" style="3" customWidth="1"/>
    <col min="12546" max="12546" width="2.375" style="3" customWidth="1"/>
    <col min="12547" max="12552" width="4" style="3"/>
    <col min="12553" max="12564" width="4.625" style="3" customWidth="1"/>
    <col min="12565" max="12565" width="2.375" style="3" customWidth="1"/>
    <col min="12566" max="12568" width="3.25" style="3" customWidth="1"/>
    <col min="12569" max="12569" width="2.375" style="3" customWidth="1"/>
    <col min="12570" max="12570" width="2.125" style="3" customWidth="1"/>
    <col min="12571" max="12800" width="4" style="3"/>
    <col min="12801" max="12801" width="2.125" style="3" customWidth="1"/>
    <col min="12802" max="12802" width="2.375" style="3" customWidth="1"/>
    <col min="12803" max="12808" width="4" style="3"/>
    <col min="12809" max="12820" width="4.625" style="3" customWidth="1"/>
    <col min="12821" max="12821" width="2.375" style="3" customWidth="1"/>
    <col min="12822" max="12824" width="3.25" style="3" customWidth="1"/>
    <col min="12825" max="12825" width="2.375" style="3" customWidth="1"/>
    <col min="12826" max="12826" width="2.125" style="3" customWidth="1"/>
    <col min="12827" max="13056" width="4" style="3"/>
    <col min="13057" max="13057" width="2.125" style="3" customWidth="1"/>
    <col min="13058" max="13058" width="2.375" style="3" customWidth="1"/>
    <col min="13059" max="13064" width="4" style="3"/>
    <col min="13065" max="13076" width="4.625" style="3" customWidth="1"/>
    <col min="13077" max="13077" width="2.375" style="3" customWidth="1"/>
    <col min="13078" max="13080" width="3.25" style="3" customWidth="1"/>
    <col min="13081" max="13081" width="2.375" style="3" customWidth="1"/>
    <col min="13082" max="13082" width="2.125" style="3" customWidth="1"/>
    <col min="13083" max="13312" width="4" style="3"/>
    <col min="13313" max="13313" width="2.125" style="3" customWidth="1"/>
    <col min="13314" max="13314" width="2.375" style="3" customWidth="1"/>
    <col min="13315" max="13320" width="4" style="3"/>
    <col min="13321" max="13332" width="4.625" style="3" customWidth="1"/>
    <col min="13333" max="13333" width="2.375" style="3" customWidth="1"/>
    <col min="13334" max="13336" width="3.25" style="3" customWidth="1"/>
    <col min="13337" max="13337" width="2.375" style="3" customWidth="1"/>
    <col min="13338" max="13338" width="2.125" style="3" customWidth="1"/>
    <col min="13339" max="13568" width="4" style="3"/>
    <col min="13569" max="13569" width="2.125" style="3" customWidth="1"/>
    <col min="13570" max="13570" width="2.375" style="3" customWidth="1"/>
    <col min="13571" max="13576" width="4" style="3"/>
    <col min="13577" max="13588" width="4.625" style="3" customWidth="1"/>
    <col min="13589" max="13589" width="2.375" style="3" customWidth="1"/>
    <col min="13590" max="13592" width="3.25" style="3" customWidth="1"/>
    <col min="13593" max="13593" width="2.375" style="3" customWidth="1"/>
    <col min="13594" max="13594" width="2.125" style="3" customWidth="1"/>
    <col min="13595" max="13824" width="4" style="3"/>
    <col min="13825" max="13825" width="2.125" style="3" customWidth="1"/>
    <col min="13826" max="13826" width="2.375" style="3" customWidth="1"/>
    <col min="13827" max="13832" width="4" style="3"/>
    <col min="13833" max="13844" width="4.625" style="3" customWidth="1"/>
    <col min="13845" max="13845" width="2.375" style="3" customWidth="1"/>
    <col min="13846" max="13848" width="3.25" style="3" customWidth="1"/>
    <col min="13849" max="13849" width="2.375" style="3" customWidth="1"/>
    <col min="13850" max="13850" width="2.125" style="3" customWidth="1"/>
    <col min="13851" max="14080" width="4" style="3"/>
    <col min="14081" max="14081" width="2.125" style="3" customWidth="1"/>
    <col min="14082" max="14082" width="2.375" style="3" customWidth="1"/>
    <col min="14083" max="14088" width="4" style="3"/>
    <col min="14089" max="14100" width="4.625" style="3" customWidth="1"/>
    <col min="14101" max="14101" width="2.375" style="3" customWidth="1"/>
    <col min="14102" max="14104" width="3.25" style="3" customWidth="1"/>
    <col min="14105" max="14105" width="2.375" style="3" customWidth="1"/>
    <col min="14106" max="14106" width="2.125" style="3" customWidth="1"/>
    <col min="14107" max="14336" width="4" style="3"/>
    <col min="14337" max="14337" width="2.125" style="3" customWidth="1"/>
    <col min="14338" max="14338" width="2.375" style="3" customWidth="1"/>
    <col min="14339" max="14344" width="4" style="3"/>
    <col min="14345" max="14356" width="4.625" style="3" customWidth="1"/>
    <col min="14357" max="14357" width="2.375" style="3" customWidth="1"/>
    <col min="14358" max="14360" width="3.25" style="3" customWidth="1"/>
    <col min="14361" max="14361" width="2.375" style="3" customWidth="1"/>
    <col min="14362" max="14362" width="2.125" style="3" customWidth="1"/>
    <col min="14363" max="14592" width="4" style="3"/>
    <col min="14593" max="14593" width="2.125" style="3" customWidth="1"/>
    <col min="14594" max="14594" width="2.375" style="3" customWidth="1"/>
    <col min="14595" max="14600" width="4" style="3"/>
    <col min="14601" max="14612" width="4.625" style="3" customWidth="1"/>
    <col min="14613" max="14613" width="2.375" style="3" customWidth="1"/>
    <col min="14614" max="14616" width="3.25" style="3" customWidth="1"/>
    <col min="14617" max="14617" width="2.375" style="3" customWidth="1"/>
    <col min="14618" max="14618" width="2.125" style="3" customWidth="1"/>
    <col min="14619" max="14848" width="4" style="3"/>
    <col min="14849" max="14849" width="2.125" style="3" customWidth="1"/>
    <col min="14850" max="14850" width="2.375" style="3" customWidth="1"/>
    <col min="14851" max="14856" width="4" style="3"/>
    <col min="14857" max="14868" width="4.625" style="3" customWidth="1"/>
    <col min="14869" max="14869" width="2.375" style="3" customWidth="1"/>
    <col min="14870" max="14872" width="3.25" style="3" customWidth="1"/>
    <col min="14873" max="14873" width="2.375" style="3" customWidth="1"/>
    <col min="14874" max="14874" width="2.125" style="3" customWidth="1"/>
    <col min="14875" max="15104" width="4" style="3"/>
    <col min="15105" max="15105" width="2.125" style="3" customWidth="1"/>
    <col min="15106" max="15106" width="2.375" style="3" customWidth="1"/>
    <col min="15107" max="15112" width="4" style="3"/>
    <col min="15113" max="15124" width="4.625" style="3" customWidth="1"/>
    <col min="15125" max="15125" width="2.375" style="3" customWidth="1"/>
    <col min="15126" max="15128" width="3.25" style="3" customWidth="1"/>
    <col min="15129" max="15129" width="2.375" style="3" customWidth="1"/>
    <col min="15130" max="15130" width="2.125" style="3" customWidth="1"/>
    <col min="15131" max="15360" width="4" style="3"/>
    <col min="15361" max="15361" width="2.125" style="3" customWidth="1"/>
    <col min="15362" max="15362" width="2.375" style="3" customWidth="1"/>
    <col min="15363" max="15368" width="4" style="3"/>
    <col min="15369" max="15380" width="4.625" style="3" customWidth="1"/>
    <col min="15381" max="15381" width="2.375" style="3" customWidth="1"/>
    <col min="15382" max="15384" width="3.25" style="3" customWidth="1"/>
    <col min="15385" max="15385" width="2.375" style="3" customWidth="1"/>
    <col min="15386" max="15386" width="2.125" style="3" customWidth="1"/>
    <col min="15387" max="15616" width="4" style="3"/>
    <col min="15617" max="15617" width="2.125" style="3" customWidth="1"/>
    <col min="15618" max="15618" width="2.375" style="3" customWidth="1"/>
    <col min="15619" max="15624" width="4" style="3"/>
    <col min="15625" max="15636" width="4.625" style="3" customWidth="1"/>
    <col min="15637" max="15637" width="2.375" style="3" customWidth="1"/>
    <col min="15638" max="15640" width="3.25" style="3" customWidth="1"/>
    <col min="15641" max="15641" width="2.375" style="3" customWidth="1"/>
    <col min="15642" max="15642" width="2.125" style="3" customWidth="1"/>
    <col min="15643" max="15872" width="4" style="3"/>
    <col min="15873" max="15873" width="2.125" style="3" customWidth="1"/>
    <col min="15874" max="15874" width="2.375" style="3" customWidth="1"/>
    <col min="15875" max="15880" width="4" style="3"/>
    <col min="15881" max="15892" width="4.625" style="3" customWidth="1"/>
    <col min="15893" max="15893" width="2.375" style="3" customWidth="1"/>
    <col min="15894" max="15896" width="3.25" style="3" customWidth="1"/>
    <col min="15897" max="15897" width="2.375" style="3" customWidth="1"/>
    <col min="15898" max="15898" width="2.125" style="3" customWidth="1"/>
    <col min="15899" max="16128" width="4" style="3"/>
    <col min="16129" max="16129" width="2.125" style="3" customWidth="1"/>
    <col min="16130" max="16130" width="2.375" style="3" customWidth="1"/>
    <col min="16131" max="16136" width="4" style="3"/>
    <col min="16137" max="16148" width="4.625" style="3" customWidth="1"/>
    <col min="16149" max="16149" width="2.375" style="3" customWidth="1"/>
    <col min="16150" max="16152" width="3.25" style="3" customWidth="1"/>
    <col min="16153" max="16153" width="2.375" style="3" customWidth="1"/>
    <col min="16154" max="16154" width="2.125" style="3" customWidth="1"/>
    <col min="16155" max="16384" width="4" style="3"/>
  </cols>
  <sheetData>
    <row r="1" spans="2:25" ht="6.75" customHeight="1" x14ac:dyDescent="0.15"/>
    <row r="2" spans="2:25" x14ac:dyDescent="0.15">
      <c r="B2" s="3" t="s">
        <v>161</v>
      </c>
    </row>
    <row r="3" spans="2:25" ht="15.75" customHeight="1" x14ac:dyDescent="0.15">
      <c r="P3" s="19" t="s">
        <v>94</v>
      </c>
      <c r="Q3" s="585"/>
      <c r="R3" s="585"/>
      <c r="S3" s="6" t="s">
        <v>95</v>
      </c>
      <c r="T3" s="585"/>
      <c r="U3" s="585"/>
      <c r="V3" s="6" t="s">
        <v>162</v>
      </c>
      <c r="W3" s="585"/>
      <c r="X3" s="585"/>
      <c r="Y3" s="6" t="s">
        <v>163</v>
      </c>
    </row>
    <row r="4" spans="2:25" ht="6" customHeight="1" x14ac:dyDescent="0.15"/>
    <row r="5" spans="2:25" ht="27.75" customHeight="1" x14ac:dyDescent="0.15">
      <c r="B5" s="586" t="s">
        <v>164</v>
      </c>
      <c r="C5" s="585"/>
      <c r="D5" s="585"/>
      <c r="E5" s="585"/>
      <c r="F5" s="585"/>
      <c r="G5" s="585"/>
      <c r="H5" s="585"/>
      <c r="I5" s="585"/>
      <c r="J5" s="585"/>
      <c r="K5" s="585"/>
      <c r="L5" s="585"/>
      <c r="M5" s="585"/>
      <c r="N5" s="585"/>
      <c r="O5" s="585"/>
      <c r="P5" s="585"/>
      <c r="Q5" s="585"/>
      <c r="R5" s="585"/>
      <c r="S5" s="585"/>
      <c r="T5" s="585"/>
      <c r="U5" s="585"/>
      <c r="V5" s="585"/>
      <c r="W5" s="585"/>
      <c r="X5" s="585"/>
      <c r="Y5" s="585"/>
    </row>
    <row r="6" spans="2:25" ht="5.25" customHeight="1" x14ac:dyDescent="0.15"/>
    <row r="7" spans="2:25" ht="23.25" customHeight="1" x14ac:dyDescent="0.15">
      <c r="B7" s="587" t="s">
        <v>165</v>
      </c>
      <c r="C7" s="588"/>
      <c r="D7" s="588"/>
      <c r="E7" s="588"/>
      <c r="F7" s="589"/>
      <c r="G7" s="590"/>
      <c r="H7" s="591"/>
      <c r="I7" s="591"/>
      <c r="J7" s="591"/>
      <c r="K7" s="591"/>
      <c r="L7" s="591"/>
      <c r="M7" s="591"/>
      <c r="N7" s="591"/>
      <c r="O7" s="591"/>
      <c r="P7" s="591"/>
      <c r="Q7" s="591"/>
      <c r="R7" s="591"/>
      <c r="S7" s="591"/>
      <c r="T7" s="591"/>
      <c r="U7" s="591"/>
      <c r="V7" s="591"/>
      <c r="W7" s="591"/>
      <c r="X7" s="591"/>
      <c r="Y7" s="592"/>
    </row>
    <row r="8" spans="2:25" ht="23.25" customHeight="1" x14ac:dyDescent="0.15">
      <c r="B8" s="587" t="s">
        <v>166</v>
      </c>
      <c r="C8" s="588"/>
      <c r="D8" s="588"/>
      <c r="E8" s="588"/>
      <c r="F8" s="589"/>
      <c r="G8" s="22" t="s">
        <v>10</v>
      </c>
      <c r="H8" s="23" t="s">
        <v>167</v>
      </c>
      <c r="I8" s="23"/>
      <c r="J8" s="23"/>
      <c r="K8" s="23"/>
      <c r="L8" s="24" t="s">
        <v>10</v>
      </c>
      <c r="M8" s="23" t="s">
        <v>168</v>
      </c>
      <c r="N8" s="23"/>
      <c r="O8" s="23"/>
      <c r="P8" s="23"/>
      <c r="Q8" s="24" t="s">
        <v>10</v>
      </c>
      <c r="R8" s="23" t="s">
        <v>169</v>
      </c>
      <c r="S8" s="23"/>
      <c r="T8" s="23"/>
      <c r="U8" s="25"/>
      <c r="V8" s="25"/>
      <c r="W8" s="25"/>
      <c r="X8" s="25"/>
      <c r="Y8" s="26"/>
    </row>
    <row r="9" spans="2:25" ht="23.25" customHeight="1" x14ac:dyDescent="0.15">
      <c r="B9" s="597" t="s">
        <v>170</v>
      </c>
      <c r="C9" s="598"/>
      <c r="D9" s="598"/>
      <c r="E9" s="598"/>
      <c r="F9" s="599"/>
      <c r="G9" s="24" t="s">
        <v>10</v>
      </c>
      <c r="H9" s="12" t="s">
        <v>171</v>
      </c>
      <c r="I9" s="12"/>
      <c r="J9" s="25"/>
      <c r="K9" s="25"/>
      <c r="L9" s="25"/>
      <c r="M9" s="25"/>
      <c r="N9" s="25"/>
      <c r="O9" s="24" t="s">
        <v>10</v>
      </c>
      <c r="P9" s="12" t="s">
        <v>172</v>
      </c>
      <c r="Q9" s="25"/>
      <c r="R9" s="25"/>
      <c r="S9" s="25"/>
      <c r="T9" s="25"/>
      <c r="U9" s="25"/>
      <c r="V9" s="25"/>
      <c r="W9" s="25"/>
      <c r="X9" s="25"/>
      <c r="Y9" s="26"/>
    </row>
    <row r="10" spans="2:25" ht="23.25" customHeight="1" x14ac:dyDescent="0.15">
      <c r="B10" s="600"/>
      <c r="C10" s="585"/>
      <c r="D10" s="585"/>
      <c r="E10" s="585"/>
      <c r="F10" s="601"/>
      <c r="G10" s="24" t="s">
        <v>10</v>
      </c>
      <c r="H10" s="3" t="s">
        <v>173</v>
      </c>
      <c r="I10" s="17"/>
      <c r="J10" s="17"/>
      <c r="K10" s="17"/>
      <c r="L10" s="17"/>
      <c r="M10" s="17"/>
      <c r="N10" s="17"/>
      <c r="O10" s="24" t="s">
        <v>10</v>
      </c>
      <c r="P10" s="3" t="s">
        <v>174</v>
      </c>
      <c r="Q10" s="17"/>
      <c r="R10" s="17"/>
      <c r="S10" s="17"/>
      <c r="T10" s="17"/>
      <c r="U10" s="17"/>
      <c r="V10" s="17"/>
      <c r="W10" s="17"/>
      <c r="X10" s="17"/>
      <c r="Y10" s="27"/>
    </row>
    <row r="11" spans="2:25" ht="23.25" customHeight="1" x14ac:dyDescent="0.15">
      <c r="B11" s="594"/>
      <c r="C11" s="595"/>
      <c r="D11" s="595"/>
      <c r="E11" s="595"/>
      <c r="F11" s="596"/>
      <c r="G11" s="28" t="s">
        <v>10</v>
      </c>
      <c r="H11" s="11" t="s">
        <v>175</v>
      </c>
      <c r="I11" s="29"/>
      <c r="J11" s="29"/>
      <c r="K11" s="29"/>
      <c r="L11" s="29"/>
      <c r="M11" s="29"/>
      <c r="N11" s="29"/>
      <c r="O11" s="29"/>
      <c r="P11" s="29"/>
      <c r="Q11" s="29"/>
      <c r="R11" s="29"/>
      <c r="S11" s="29"/>
      <c r="T11" s="29"/>
      <c r="U11" s="29"/>
      <c r="V11" s="29"/>
      <c r="W11" s="29"/>
      <c r="X11" s="29"/>
      <c r="Y11" s="30"/>
    </row>
    <row r="13" spans="2:25" ht="6" customHeight="1" x14ac:dyDescent="0.15">
      <c r="B13" s="31"/>
      <c r="C13" s="12"/>
      <c r="D13" s="12"/>
      <c r="E13" s="12"/>
      <c r="F13" s="12"/>
      <c r="G13" s="12"/>
      <c r="H13" s="12"/>
      <c r="I13" s="12"/>
      <c r="J13" s="12"/>
      <c r="K13" s="12"/>
      <c r="L13" s="12"/>
      <c r="M13" s="12"/>
      <c r="N13" s="12"/>
      <c r="O13" s="12"/>
      <c r="P13" s="12"/>
      <c r="Q13" s="12"/>
      <c r="R13" s="12"/>
      <c r="S13" s="12"/>
      <c r="T13" s="12"/>
      <c r="U13" s="31"/>
      <c r="V13" s="12"/>
      <c r="W13" s="12"/>
      <c r="X13" s="12"/>
      <c r="Y13" s="32"/>
    </row>
    <row r="14" spans="2:25" x14ac:dyDescent="0.15">
      <c r="B14" s="15" t="s">
        <v>176</v>
      </c>
      <c r="U14" s="15"/>
      <c r="V14" s="33" t="s">
        <v>177</v>
      </c>
      <c r="W14" s="33" t="s">
        <v>178</v>
      </c>
      <c r="X14" s="33" t="s">
        <v>179</v>
      </c>
      <c r="Y14" s="16"/>
    </row>
    <row r="15" spans="2:25" ht="6.75" customHeight="1" x14ac:dyDescent="0.15">
      <c r="B15" s="15"/>
      <c r="U15" s="15"/>
      <c r="Y15" s="16"/>
    </row>
    <row r="16" spans="2:25" ht="18" customHeight="1" x14ac:dyDescent="0.15">
      <c r="B16" s="15"/>
      <c r="C16" s="3" t="s">
        <v>180</v>
      </c>
      <c r="U16" s="18"/>
      <c r="V16" s="24"/>
      <c r="W16" s="24"/>
      <c r="X16" s="24"/>
      <c r="Y16" s="27"/>
    </row>
    <row r="17" spans="2:25" ht="6.75" customHeight="1" x14ac:dyDescent="0.15">
      <c r="B17" s="15"/>
      <c r="U17" s="34"/>
      <c r="V17" s="6"/>
      <c r="W17" s="6"/>
      <c r="X17" s="6"/>
      <c r="Y17" s="35"/>
    </row>
    <row r="18" spans="2:25" ht="14.25" customHeight="1" x14ac:dyDescent="0.15">
      <c r="B18" s="15"/>
      <c r="C18" s="3" t="s">
        <v>181</v>
      </c>
      <c r="D18" s="587" t="s">
        <v>182</v>
      </c>
      <c r="E18" s="588"/>
      <c r="F18" s="588"/>
      <c r="G18" s="588"/>
      <c r="H18" s="589"/>
      <c r="I18" s="36" t="s">
        <v>183</v>
      </c>
      <c r="J18" s="37"/>
      <c r="K18" s="37"/>
      <c r="L18" s="588"/>
      <c r="M18" s="588"/>
      <c r="N18" s="588"/>
      <c r="O18" s="38" t="s">
        <v>184</v>
      </c>
      <c r="U18" s="34"/>
      <c r="V18" s="6"/>
      <c r="W18" s="6"/>
      <c r="X18" s="6"/>
      <c r="Y18" s="35"/>
    </row>
    <row r="19" spans="2:25" ht="7.5" customHeight="1" x14ac:dyDescent="0.15">
      <c r="B19" s="15"/>
      <c r="U19" s="34"/>
      <c r="V19" s="6"/>
      <c r="W19" s="6"/>
      <c r="X19" s="6"/>
      <c r="Y19" s="35"/>
    </row>
    <row r="20" spans="2:25" ht="18" customHeight="1" x14ac:dyDescent="0.15">
      <c r="B20" s="15"/>
      <c r="C20" s="3" t="s">
        <v>227</v>
      </c>
      <c r="U20" s="34"/>
      <c r="V20" s="6"/>
      <c r="W20" s="6"/>
      <c r="X20" s="6"/>
      <c r="Y20" s="35"/>
    </row>
    <row r="21" spans="2:25" ht="6.75" customHeight="1" x14ac:dyDescent="0.15">
      <c r="B21" s="15"/>
      <c r="U21" s="34"/>
      <c r="V21" s="6"/>
      <c r="W21" s="6"/>
      <c r="X21" s="6"/>
      <c r="Y21" s="35"/>
    </row>
    <row r="22" spans="2:25" ht="14.25" customHeight="1" x14ac:dyDescent="0.15">
      <c r="B22" s="15"/>
      <c r="C22" s="3" t="s">
        <v>181</v>
      </c>
      <c r="D22" s="587" t="s">
        <v>185</v>
      </c>
      <c r="E22" s="588"/>
      <c r="F22" s="588"/>
      <c r="G22" s="588"/>
      <c r="H22" s="589"/>
      <c r="I22" s="36" t="s">
        <v>183</v>
      </c>
      <c r="J22" s="37"/>
      <c r="K22" s="37"/>
      <c r="L22" s="588"/>
      <c r="M22" s="588"/>
      <c r="N22" s="588"/>
      <c r="O22" s="38" t="s">
        <v>184</v>
      </c>
      <c r="U22" s="34"/>
      <c r="V22" s="6"/>
      <c r="W22" s="6"/>
      <c r="X22" s="6"/>
      <c r="Y22" s="35"/>
    </row>
    <row r="23" spans="2:25" ht="7.5" customHeight="1" x14ac:dyDescent="0.15">
      <c r="B23" s="15"/>
      <c r="U23" s="34"/>
      <c r="V23" s="6"/>
      <c r="W23" s="6"/>
      <c r="X23" s="6"/>
      <c r="Y23" s="35"/>
    </row>
    <row r="24" spans="2:25" ht="18" customHeight="1" x14ac:dyDescent="0.15">
      <c r="B24" s="15"/>
      <c r="C24" s="3" t="s">
        <v>546</v>
      </c>
      <c r="U24" s="18"/>
      <c r="V24" s="24" t="s">
        <v>10</v>
      </c>
      <c r="W24" s="24" t="s">
        <v>178</v>
      </c>
      <c r="X24" s="24" t="s">
        <v>10</v>
      </c>
      <c r="Y24" s="27"/>
    </row>
    <row r="25" spans="2:25" ht="18" customHeight="1" x14ac:dyDescent="0.15">
      <c r="B25" s="15"/>
      <c r="C25" s="3" t="s">
        <v>187</v>
      </c>
      <c r="U25" s="18"/>
      <c r="V25" s="17"/>
      <c r="W25" s="17"/>
      <c r="X25" s="17"/>
      <c r="Y25" s="27"/>
    </row>
    <row r="26" spans="2:25" ht="18" customHeight="1" x14ac:dyDescent="0.15">
      <c r="B26" s="15"/>
      <c r="C26" s="3" t="s">
        <v>547</v>
      </c>
      <c r="T26" s="3" t="s">
        <v>188</v>
      </c>
      <c r="U26" s="18"/>
      <c r="V26" s="24" t="s">
        <v>10</v>
      </c>
      <c r="W26" s="24" t="s">
        <v>178</v>
      </c>
      <c r="X26" s="24" t="s">
        <v>10</v>
      </c>
      <c r="Y26" s="27"/>
    </row>
    <row r="27" spans="2:25" ht="18" customHeight="1" x14ac:dyDescent="0.15">
      <c r="B27" s="15"/>
      <c r="C27" s="3" t="s">
        <v>548</v>
      </c>
      <c r="U27" s="18"/>
      <c r="V27" s="24" t="s">
        <v>10</v>
      </c>
      <c r="W27" s="24" t="s">
        <v>178</v>
      </c>
      <c r="X27" s="24" t="s">
        <v>10</v>
      </c>
      <c r="Y27" s="27"/>
    </row>
    <row r="28" spans="2:25" ht="18" customHeight="1" x14ac:dyDescent="0.15">
      <c r="B28" s="15"/>
      <c r="C28" s="3" t="s">
        <v>189</v>
      </c>
      <c r="U28" s="18"/>
      <c r="V28" s="17"/>
      <c r="W28" s="17"/>
      <c r="X28" s="17"/>
      <c r="Y28" s="27"/>
    </row>
    <row r="29" spans="2:25" ht="18" customHeight="1" x14ac:dyDescent="0.15">
      <c r="B29" s="15"/>
      <c r="C29" s="3" t="s">
        <v>549</v>
      </c>
      <c r="U29" s="18"/>
      <c r="V29" s="24" t="s">
        <v>10</v>
      </c>
      <c r="W29" s="24" t="s">
        <v>178</v>
      </c>
      <c r="X29" s="24" t="s">
        <v>10</v>
      </c>
      <c r="Y29" s="27"/>
    </row>
    <row r="30" spans="2:25" ht="18" customHeight="1" x14ac:dyDescent="0.15">
      <c r="B30" s="15"/>
      <c r="C30" s="3" t="s">
        <v>550</v>
      </c>
      <c r="U30" s="18"/>
      <c r="V30" s="24" t="s">
        <v>10</v>
      </c>
      <c r="W30" s="24" t="s">
        <v>178</v>
      </c>
      <c r="X30" s="24" t="s">
        <v>10</v>
      </c>
      <c r="Y30" s="27"/>
    </row>
    <row r="31" spans="2:25" ht="18" customHeight="1" x14ac:dyDescent="0.15">
      <c r="B31" s="15"/>
      <c r="C31" s="3" t="s">
        <v>190</v>
      </c>
      <c r="U31" s="18"/>
      <c r="V31" s="17"/>
      <c r="W31" s="17"/>
      <c r="X31" s="17"/>
      <c r="Y31" s="27"/>
    </row>
    <row r="32" spans="2:25" ht="18" customHeight="1" x14ac:dyDescent="0.15">
      <c r="B32" s="15"/>
      <c r="C32" s="3" t="s">
        <v>191</v>
      </c>
      <c r="U32" s="18"/>
      <c r="V32" s="24" t="s">
        <v>10</v>
      </c>
      <c r="W32" s="24" t="s">
        <v>178</v>
      </c>
      <c r="X32" s="24" t="s">
        <v>10</v>
      </c>
      <c r="Y32" s="27"/>
    </row>
    <row r="33" spans="2:25" ht="18" customHeight="1" x14ac:dyDescent="0.15">
      <c r="B33" s="15"/>
      <c r="C33" s="3" t="s">
        <v>192</v>
      </c>
      <c r="U33" s="18"/>
      <c r="V33" s="24"/>
      <c r="W33" s="24"/>
      <c r="X33" s="24"/>
      <c r="Y33" s="27"/>
    </row>
    <row r="34" spans="2:25" ht="18" customHeight="1" x14ac:dyDescent="0.15">
      <c r="B34" s="15"/>
      <c r="C34" s="3" t="s">
        <v>193</v>
      </c>
      <c r="U34" s="18"/>
      <c r="V34" s="24"/>
      <c r="W34" s="24"/>
      <c r="X34" s="24"/>
      <c r="Y34" s="27"/>
    </row>
    <row r="35" spans="2:25" ht="18" customHeight="1" x14ac:dyDescent="0.15">
      <c r="B35" s="15"/>
      <c r="C35" s="3" t="s">
        <v>194</v>
      </c>
      <c r="U35" s="18"/>
      <c r="V35" s="24" t="s">
        <v>10</v>
      </c>
      <c r="W35" s="24" t="s">
        <v>178</v>
      </c>
      <c r="X35" s="24" t="s">
        <v>10</v>
      </c>
      <c r="Y35" s="27"/>
    </row>
    <row r="36" spans="2:25" ht="18" customHeight="1" x14ac:dyDescent="0.15">
      <c r="B36" s="15"/>
      <c r="C36" s="3" t="s">
        <v>551</v>
      </c>
      <c r="U36" s="18"/>
      <c r="V36" s="17"/>
      <c r="W36" s="17"/>
      <c r="X36" s="17"/>
      <c r="Y36" s="27"/>
    </row>
    <row r="37" spans="2:25" ht="18" customHeight="1" x14ac:dyDescent="0.15">
      <c r="B37" s="15"/>
      <c r="D37" s="3" t="s">
        <v>552</v>
      </c>
      <c r="U37" s="18"/>
      <c r="V37" s="24" t="s">
        <v>10</v>
      </c>
      <c r="W37" s="24" t="s">
        <v>178</v>
      </c>
      <c r="X37" s="24" t="s">
        <v>10</v>
      </c>
      <c r="Y37" s="27"/>
    </row>
    <row r="38" spans="2:25" ht="18" customHeight="1" x14ac:dyDescent="0.15">
      <c r="B38" s="15"/>
      <c r="D38" s="3" t="s">
        <v>553</v>
      </c>
      <c r="U38" s="18"/>
      <c r="V38" s="24" t="s">
        <v>10</v>
      </c>
      <c r="W38" s="24" t="s">
        <v>178</v>
      </c>
      <c r="X38" s="24" t="s">
        <v>10</v>
      </c>
      <c r="Y38" s="27"/>
    </row>
    <row r="39" spans="2:25" ht="18" customHeight="1" x14ac:dyDescent="0.15">
      <c r="B39" s="15"/>
      <c r="C39" s="3" t="s">
        <v>554</v>
      </c>
      <c r="U39" s="18"/>
      <c r="V39" s="24" t="s">
        <v>10</v>
      </c>
      <c r="W39" s="6" t="s">
        <v>178</v>
      </c>
      <c r="X39" s="24" t="s">
        <v>10</v>
      </c>
      <c r="Y39" s="27"/>
    </row>
    <row r="40" spans="2:25" ht="18" customHeight="1" x14ac:dyDescent="0.15">
      <c r="B40" s="15"/>
      <c r="C40" s="3" t="s">
        <v>198</v>
      </c>
      <c r="U40" s="18"/>
      <c r="V40" s="17"/>
      <c r="W40" s="17"/>
      <c r="X40" s="17"/>
      <c r="Y40" s="27"/>
    </row>
    <row r="41" spans="2:25" ht="18" customHeight="1" x14ac:dyDescent="0.15">
      <c r="B41" s="15"/>
      <c r="C41" s="3" t="s">
        <v>555</v>
      </c>
      <c r="U41" s="18"/>
      <c r="V41" s="24" t="s">
        <v>10</v>
      </c>
      <c r="W41" s="24" t="s">
        <v>178</v>
      </c>
      <c r="X41" s="24" t="s">
        <v>10</v>
      </c>
      <c r="Y41" s="27"/>
    </row>
    <row r="42" spans="2:25" ht="18" customHeight="1" x14ac:dyDescent="0.15">
      <c r="B42" s="15"/>
      <c r="C42" s="3" t="s">
        <v>199</v>
      </c>
      <c r="U42" s="34"/>
      <c r="V42" s="6"/>
      <c r="W42" s="6"/>
      <c r="X42" s="6"/>
      <c r="Y42" s="35"/>
    </row>
    <row r="43" spans="2:25" ht="18" customHeight="1" x14ac:dyDescent="0.15">
      <c r="B43" s="15"/>
      <c r="C43" s="3" t="s">
        <v>556</v>
      </c>
      <c r="U43" s="18"/>
      <c r="V43" s="24" t="s">
        <v>10</v>
      </c>
      <c r="W43" s="24" t="s">
        <v>178</v>
      </c>
      <c r="X43" s="24" t="s">
        <v>10</v>
      </c>
      <c r="Y43" s="27"/>
    </row>
    <row r="44" spans="2:25" ht="18" customHeight="1" x14ac:dyDescent="0.15">
      <c r="B44" s="15"/>
      <c r="C44" s="3" t="s">
        <v>200</v>
      </c>
      <c r="U44" s="34"/>
      <c r="V44" s="6"/>
      <c r="W44" s="6"/>
      <c r="X44" s="6"/>
      <c r="Y44" s="35"/>
    </row>
    <row r="45" spans="2:25" ht="18" customHeight="1" x14ac:dyDescent="0.15">
      <c r="B45" s="15"/>
      <c r="C45" s="3" t="s">
        <v>201</v>
      </c>
      <c r="U45" s="34"/>
      <c r="V45" s="6"/>
      <c r="W45" s="6"/>
      <c r="X45" s="6"/>
      <c r="Y45" s="35"/>
    </row>
    <row r="46" spans="2:25" ht="15" customHeight="1" x14ac:dyDescent="0.15">
      <c r="B46" s="15"/>
      <c r="U46" s="15"/>
      <c r="Y46" s="16"/>
    </row>
    <row r="47" spans="2:25" ht="15" customHeight="1" x14ac:dyDescent="0.15">
      <c r="B47" s="15" t="s">
        <v>202</v>
      </c>
      <c r="U47" s="34"/>
      <c r="V47" s="33" t="s">
        <v>177</v>
      </c>
      <c r="W47" s="33" t="s">
        <v>178</v>
      </c>
      <c r="X47" s="33" t="s">
        <v>179</v>
      </c>
      <c r="Y47" s="35"/>
    </row>
    <row r="48" spans="2:25" ht="6.75" customHeight="1" x14ac:dyDescent="0.15">
      <c r="B48" s="15"/>
      <c r="U48" s="34"/>
      <c r="V48" s="6"/>
      <c r="W48" s="6"/>
      <c r="X48" s="6"/>
      <c r="Y48" s="35"/>
    </row>
    <row r="49" spans="2:25" ht="18" customHeight="1" x14ac:dyDescent="0.15">
      <c r="B49" s="15"/>
      <c r="C49" s="3" t="s">
        <v>203</v>
      </c>
      <c r="U49" s="18"/>
      <c r="V49" s="24" t="s">
        <v>10</v>
      </c>
      <c r="W49" s="24" t="s">
        <v>178</v>
      </c>
      <c r="X49" s="24" t="s">
        <v>10</v>
      </c>
      <c r="Y49" s="27"/>
    </row>
    <row r="50" spans="2:25" ht="18" customHeight="1" x14ac:dyDescent="0.15">
      <c r="B50" s="15"/>
      <c r="C50" s="3" t="s">
        <v>204</v>
      </c>
      <c r="U50" s="15"/>
      <c r="Y50" s="16"/>
    </row>
    <row r="51" spans="2:25" ht="18" customHeight="1" x14ac:dyDescent="0.15">
      <c r="B51" s="15"/>
      <c r="C51" s="3" t="s">
        <v>205</v>
      </c>
      <c r="U51" s="18"/>
      <c r="V51" s="24" t="s">
        <v>10</v>
      </c>
      <c r="W51" s="24" t="s">
        <v>178</v>
      </c>
      <c r="X51" s="24" t="s">
        <v>10</v>
      </c>
      <c r="Y51" s="27"/>
    </row>
    <row r="52" spans="2:25" ht="18" customHeight="1" x14ac:dyDescent="0.15">
      <c r="B52" s="15"/>
      <c r="D52" s="447" t="s">
        <v>206</v>
      </c>
      <c r="E52" s="447"/>
      <c r="F52" s="447"/>
      <c r="G52" s="447"/>
      <c r="H52" s="447"/>
      <c r="I52" s="447"/>
      <c r="J52" s="447"/>
      <c r="K52" s="447"/>
      <c r="L52" s="447"/>
      <c r="M52" s="447"/>
      <c r="N52" s="447"/>
      <c r="O52" s="447"/>
      <c r="P52" s="447"/>
      <c r="Q52" s="447"/>
      <c r="R52" s="447"/>
      <c r="S52" s="447"/>
      <c r="T52" s="593"/>
      <c r="U52" s="18"/>
      <c r="V52" s="24"/>
      <c r="W52" s="24"/>
      <c r="X52" s="24"/>
      <c r="Y52" s="27"/>
    </row>
    <row r="53" spans="2:25" ht="18" customHeight="1" x14ac:dyDescent="0.15">
      <c r="B53" s="15"/>
      <c r="D53" s="447" t="s">
        <v>207</v>
      </c>
      <c r="E53" s="447"/>
      <c r="F53" s="447"/>
      <c r="G53" s="447"/>
      <c r="H53" s="447"/>
      <c r="I53" s="447"/>
      <c r="J53" s="447"/>
      <c r="K53" s="447"/>
      <c r="L53" s="447"/>
      <c r="M53" s="447"/>
      <c r="N53" s="447"/>
      <c r="O53" s="447"/>
      <c r="P53" s="447"/>
      <c r="Q53" s="447"/>
      <c r="R53" s="447"/>
      <c r="S53" s="447"/>
      <c r="T53" s="593"/>
      <c r="U53" s="18"/>
      <c r="V53" s="24"/>
      <c r="W53" s="24"/>
      <c r="X53" s="24"/>
      <c r="Y53" s="27"/>
    </row>
    <row r="54" spans="2:25" ht="18" customHeight="1" x14ac:dyDescent="0.15">
      <c r="B54" s="15"/>
      <c r="D54" s="447" t="s">
        <v>208</v>
      </c>
      <c r="E54" s="447"/>
      <c r="F54" s="447"/>
      <c r="G54" s="447"/>
      <c r="H54" s="447"/>
      <c r="I54" s="447"/>
      <c r="J54" s="447"/>
      <c r="K54" s="447"/>
      <c r="L54" s="447"/>
      <c r="M54" s="447"/>
      <c r="N54" s="447"/>
      <c r="O54" s="447"/>
      <c r="P54" s="447"/>
      <c r="Q54" s="447"/>
      <c r="R54" s="447"/>
      <c r="S54" s="447"/>
      <c r="T54" s="593"/>
      <c r="U54" s="18"/>
      <c r="V54" s="24"/>
      <c r="W54" s="24"/>
      <c r="X54" s="24"/>
      <c r="Y54" s="27"/>
    </row>
    <row r="55" spans="2:25" ht="18" customHeight="1" x14ac:dyDescent="0.15">
      <c r="B55" s="15"/>
      <c r="C55" s="3" t="s">
        <v>209</v>
      </c>
      <c r="U55" s="18"/>
      <c r="V55" s="24" t="s">
        <v>10</v>
      </c>
      <c r="W55" s="24" t="s">
        <v>178</v>
      </c>
      <c r="X55" s="24" t="s">
        <v>10</v>
      </c>
      <c r="Y55" s="27"/>
    </row>
    <row r="56" spans="2:25" ht="8.25" customHeight="1" x14ac:dyDescent="0.15">
      <c r="B56" s="14"/>
      <c r="C56" s="11"/>
      <c r="D56" s="11"/>
      <c r="E56" s="11"/>
      <c r="F56" s="11"/>
      <c r="G56" s="11"/>
      <c r="H56" s="11"/>
      <c r="I56" s="11"/>
      <c r="J56" s="11"/>
      <c r="K56" s="11"/>
      <c r="L56" s="11"/>
      <c r="M56" s="11"/>
      <c r="N56" s="11"/>
      <c r="O56" s="11"/>
      <c r="P56" s="11"/>
      <c r="Q56" s="11"/>
      <c r="R56" s="11"/>
      <c r="S56" s="11"/>
      <c r="T56" s="11"/>
      <c r="U56" s="594"/>
      <c r="V56" s="595"/>
      <c r="W56" s="595"/>
      <c r="X56" s="595"/>
      <c r="Y56" s="596"/>
    </row>
    <row r="57" spans="2:25" x14ac:dyDescent="0.15">
      <c r="B57" s="3" t="s">
        <v>210</v>
      </c>
    </row>
    <row r="58" spans="2:25" ht="14.25" customHeight="1" x14ac:dyDescent="0.15">
      <c r="B58" s="3" t="s">
        <v>211</v>
      </c>
    </row>
    <row r="59" spans="2:25" ht="9" customHeight="1" x14ac:dyDescent="0.15">
      <c r="B59" s="31"/>
      <c r="C59" s="12"/>
      <c r="D59" s="12"/>
      <c r="E59" s="12"/>
      <c r="F59" s="12"/>
      <c r="G59" s="12"/>
      <c r="H59" s="12"/>
      <c r="I59" s="12"/>
      <c r="J59" s="12"/>
      <c r="K59" s="12"/>
      <c r="L59" s="12"/>
      <c r="M59" s="12"/>
      <c r="N59" s="12"/>
      <c r="O59" s="12"/>
      <c r="P59" s="12"/>
      <c r="Q59" s="12"/>
      <c r="R59" s="12"/>
      <c r="S59" s="12"/>
      <c r="T59" s="12"/>
      <c r="U59" s="31"/>
      <c r="V59" s="12"/>
      <c r="W59" s="12"/>
      <c r="X59" s="12"/>
      <c r="Y59" s="32"/>
    </row>
    <row r="60" spans="2:25" x14ac:dyDescent="0.15">
      <c r="B60" s="15" t="s">
        <v>212</v>
      </c>
      <c r="U60" s="15"/>
      <c r="V60" s="33" t="s">
        <v>177</v>
      </c>
      <c r="W60" s="33" t="s">
        <v>178</v>
      </c>
      <c r="X60" s="33" t="s">
        <v>179</v>
      </c>
      <c r="Y60" s="16"/>
    </row>
    <row r="61" spans="2:25" ht="6.75" customHeight="1" x14ac:dyDescent="0.15">
      <c r="B61" s="15"/>
      <c r="U61" s="15"/>
      <c r="Y61" s="16"/>
    </row>
    <row r="62" spans="2:25" ht="18" customHeight="1" x14ac:dyDescent="0.15">
      <c r="B62" s="15"/>
      <c r="C62" s="3" t="s">
        <v>213</v>
      </c>
      <c r="U62" s="18"/>
      <c r="V62" s="24" t="s">
        <v>10</v>
      </c>
      <c r="W62" s="24" t="s">
        <v>178</v>
      </c>
      <c r="X62" s="24" t="s">
        <v>10</v>
      </c>
      <c r="Y62" s="27"/>
    </row>
    <row r="63" spans="2:25" ht="18" customHeight="1" x14ac:dyDescent="0.15">
      <c r="B63" s="15"/>
      <c r="C63" s="3" t="s">
        <v>214</v>
      </c>
      <c r="U63" s="15"/>
      <c r="Y63" s="16"/>
    </row>
    <row r="64" spans="2:25" ht="18" customHeight="1" x14ac:dyDescent="0.15">
      <c r="B64" s="15"/>
      <c r="C64" s="3" t="s">
        <v>215</v>
      </c>
      <c r="U64" s="15"/>
      <c r="Y64" s="16"/>
    </row>
    <row r="65" spans="2:25" ht="6" customHeight="1" x14ac:dyDescent="0.15">
      <c r="B65" s="14"/>
      <c r="C65" s="11"/>
      <c r="D65" s="11"/>
      <c r="E65" s="11"/>
      <c r="F65" s="11"/>
      <c r="G65" s="11"/>
      <c r="H65" s="11"/>
      <c r="I65" s="11"/>
      <c r="J65" s="11"/>
      <c r="K65" s="11"/>
      <c r="L65" s="11"/>
      <c r="M65" s="11"/>
      <c r="N65" s="11"/>
      <c r="O65" s="11"/>
      <c r="P65" s="11"/>
      <c r="Q65" s="11"/>
      <c r="R65" s="11"/>
      <c r="S65" s="11"/>
      <c r="T65" s="11"/>
      <c r="U65" s="14"/>
      <c r="V65" s="11"/>
      <c r="W65" s="11"/>
      <c r="X65" s="11"/>
      <c r="Y65" s="13"/>
    </row>
    <row r="120" spans="3:7" x14ac:dyDescent="0.15">
      <c r="C120" s="11"/>
      <c r="D120" s="11"/>
      <c r="E120" s="11"/>
      <c r="F120" s="11"/>
      <c r="G120" s="11"/>
    </row>
    <row r="121" spans="3:7" x14ac:dyDescent="0.15">
      <c r="C121" s="12"/>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4"/>
  <printOptions horizontalCentered="1" verticalCentered="1"/>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A608578-51C4-4A4E-91F2-4860FBD12444}">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X62 JT62 TP62 ADL62 ANH62 AXD62 BGZ62 BQV62 CAR62 CKN62 CUJ62 DEF62 DOB62 DXX62 EHT62 ERP62 FBL62 FLH62 FVD62 GEZ62 GOV62 GYR62 HIN62 HSJ62 ICF62 IMB62 IVX62 JFT62 JPP62 JZL62 KJH62 KTD62 LCZ62 LMV62 LWR62 MGN62 MQJ62 NAF62 NKB62 NTX62 ODT62 ONP62 OXL62 PHH62 PRD62 QAZ62 QKV62 QUR62 REN62 ROJ62 RYF62 SIB62 SRX62 TBT62 TLP62 TVL62 UFH62 UPD62 UYZ62 VIV62 VSR62 WCN62 WMJ62 WWF62 X65598 JT65598 TP65598 ADL65598 ANH65598 AXD65598 BGZ65598 BQV65598 CAR65598 CKN65598 CUJ65598 DEF65598 DOB65598 DXX65598 EHT65598 ERP65598 FBL65598 FLH65598 FVD65598 GEZ65598 GOV65598 GYR65598 HIN65598 HSJ65598 ICF65598 IMB65598 IVX65598 JFT65598 JPP65598 JZL65598 KJH65598 KTD65598 LCZ65598 LMV65598 LWR65598 MGN65598 MQJ65598 NAF65598 NKB65598 NTX65598 ODT65598 ONP65598 OXL65598 PHH65598 PRD65598 QAZ65598 QKV65598 QUR65598 REN65598 ROJ65598 RYF65598 SIB65598 SRX65598 TBT65598 TLP65598 TVL65598 UFH65598 UPD65598 UYZ65598 VIV65598 VSR65598 WCN65598 WMJ65598 WWF65598 X131134 JT131134 TP131134 ADL131134 ANH131134 AXD131134 BGZ131134 BQV131134 CAR131134 CKN131134 CUJ131134 DEF131134 DOB131134 DXX131134 EHT131134 ERP131134 FBL131134 FLH131134 FVD131134 GEZ131134 GOV131134 GYR131134 HIN131134 HSJ131134 ICF131134 IMB131134 IVX131134 JFT131134 JPP131134 JZL131134 KJH131134 KTD131134 LCZ131134 LMV131134 LWR131134 MGN131134 MQJ131134 NAF131134 NKB131134 NTX131134 ODT131134 ONP131134 OXL131134 PHH131134 PRD131134 QAZ131134 QKV131134 QUR131134 REN131134 ROJ131134 RYF131134 SIB131134 SRX131134 TBT131134 TLP131134 TVL131134 UFH131134 UPD131134 UYZ131134 VIV131134 VSR131134 WCN131134 WMJ131134 WWF131134 X196670 JT196670 TP196670 ADL196670 ANH196670 AXD196670 BGZ196670 BQV196670 CAR196670 CKN196670 CUJ196670 DEF196670 DOB196670 DXX196670 EHT196670 ERP196670 FBL196670 FLH196670 FVD196670 GEZ196670 GOV196670 GYR196670 HIN196670 HSJ196670 ICF196670 IMB196670 IVX196670 JFT196670 JPP196670 JZL196670 KJH196670 KTD196670 LCZ196670 LMV196670 LWR196670 MGN196670 MQJ196670 NAF196670 NKB196670 NTX196670 ODT196670 ONP196670 OXL196670 PHH196670 PRD196670 QAZ196670 QKV196670 QUR196670 REN196670 ROJ196670 RYF196670 SIB196670 SRX196670 TBT196670 TLP196670 TVL196670 UFH196670 UPD196670 UYZ196670 VIV196670 VSR196670 WCN196670 WMJ196670 WWF196670 X262206 JT262206 TP262206 ADL262206 ANH262206 AXD262206 BGZ262206 BQV262206 CAR262206 CKN262206 CUJ262206 DEF262206 DOB262206 DXX262206 EHT262206 ERP262206 FBL262206 FLH262206 FVD262206 GEZ262206 GOV262206 GYR262206 HIN262206 HSJ262206 ICF262206 IMB262206 IVX262206 JFT262206 JPP262206 JZL262206 KJH262206 KTD262206 LCZ262206 LMV262206 LWR262206 MGN262206 MQJ262206 NAF262206 NKB262206 NTX262206 ODT262206 ONP262206 OXL262206 PHH262206 PRD262206 QAZ262206 QKV262206 QUR262206 REN262206 ROJ262206 RYF262206 SIB262206 SRX262206 TBT262206 TLP262206 TVL262206 UFH262206 UPD262206 UYZ262206 VIV262206 VSR262206 WCN262206 WMJ262206 WWF262206 X327742 JT327742 TP327742 ADL327742 ANH327742 AXD327742 BGZ327742 BQV327742 CAR327742 CKN327742 CUJ327742 DEF327742 DOB327742 DXX327742 EHT327742 ERP327742 FBL327742 FLH327742 FVD327742 GEZ327742 GOV327742 GYR327742 HIN327742 HSJ327742 ICF327742 IMB327742 IVX327742 JFT327742 JPP327742 JZL327742 KJH327742 KTD327742 LCZ327742 LMV327742 LWR327742 MGN327742 MQJ327742 NAF327742 NKB327742 NTX327742 ODT327742 ONP327742 OXL327742 PHH327742 PRD327742 QAZ327742 QKV327742 QUR327742 REN327742 ROJ327742 RYF327742 SIB327742 SRX327742 TBT327742 TLP327742 TVL327742 UFH327742 UPD327742 UYZ327742 VIV327742 VSR327742 WCN327742 WMJ327742 WWF327742 X393278 JT393278 TP393278 ADL393278 ANH393278 AXD393278 BGZ393278 BQV393278 CAR393278 CKN393278 CUJ393278 DEF393278 DOB393278 DXX393278 EHT393278 ERP393278 FBL393278 FLH393278 FVD393278 GEZ393278 GOV393278 GYR393278 HIN393278 HSJ393278 ICF393278 IMB393278 IVX393278 JFT393278 JPP393278 JZL393278 KJH393278 KTD393278 LCZ393278 LMV393278 LWR393278 MGN393278 MQJ393278 NAF393278 NKB393278 NTX393278 ODT393278 ONP393278 OXL393278 PHH393278 PRD393278 QAZ393278 QKV393278 QUR393278 REN393278 ROJ393278 RYF393278 SIB393278 SRX393278 TBT393278 TLP393278 TVL393278 UFH393278 UPD393278 UYZ393278 VIV393278 VSR393278 WCN393278 WMJ393278 WWF393278 X458814 JT458814 TP458814 ADL458814 ANH458814 AXD458814 BGZ458814 BQV458814 CAR458814 CKN458814 CUJ458814 DEF458814 DOB458814 DXX458814 EHT458814 ERP458814 FBL458814 FLH458814 FVD458814 GEZ458814 GOV458814 GYR458814 HIN458814 HSJ458814 ICF458814 IMB458814 IVX458814 JFT458814 JPP458814 JZL458814 KJH458814 KTD458814 LCZ458814 LMV458814 LWR458814 MGN458814 MQJ458814 NAF458814 NKB458814 NTX458814 ODT458814 ONP458814 OXL458814 PHH458814 PRD458814 QAZ458814 QKV458814 QUR458814 REN458814 ROJ458814 RYF458814 SIB458814 SRX458814 TBT458814 TLP458814 TVL458814 UFH458814 UPD458814 UYZ458814 VIV458814 VSR458814 WCN458814 WMJ458814 WWF458814 X524350 JT524350 TP524350 ADL524350 ANH524350 AXD524350 BGZ524350 BQV524350 CAR524350 CKN524350 CUJ524350 DEF524350 DOB524350 DXX524350 EHT524350 ERP524350 FBL524350 FLH524350 FVD524350 GEZ524350 GOV524350 GYR524350 HIN524350 HSJ524350 ICF524350 IMB524350 IVX524350 JFT524350 JPP524350 JZL524350 KJH524350 KTD524350 LCZ524350 LMV524350 LWR524350 MGN524350 MQJ524350 NAF524350 NKB524350 NTX524350 ODT524350 ONP524350 OXL524350 PHH524350 PRD524350 QAZ524350 QKV524350 QUR524350 REN524350 ROJ524350 RYF524350 SIB524350 SRX524350 TBT524350 TLP524350 TVL524350 UFH524350 UPD524350 UYZ524350 VIV524350 VSR524350 WCN524350 WMJ524350 WWF524350 X589886 JT589886 TP589886 ADL589886 ANH589886 AXD589886 BGZ589886 BQV589886 CAR589886 CKN589886 CUJ589886 DEF589886 DOB589886 DXX589886 EHT589886 ERP589886 FBL589886 FLH589886 FVD589886 GEZ589886 GOV589886 GYR589886 HIN589886 HSJ589886 ICF589886 IMB589886 IVX589886 JFT589886 JPP589886 JZL589886 KJH589886 KTD589886 LCZ589886 LMV589886 LWR589886 MGN589886 MQJ589886 NAF589886 NKB589886 NTX589886 ODT589886 ONP589886 OXL589886 PHH589886 PRD589886 QAZ589886 QKV589886 QUR589886 REN589886 ROJ589886 RYF589886 SIB589886 SRX589886 TBT589886 TLP589886 TVL589886 UFH589886 UPD589886 UYZ589886 VIV589886 VSR589886 WCN589886 WMJ589886 WWF589886 X655422 JT655422 TP655422 ADL655422 ANH655422 AXD655422 BGZ655422 BQV655422 CAR655422 CKN655422 CUJ655422 DEF655422 DOB655422 DXX655422 EHT655422 ERP655422 FBL655422 FLH655422 FVD655422 GEZ655422 GOV655422 GYR655422 HIN655422 HSJ655422 ICF655422 IMB655422 IVX655422 JFT655422 JPP655422 JZL655422 KJH655422 KTD655422 LCZ655422 LMV655422 LWR655422 MGN655422 MQJ655422 NAF655422 NKB655422 NTX655422 ODT655422 ONP655422 OXL655422 PHH655422 PRD655422 QAZ655422 QKV655422 QUR655422 REN655422 ROJ655422 RYF655422 SIB655422 SRX655422 TBT655422 TLP655422 TVL655422 UFH655422 UPD655422 UYZ655422 VIV655422 VSR655422 WCN655422 WMJ655422 WWF655422 X720958 JT720958 TP720958 ADL720958 ANH720958 AXD720958 BGZ720958 BQV720958 CAR720958 CKN720958 CUJ720958 DEF720958 DOB720958 DXX720958 EHT720958 ERP720958 FBL720958 FLH720958 FVD720958 GEZ720958 GOV720958 GYR720958 HIN720958 HSJ720958 ICF720958 IMB720958 IVX720958 JFT720958 JPP720958 JZL720958 KJH720958 KTD720958 LCZ720958 LMV720958 LWR720958 MGN720958 MQJ720958 NAF720958 NKB720958 NTX720958 ODT720958 ONP720958 OXL720958 PHH720958 PRD720958 QAZ720958 QKV720958 QUR720958 REN720958 ROJ720958 RYF720958 SIB720958 SRX720958 TBT720958 TLP720958 TVL720958 UFH720958 UPD720958 UYZ720958 VIV720958 VSR720958 WCN720958 WMJ720958 WWF720958 X786494 JT786494 TP786494 ADL786494 ANH786494 AXD786494 BGZ786494 BQV786494 CAR786494 CKN786494 CUJ786494 DEF786494 DOB786494 DXX786494 EHT786494 ERP786494 FBL786494 FLH786494 FVD786494 GEZ786494 GOV786494 GYR786494 HIN786494 HSJ786494 ICF786494 IMB786494 IVX786494 JFT786494 JPP786494 JZL786494 KJH786494 KTD786494 LCZ786494 LMV786494 LWR786494 MGN786494 MQJ786494 NAF786494 NKB786494 NTX786494 ODT786494 ONP786494 OXL786494 PHH786494 PRD786494 QAZ786494 QKV786494 QUR786494 REN786494 ROJ786494 RYF786494 SIB786494 SRX786494 TBT786494 TLP786494 TVL786494 UFH786494 UPD786494 UYZ786494 VIV786494 VSR786494 WCN786494 WMJ786494 WWF786494 X852030 JT852030 TP852030 ADL852030 ANH852030 AXD852030 BGZ852030 BQV852030 CAR852030 CKN852030 CUJ852030 DEF852030 DOB852030 DXX852030 EHT852030 ERP852030 FBL852030 FLH852030 FVD852030 GEZ852030 GOV852030 GYR852030 HIN852030 HSJ852030 ICF852030 IMB852030 IVX852030 JFT852030 JPP852030 JZL852030 KJH852030 KTD852030 LCZ852030 LMV852030 LWR852030 MGN852030 MQJ852030 NAF852030 NKB852030 NTX852030 ODT852030 ONP852030 OXL852030 PHH852030 PRD852030 QAZ852030 QKV852030 QUR852030 REN852030 ROJ852030 RYF852030 SIB852030 SRX852030 TBT852030 TLP852030 TVL852030 UFH852030 UPD852030 UYZ852030 VIV852030 VSR852030 WCN852030 WMJ852030 WWF852030 X917566 JT917566 TP917566 ADL917566 ANH917566 AXD917566 BGZ917566 BQV917566 CAR917566 CKN917566 CUJ917566 DEF917566 DOB917566 DXX917566 EHT917566 ERP917566 FBL917566 FLH917566 FVD917566 GEZ917566 GOV917566 GYR917566 HIN917566 HSJ917566 ICF917566 IMB917566 IVX917566 JFT917566 JPP917566 JZL917566 KJH917566 KTD917566 LCZ917566 LMV917566 LWR917566 MGN917566 MQJ917566 NAF917566 NKB917566 NTX917566 ODT917566 ONP917566 OXL917566 PHH917566 PRD917566 QAZ917566 QKV917566 QUR917566 REN917566 ROJ917566 RYF917566 SIB917566 SRX917566 TBT917566 TLP917566 TVL917566 UFH917566 UPD917566 UYZ917566 VIV917566 VSR917566 WCN917566 WMJ917566 WWF917566 X983102 JT983102 TP983102 ADL983102 ANH983102 AXD983102 BGZ983102 BQV983102 CAR983102 CKN983102 CUJ983102 DEF983102 DOB983102 DXX983102 EHT983102 ERP983102 FBL983102 FLH983102 FVD983102 GEZ983102 GOV983102 GYR983102 HIN983102 HSJ983102 ICF983102 IMB983102 IVX983102 JFT983102 JPP983102 JZL983102 KJH983102 KTD983102 LCZ983102 LMV983102 LWR983102 MGN983102 MQJ983102 NAF983102 NKB983102 NTX983102 ODT983102 ONP983102 OXL983102 PHH983102 PRD983102 QAZ983102 QKV983102 QUR983102 REN983102 ROJ983102 RYF983102 SIB983102 SRX983102 TBT983102 TLP983102 TVL983102 UFH983102 UPD983102 UYZ983102 VIV983102 VSR983102 WCN983102 WMJ983102 WWF983102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V65598 JR65598 TN65598 ADJ65598 ANF65598 AXB65598 BGX65598 BQT65598 CAP65598 CKL65598 CUH65598 DED65598 DNZ65598 DXV65598 EHR65598 ERN65598 FBJ65598 FLF65598 FVB65598 GEX65598 GOT65598 GYP65598 HIL65598 HSH65598 ICD65598 ILZ65598 IVV65598 JFR65598 JPN65598 JZJ65598 KJF65598 KTB65598 LCX65598 LMT65598 LWP65598 MGL65598 MQH65598 NAD65598 NJZ65598 NTV65598 ODR65598 ONN65598 OXJ65598 PHF65598 PRB65598 QAX65598 QKT65598 QUP65598 REL65598 ROH65598 RYD65598 SHZ65598 SRV65598 TBR65598 TLN65598 TVJ65598 UFF65598 UPB65598 UYX65598 VIT65598 VSP65598 WCL65598 WMH65598 WWD65598 V131134 JR131134 TN131134 ADJ131134 ANF131134 AXB131134 BGX131134 BQT131134 CAP131134 CKL131134 CUH131134 DED131134 DNZ131134 DXV131134 EHR131134 ERN131134 FBJ131134 FLF131134 FVB131134 GEX131134 GOT131134 GYP131134 HIL131134 HSH131134 ICD131134 ILZ131134 IVV131134 JFR131134 JPN131134 JZJ131134 KJF131134 KTB131134 LCX131134 LMT131134 LWP131134 MGL131134 MQH131134 NAD131134 NJZ131134 NTV131134 ODR131134 ONN131134 OXJ131134 PHF131134 PRB131134 QAX131134 QKT131134 QUP131134 REL131134 ROH131134 RYD131134 SHZ131134 SRV131134 TBR131134 TLN131134 TVJ131134 UFF131134 UPB131134 UYX131134 VIT131134 VSP131134 WCL131134 WMH131134 WWD131134 V196670 JR196670 TN196670 ADJ196670 ANF196670 AXB196670 BGX196670 BQT196670 CAP196670 CKL196670 CUH196670 DED196670 DNZ196670 DXV196670 EHR196670 ERN196670 FBJ196670 FLF196670 FVB196670 GEX196670 GOT196670 GYP196670 HIL196670 HSH196670 ICD196670 ILZ196670 IVV196670 JFR196670 JPN196670 JZJ196670 KJF196670 KTB196670 LCX196670 LMT196670 LWP196670 MGL196670 MQH196670 NAD196670 NJZ196670 NTV196670 ODR196670 ONN196670 OXJ196670 PHF196670 PRB196670 QAX196670 QKT196670 QUP196670 REL196670 ROH196670 RYD196670 SHZ196670 SRV196670 TBR196670 TLN196670 TVJ196670 UFF196670 UPB196670 UYX196670 VIT196670 VSP196670 WCL196670 WMH196670 WWD196670 V262206 JR262206 TN262206 ADJ262206 ANF262206 AXB262206 BGX262206 BQT262206 CAP262206 CKL262206 CUH262206 DED262206 DNZ262206 DXV262206 EHR262206 ERN262206 FBJ262206 FLF262206 FVB262206 GEX262206 GOT262206 GYP262206 HIL262206 HSH262206 ICD262206 ILZ262206 IVV262206 JFR262206 JPN262206 JZJ262206 KJF262206 KTB262206 LCX262206 LMT262206 LWP262206 MGL262206 MQH262206 NAD262206 NJZ262206 NTV262206 ODR262206 ONN262206 OXJ262206 PHF262206 PRB262206 QAX262206 QKT262206 QUP262206 REL262206 ROH262206 RYD262206 SHZ262206 SRV262206 TBR262206 TLN262206 TVJ262206 UFF262206 UPB262206 UYX262206 VIT262206 VSP262206 WCL262206 WMH262206 WWD262206 V327742 JR327742 TN327742 ADJ327742 ANF327742 AXB327742 BGX327742 BQT327742 CAP327742 CKL327742 CUH327742 DED327742 DNZ327742 DXV327742 EHR327742 ERN327742 FBJ327742 FLF327742 FVB327742 GEX327742 GOT327742 GYP327742 HIL327742 HSH327742 ICD327742 ILZ327742 IVV327742 JFR327742 JPN327742 JZJ327742 KJF327742 KTB327742 LCX327742 LMT327742 LWP327742 MGL327742 MQH327742 NAD327742 NJZ327742 NTV327742 ODR327742 ONN327742 OXJ327742 PHF327742 PRB327742 QAX327742 QKT327742 QUP327742 REL327742 ROH327742 RYD327742 SHZ327742 SRV327742 TBR327742 TLN327742 TVJ327742 UFF327742 UPB327742 UYX327742 VIT327742 VSP327742 WCL327742 WMH327742 WWD327742 V393278 JR393278 TN393278 ADJ393278 ANF393278 AXB393278 BGX393278 BQT393278 CAP393278 CKL393278 CUH393278 DED393278 DNZ393278 DXV393278 EHR393278 ERN393278 FBJ393278 FLF393278 FVB393278 GEX393278 GOT393278 GYP393278 HIL393278 HSH393278 ICD393278 ILZ393278 IVV393278 JFR393278 JPN393278 JZJ393278 KJF393278 KTB393278 LCX393278 LMT393278 LWP393278 MGL393278 MQH393278 NAD393278 NJZ393278 NTV393278 ODR393278 ONN393278 OXJ393278 PHF393278 PRB393278 QAX393278 QKT393278 QUP393278 REL393278 ROH393278 RYD393278 SHZ393278 SRV393278 TBR393278 TLN393278 TVJ393278 UFF393278 UPB393278 UYX393278 VIT393278 VSP393278 WCL393278 WMH393278 WWD393278 V458814 JR458814 TN458814 ADJ458814 ANF458814 AXB458814 BGX458814 BQT458814 CAP458814 CKL458814 CUH458814 DED458814 DNZ458814 DXV458814 EHR458814 ERN458814 FBJ458814 FLF458814 FVB458814 GEX458814 GOT458814 GYP458814 HIL458814 HSH458814 ICD458814 ILZ458814 IVV458814 JFR458814 JPN458814 JZJ458814 KJF458814 KTB458814 LCX458814 LMT458814 LWP458814 MGL458814 MQH458814 NAD458814 NJZ458814 NTV458814 ODR458814 ONN458814 OXJ458814 PHF458814 PRB458814 QAX458814 QKT458814 QUP458814 REL458814 ROH458814 RYD458814 SHZ458814 SRV458814 TBR458814 TLN458814 TVJ458814 UFF458814 UPB458814 UYX458814 VIT458814 VSP458814 WCL458814 WMH458814 WWD458814 V524350 JR524350 TN524350 ADJ524350 ANF524350 AXB524350 BGX524350 BQT524350 CAP524350 CKL524350 CUH524350 DED524350 DNZ524350 DXV524350 EHR524350 ERN524350 FBJ524350 FLF524350 FVB524350 GEX524350 GOT524350 GYP524350 HIL524350 HSH524350 ICD524350 ILZ524350 IVV524350 JFR524350 JPN524350 JZJ524350 KJF524350 KTB524350 LCX524350 LMT524350 LWP524350 MGL524350 MQH524350 NAD524350 NJZ524350 NTV524350 ODR524350 ONN524350 OXJ524350 PHF524350 PRB524350 QAX524350 QKT524350 QUP524350 REL524350 ROH524350 RYD524350 SHZ524350 SRV524350 TBR524350 TLN524350 TVJ524350 UFF524350 UPB524350 UYX524350 VIT524350 VSP524350 WCL524350 WMH524350 WWD524350 V589886 JR589886 TN589886 ADJ589886 ANF589886 AXB589886 BGX589886 BQT589886 CAP589886 CKL589886 CUH589886 DED589886 DNZ589886 DXV589886 EHR589886 ERN589886 FBJ589886 FLF589886 FVB589886 GEX589886 GOT589886 GYP589886 HIL589886 HSH589886 ICD589886 ILZ589886 IVV589886 JFR589886 JPN589886 JZJ589886 KJF589886 KTB589886 LCX589886 LMT589886 LWP589886 MGL589886 MQH589886 NAD589886 NJZ589886 NTV589886 ODR589886 ONN589886 OXJ589886 PHF589886 PRB589886 QAX589886 QKT589886 QUP589886 REL589886 ROH589886 RYD589886 SHZ589886 SRV589886 TBR589886 TLN589886 TVJ589886 UFF589886 UPB589886 UYX589886 VIT589886 VSP589886 WCL589886 WMH589886 WWD589886 V655422 JR655422 TN655422 ADJ655422 ANF655422 AXB655422 BGX655422 BQT655422 CAP655422 CKL655422 CUH655422 DED655422 DNZ655422 DXV655422 EHR655422 ERN655422 FBJ655422 FLF655422 FVB655422 GEX655422 GOT655422 GYP655422 HIL655422 HSH655422 ICD655422 ILZ655422 IVV655422 JFR655422 JPN655422 JZJ655422 KJF655422 KTB655422 LCX655422 LMT655422 LWP655422 MGL655422 MQH655422 NAD655422 NJZ655422 NTV655422 ODR655422 ONN655422 OXJ655422 PHF655422 PRB655422 QAX655422 QKT655422 QUP655422 REL655422 ROH655422 RYD655422 SHZ655422 SRV655422 TBR655422 TLN655422 TVJ655422 UFF655422 UPB655422 UYX655422 VIT655422 VSP655422 WCL655422 WMH655422 WWD655422 V720958 JR720958 TN720958 ADJ720958 ANF720958 AXB720958 BGX720958 BQT720958 CAP720958 CKL720958 CUH720958 DED720958 DNZ720958 DXV720958 EHR720958 ERN720958 FBJ720958 FLF720958 FVB720958 GEX720958 GOT720958 GYP720958 HIL720958 HSH720958 ICD720958 ILZ720958 IVV720958 JFR720958 JPN720958 JZJ720958 KJF720958 KTB720958 LCX720958 LMT720958 LWP720958 MGL720958 MQH720958 NAD720958 NJZ720958 NTV720958 ODR720958 ONN720958 OXJ720958 PHF720958 PRB720958 QAX720958 QKT720958 QUP720958 REL720958 ROH720958 RYD720958 SHZ720958 SRV720958 TBR720958 TLN720958 TVJ720958 UFF720958 UPB720958 UYX720958 VIT720958 VSP720958 WCL720958 WMH720958 WWD720958 V786494 JR786494 TN786494 ADJ786494 ANF786494 AXB786494 BGX786494 BQT786494 CAP786494 CKL786494 CUH786494 DED786494 DNZ786494 DXV786494 EHR786494 ERN786494 FBJ786494 FLF786494 FVB786494 GEX786494 GOT786494 GYP786494 HIL786494 HSH786494 ICD786494 ILZ786494 IVV786494 JFR786494 JPN786494 JZJ786494 KJF786494 KTB786494 LCX786494 LMT786494 LWP786494 MGL786494 MQH786494 NAD786494 NJZ786494 NTV786494 ODR786494 ONN786494 OXJ786494 PHF786494 PRB786494 QAX786494 QKT786494 QUP786494 REL786494 ROH786494 RYD786494 SHZ786494 SRV786494 TBR786494 TLN786494 TVJ786494 UFF786494 UPB786494 UYX786494 VIT786494 VSP786494 WCL786494 WMH786494 WWD786494 V852030 JR852030 TN852030 ADJ852030 ANF852030 AXB852030 BGX852030 BQT852030 CAP852030 CKL852030 CUH852030 DED852030 DNZ852030 DXV852030 EHR852030 ERN852030 FBJ852030 FLF852030 FVB852030 GEX852030 GOT852030 GYP852030 HIL852030 HSH852030 ICD852030 ILZ852030 IVV852030 JFR852030 JPN852030 JZJ852030 KJF852030 KTB852030 LCX852030 LMT852030 LWP852030 MGL852030 MQH852030 NAD852030 NJZ852030 NTV852030 ODR852030 ONN852030 OXJ852030 PHF852030 PRB852030 QAX852030 QKT852030 QUP852030 REL852030 ROH852030 RYD852030 SHZ852030 SRV852030 TBR852030 TLN852030 TVJ852030 UFF852030 UPB852030 UYX852030 VIT852030 VSP852030 WCL852030 WMH852030 WWD852030 V917566 JR917566 TN917566 ADJ917566 ANF917566 AXB917566 BGX917566 BQT917566 CAP917566 CKL917566 CUH917566 DED917566 DNZ917566 DXV917566 EHR917566 ERN917566 FBJ917566 FLF917566 FVB917566 GEX917566 GOT917566 GYP917566 HIL917566 HSH917566 ICD917566 ILZ917566 IVV917566 JFR917566 JPN917566 JZJ917566 KJF917566 KTB917566 LCX917566 LMT917566 LWP917566 MGL917566 MQH917566 NAD917566 NJZ917566 NTV917566 ODR917566 ONN917566 OXJ917566 PHF917566 PRB917566 QAX917566 QKT917566 QUP917566 REL917566 ROH917566 RYD917566 SHZ917566 SRV917566 TBR917566 TLN917566 TVJ917566 UFF917566 UPB917566 UYX917566 VIT917566 VSP917566 WCL917566 WMH917566 WWD917566 V983102 JR983102 TN983102 ADJ983102 ANF983102 AXB983102 BGX983102 BQT983102 CAP983102 CKL983102 CUH983102 DED983102 DNZ983102 DXV983102 EHR983102 ERN983102 FBJ983102 FLF983102 FVB983102 GEX983102 GOT983102 GYP983102 HIL983102 HSH983102 ICD983102 ILZ983102 IVV983102 JFR983102 JPN983102 JZJ983102 KJF983102 KTB983102 LCX983102 LMT983102 LWP983102 MGL983102 MQH983102 NAD983102 NJZ983102 NTV983102 ODR983102 ONN983102 OXJ983102 PHF983102 PRB983102 QAX983102 QKT983102 QUP983102 REL983102 ROH983102 RYD983102 SHZ983102 SRV983102 TBR983102 TLN983102 TVJ983102 UFF983102 UPB983102 UYX983102 VIT983102 VSP983102 WCL983102 WMH983102 WWD983102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V51:V55 JR51:JR55 TN51:TN55 ADJ51:ADJ55 ANF51:ANF55 AXB51:AXB55 BGX51:BGX55 BQT51:BQT55 CAP51:CAP55 CKL51:CKL55 CUH51:CUH55 DED51:DED55 DNZ51:DNZ55 DXV51:DXV55 EHR51:EHR55 ERN51:ERN55 FBJ51:FBJ55 FLF51:FLF55 FVB51:FVB55 GEX51:GEX55 GOT51:GOT55 GYP51:GYP55 HIL51:HIL55 HSH51:HSH55 ICD51:ICD55 ILZ51:ILZ55 IVV51:IVV55 JFR51:JFR55 JPN51:JPN55 JZJ51:JZJ55 KJF51:KJF55 KTB51:KTB55 LCX51:LCX55 LMT51:LMT55 LWP51:LWP55 MGL51:MGL55 MQH51:MQH55 NAD51:NAD55 NJZ51:NJZ55 NTV51:NTV55 ODR51:ODR55 ONN51:ONN55 OXJ51:OXJ55 PHF51:PHF55 PRB51:PRB55 QAX51:QAX55 QKT51:QKT55 QUP51:QUP55 REL51:REL55 ROH51:ROH55 RYD51:RYD55 SHZ51:SHZ55 SRV51:SRV55 TBR51:TBR55 TLN51:TLN55 TVJ51:TVJ55 UFF51:UFF55 UPB51:UPB55 UYX51:UYX55 VIT51:VIT55 VSP51:VSP55 WCL51:WCL55 WMH51:WMH55 WWD51:WWD55 V65587:V65591 JR65587:JR65591 TN65587:TN65591 ADJ65587:ADJ65591 ANF65587:ANF65591 AXB65587:AXB65591 BGX65587:BGX65591 BQT65587:BQT65591 CAP65587:CAP65591 CKL65587:CKL65591 CUH65587:CUH65591 DED65587:DED65591 DNZ65587:DNZ65591 DXV65587:DXV65591 EHR65587:EHR65591 ERN65587:ERN65591 FBJ65587:FBJ65591 FLF65587:FLF65591 FVB65587:FVB65591 GEX65587:GEX65591 GOT65587:GOT65591 GYP65587:GYP65591 HIL65587:HIL65591 HSH65587:HSH65591 ICD65587:ICD65591 ILZ65587:ILZ65591 IVV65587:IVV65591 JFR65587:JFR65591 JPN65587:JPN65591 JZJ65587:JZJ65591 KJF65587:KJF65591 KTB65587:KTB65591 LCX65587:LCX65591 LMT65587:LMT65591 LWP65587:LWP65591 MGL65587:MGL65591 MQH65587:MQH65591 NAD65587:NAD65591 NJZ65587:NJZ65591 NTV65587:NTV65591 ODR65587:ODR65591 ONN65587:ONN65591 OXJ65587:OXJ65591 PHF65587:PHF65591 PRB65587:PRB65591 QAX65587:QAX65591 QKT65587:QKT65591 QUP65587:QUP65591 REL65587:REL65591 ROH65587:ROH65591 RYD65587:RYD65591 SHZ65587:SHZ65591 SRV65587:SRV65591 TBR65587:TBR65591 TLN65587:TLN65591 TVJ65587:TVJ65591 UFF65587:UFF65591 UPB65587:UPB65591 UYX65587:UYX65591 VIT65587:VIT65591 VSP65587:VSP65591 WCL65587:WCL65591 WMH65587:WMH65591 WWD65587:WWD65591 V131123:V131127 JR131123:JR131127 TN131123:TN131127 ADJ131123:ADJ131127 ANF131123:ANF131127 AXB131123:AXB131127 BGX131123:BGX131127 BQT131123:BQT131127 CAP131123:CAP131127 CKL131123:CKL131127 CUH131123:CUH131127 DED131123:DED131127 DNZ131123:DNZ131127 DXV131123:DXV131127 EHR131123:EHR131127 ERN131123:ERN131127 FBJ131123:FBJ131127 FLF131123:FLF131127 FVB131123:FVB131127 GEX131123:GEX131127 GOT131123:GOT131127 GYP131123:GYP131127 HIL131123:HIL131127 HSH131123:HSH131127 ICD131123:ICD131127 ILZ131123:ILZ131127 IVV131123:IVV131127 JFR131123:JFR131127 JPN131123:JPN131127 JZJ131123:JZJ131127 KJF131123:KJF131127 KTB131123:KTB131127 LCX131123:LCX131127 LMT131123:LMT131127 LWP131123:LWP131127 MGL131123:MGL131127 MQH131123:MQH131127 NAD131123:NAD131127 NJZ131123:NJZ131127 NTV131123:NTV131127 ODR131123:ODR131127 ONN131123:ONN131127 OXJ131123:OXJ131127 PHF131123:PHF131127 PRB131123:PRB131127 QAX131123:QAX131127 QKT131123:QKT131127 QUP131123:QUP131127 REL131123:REL131127 ROH131123:ROH131127 RYD131123:RYD131127 SHZ131123:SHZ131127 SRV131123:SRV131127 TBR131123:TBR131127 TLN131123:TLN131127 TVJ131123:TVJ131127 UFF131123:UFF131127 UPB131123:UPB131127 UYX131123:UYX131127 VIT131123:VIT131127 VSP131123:VSP131127 WCL131123:WCL131127 WMH131123:WMH131127 WWD131123:WWD131127 V196659:V196663 JR196659:JR196663 TN196659:TN196663 ADJ196659:ADJ196663 ANF196659:ANF196663 AXB196659:AXB196663 BGX196659:BGX196663 BQT196659:BQT196663 CAP196659:CAP196663 CKL196659:CKL196663 CUH196659:CUH196663 DED196659:DED196663 DNZ196659:DNZ196663 DXV196659:DXV196663 EHR196659:EHR196663 ERN196659:ERN196663 FBJ196659:FBJ196663 FLF196659:FLF196663 FVB196659:FVB196663 GEX196659:GEX196663 GOT196659:GOT196663 GYP196659:GYP196663 HIL196659:HIL196663 HSH196659:HSH196663 ICD196659:ICD196663 ILZ196659:ILZ196663 IVV196659:IVV196663 JFR196659:JFR196663 JPN196659:JPN196663 JZJ196659:JZJ196663 KJF196659:KJF196663 KTB196659:KTB196663 LCX196659:LCX196663 LMT196659:LMT196663 LWP196659:LWP196663 MGL196659:MGL196663 MQH196659:MQH196663 NAD196659:NAD196663 NJZ196659:NJZ196663 NTV196659:NTV196663 ODR196659:ODR196663 ONN196659:ONN196663 OXJ196659:OXJ196663 PHF196659:PHF196663 PRB196659:PRB196663 QAX196659:QAX196663 QKT196659:QKT196663 QUP196659:QUP196663 REL196659:REL196663 ROH196659:ROH196663 RYD196659:RYD196663 SHZ196659:SHZ196663 SRV196659:SRV196663 TBR196659:TBR196663 TLN196659:TLN196663 TVJ196659:TVJ196663 UFF196659:UFF196663 UPB196659:UPB196663 UYX196659:UYX196663 VIT196659:VIT196663 VSP196659:VSP196663 WCL196659:WCL196663 WMH196659:WMH196663 WWD196659:WWD196663 V262195:V262199 JR262195:JR262199 TN262195:TN262199 ADJ262195:ADJ262199 ANF262195:ANF262199 AXB262195:AXB262199 BGX262195:BGX262199 BQT262195:BQT262199 CAP262195:CAP262199 CKL262195:CKL262199 CUH262195:CUH262199 DED262195:DED262199 DNZ262195:DNZ262199 DXV262195:DXV262199 EHR262195:EHR262199 ERN262195:ERN262199 FBJ262195:FBJ262199 FLF262195:FLF262199 FVB262195:FVB262199 GEX262195:GEX262199 GOT262195:GOT262199 GYP262195:GYP262199 HIL262195:HIL262199 HSH262195:HSH262199 ICD262195:ICD262199 ILZ262195:ILZ262199 IVV262195:IVV262199 JFR262195:JFR262199 JPN262195:JPN262199 JZJ262195:JZJ262199 KJF262195:KJF262199 KTB262195:KTB262199 LCX262195:LCX262199 LMT262195:LMT262199 LWP262195:LWP262199 MGL262195:MGL262199 MQH262195:MQH262199 NAD262195:NAD262199 NJZ262195:NJZ262199 NTV262195:NTV262199 ODR262195:ODR262199 ONN262195:ONN262199 OXJ262195:OXJ262199 PHF262195:PHF262199 PRB262195:PRB262199 QAX262195:QAX262199 QKT262195:QKT262199 QUP262195:QUP262199 REL262195:REL262199 ROH262195:ROH262199 RYD262195:RYD262199 SHZ262195:SHZ262199 SRV262195:SRV262199 TBR262195:TBR262199 TLN262195:TLN262199 TVJ262195:TVJ262199 UFF262195:UFF262199 UPB262195:UPB262199 UYX262195:UYX262199 VIT262195:VIT262199 VSP262195:VSP262199 WCL262195:WCL262199 WMH262195:WMH262199 WWD262195:WWD262199 V327731:V327735 JR327731:JR327735 TN327731:TN327735 ADJ327731:ADJ327735 ANF327731:ANF327735 AXB327731:AXB327735 BGX327731:BGX327735 BQT327731:BQT327735 CAP327731:CAP327735 CKL327731:CKL327735 CUH327731:CUH327735 DED327731:DED327735 DNZ327731:DNZ327735 DXV327731:DXV327735 EHR327731:EHR327735 ERN327731:ERN327735 FBJ327731:FBJ327735 FLF327731:FLF327735 FVB327731:FVB327735 GEX327731:GEX327735 GOT327731:GOT327735 GYP327731:GYP327735 HIL327731:HIL327735 HSH327731:HSH327735 ICD327731:ICD327735 ILZ327731:ILZ327735 IVV327731:IVV327735 JFR327731:JFR327735 JPN327731:JPN327735 JZJ327731:JZJ327735 KJF327731:KJF327735 KTB327731:KTB327735 LCX327731:LCX327735 LMT327731:LMT327735 LWP327731:LWP327735 MGL327731:MGL327735 MQH327731:MQH327735 NAD327731:NAD327735 NJZ327731:NJZ327735 NTV327731:NTV327735 ODR327731:ODR327735 ONN327731:ONN327735 OXJ327731:OXJ327735 PHF327731:PHF327735 PRB327731:PRB327735 QAX327731:QAX327735 QKT327731:QKT327735 QUP327731:QUP327735 REL327731:REL327735 ROH327731:ROH327735 RYD327731:RYD327735 SHZ327731:SHZ327735 SRV327731:SRV327735 TBR327731:TBR327735 TLN327731:TLN327735 TVJ327731:TVJ327735 UFF327731:UFF327735 UPB327731:UPB327735 UYX327731:UYX327735 VIT327731:VIT327735 VSP327731:VSP327735 WCL327731:WCL327735 WMH327731:WMH327735 WWD327731:WWD327735 V393267:V393271 JR393267:JR393271 TN393267:TN393271 ADJ393267:ADJ393271 ANF393267:ANF393271 AXB393267:AXB393271 BGX393267:BGX393271 BQT393267:BQT393271 CAP393267:CAP393271 CKL393267:CKL393271 CUH393267:CUH393271 DED393267:DED393271 DNZ393267:DNZ393271 DXV393267:DXV393271 EHR393267:EHR393271 ERN393267:ERN393271 FBJ393267:FBJ393271 FLF393267:FLF393271 FVB393267:FVB393271 GEX393267:GEX393271 GOT393267:GOT393271 GYP393267:GYP393271 HIL393267:HIL393271 HSH393267:HSH393271 ICD393267:ICD393271 ILZ393267:ILZ393271 IVV393267:IVV393271 JFR393267:JFR393271 JPN393267:JPN393271 JZJ393267:JZJ393271 KJF393267:KJF393271 KTB393267:KTB393271 LCX393267:LCX393271 LMT393267:LMT393271 LWP393267:LWP393271 MGL393267:MGL393271 MQH393267:MQH393271 NAD393267:NAD393271 NJZ393267:NJZ393271 NTV393267:NTV393271 ODR393267:ODR393271 ONN393267:ONN393271 OXJ393267:OXJ393271 PHF393267:PHF393271 PRB393267:PRB393271 QAX393267:QAX393271 QKT393267:QKT393271 QUP393267:QUP393271 REL393267:REL393271 ROH393267:ROH393271 RYD393267:RYD393271 SHZ393267:SHZ393271 SRV393267:SRV393271 TBR393267:TBR393271 TLN393267:TLN393271 TVJ393267:TVJ393271 UFF393267:UFF393271 UPB393267:UPB393271 UYX393267:UYX393271 VIT393267:VIT393271 VSP393267:VSP393271 WCL393267:WCL393271 WMH393267:WMH393271 WWD393267:WWD393271 V458803:V458807 JR458803:JR458807 TN458803:TN458807 ADJ458803:ADJ458807 ANF458803:ANF458807 AXB458803:AXB458807 BGX458803:BGX458807 BQT458803:BQT458807 CAP458803:CAP458807 CKL458803:CKL458807 CUH458803:CUH458807 DED458803:DED458807 DNZ458803:DNZ458807 DXV458803:DXV458807 EHR458803:EHR458807 ERN458803:ERN458807 FBJ458803:FBJ458807 FLF458803:FLF458807 FVB458803:FVB458807 GEX458803:GEX458807 GOT458803:GOT458807 GYP458803:GYP458807 HIL458803:HIL458807 HSH458803:HSH458807 ICD458803:ICD458807 ILZ458803:ILZ458807 IVV458803:IVV458807 JFR458803:JFR458807 JPN458803:JPN458807 JZJ458803:JZJ458807 KJF458803:KJF458807 KTB458803:KTB458807 LCX458803:LCX458807 LMT458803:LMT458807 LWP458803:LWP458807 MGL458803:MGL458807 MQH458803:MQH458807 NAD458803:NAD458807 NJZ458803:NJZ458807 NTV458803:NTV458807 ODR458803:ODR458807 ONN458803:ONN458807 OXJ458803:OXJ458807 PHF458803:PHF458807 PRB458803:PRB458807 QAX458803:QAX458807 QKT458803:QKT458807 QUP458803:QUP458807 REL458803:REL458807 ROH458803:ROH458807 RYD458803:RYD458807 SHZ458803:SHZ458807 SRV458803:SRV458807 TBR458803:TBR458807 TLN458803:TLN458807 TVJ458803:TVJ458807 UFF458803:UFF458807 UPB458803:UPB458807 UYX458803:UYX458807 VIT458803:VIT458807 VSP458803:VSP458807 WCL458803:WCL458807 WMH458803:WMH458807 WWD458803:WWD458807 V524339:V524343 JR524339:JR524343 TN524339:TN524343 ADJ524339:ADJ524343 ANF524339:ANF524343 AXB524339:AXB524343 BGX524339:BGX524343 BQT524339:BQT524343 CAP524339:CAP524343 CKL524339:CKL524343 CUH524339:CUH524343 DED524339:DED524343 DNZ524339:DNZ524343 DXV524339:DXV524343 EHR524339:EHR524343 ERN524339:ERN524343 FBJ524339:FBJ524343 FLF524339:FLF524343 FVB524339:FVB524343 GEX524339:GEX524343 GOT524339:GOT524343 GYP524339:GYP524343 HIL524339:HIL524343 HSH524339:HSH524343 ICD524339:ICD524343 ILZ524339:ILZ524343 IVV524339:IVV524343 JFR524339:JFR524343 JPN524339:JPN524343 JZJ524339:JZJ524343 KJF524339:KJF524343 KTB524339:KTB524343 LCX524339:LCX524343 LMT524339:LMT524343 LWP524339:LWP524343 MGL524339:MGL524343 MQH524339:MQH524343 NAD524339:NAD524343 NJZ524339:NJZ524343 NTV524339:NTV524343 ODR524339:ODR524343 ONN524339:ONN524343 OXJ524339:OXJ524343 PHF524339:PHF524343 PRB524339:PRB524343 QAX524339:QAX524343 QKT524339:QKT524343 QUP524339:QUP524343 REL524339:REL524343 ROH524339:ROH524343 RYD524339:RYD524343 SHZ524339:SHZ524343 SRV524339:SRV524343 TBR524339:TBR524343 TLN524339:TLN524343 TVJ524339:TVJ524343 UFF524339:UFF524343 UPB524339:UPB524343 UYX524339:UYX524343 VIT524339:VIT524343 VSP524339:VSP524343 WCL524339:WCL524343 WMH524339:WMH524343 WWD524339:WWD524343 V589875:V589879 JR589875:JR589879 TN589875:TN589879 ADJ589875:ADJ589879 ANF589875:ANF589879 AXB589875:AXB589879 BGX589875:BGX589879 BQT589875:BQT589879 CAP589875:CAP589879 CKL589875:CKL589879 CUH589875:CUH589879 DED589875:DED589879 DNZ589875:DNZ589879 DXV589875:DXV589879 EHR589875:EHR589879 ERN589875:ERN589879 FBJ589875:FBJ589879 FLF589875:FLF589879 FVB589875:FVB589879 GEX589875:GEX589879 GOT589875:GOT589879 GYP589875:GYP589879 HIL589875:HIL589879 HSH589875:HSH589879 ICD589875:ICD589879 ILZ589875:ILZ589879 IVV589875:IVV589879 JFR589875:JFR589879 JPN589875:JPN589879 JZJ589875:JZJ589879 KJF589875:KJF589879 KTB589875:KTB589879 LCX589875:LCX589879 LMT589875:LMT589879 LWP589875:LWP589879 MGL589875:MGL589879 MQH589875:MQH589879 NAD589875:NAD589879 NJZ589875:NJZ589879 NTV589875:NTV589879 ODR589875:ODR589879 ONN589875:ONN589879 OXJ589875:OXJ589879 PHF589875:PHF589879 PRB589875:PRB589879 QAX589875:QAX589879 QKT589875:QKT589879 QUP589875:QUP589879 REL589875:REL589879 ROH589875:ROH589879 RYD589875:RYD589879 SHZ589875:SHZ589879 SRV589875:SRV589879 TBR589875:TBR589879 TLN589875:TLN589879 TVJ589875:TVJ589879 UFF589875:UFF589879 UPB589875:UPB589879 UYX589875:UYX589879 VIT589875:VIT589879 VSP589875:VSP589879 WCL589875:WCL589879 WMH589875:WMH589879 WWD589875:WWD589879 V655411:V655415 JR655411:JR655415 TN655411:TN655415 ADJ655411:ADJ655415 ANF655411:ANF655415 AXB655411:AXB655415 BGX655411:BGX655415 BQT655411:BQT655415 CAP655411:CAP655415 CKL655411:CKL655415 CUH655411:CUH655415 DED655411:DED655415 DNZ655411:DNZ655415 DXV655411:DXV655415 EHR655411:EHR655415 ERN655411:ERN655415 FBJ655411:FBJ655415 FLF655411:FLF655415 FVB655411:FVB655415 GEX655411:GEX655415 GOT655411:GOT655415 GYP655411:GYP655415 HIL655411:HIL655415 HSH655411:HSH655415 ICD655411:ICD655415 ILZ655411:ILZ655415 IVV655411:IVV655415 JFR655411:JFR655415 JPN655411:JPN655415 JZJ655411:JZJ655415 KJF655411:KJF655415 KTB655411:KTB655415 LCX655411:LCX655415 LMT655411:LMT655415 LWP655411:LWP655415 MGL655411:MGL655415 MQH655411:MQH655415 NAD655411:NAD655415 NJZ655411:NJZ655415 NTV655411:NTV655415 ODR655411:ODR655415 ONN655411:ONN655415 OXJ655411:OXJ655415 PHF655411:PHF655415 PRB655411:PRB655415 QAX655411:QAX655415 QKT655411:QKT655415 QUP655411:QUP655415 REL655411:REL655415 ROH655411:ROH655415 RYD655411:RYD655415 SHZ655411:SHZ655415 SRV655411:SRV655415 TBR655411:TBR655415 TLN655411:TLN655415 TVJ655411:TVJ655415 UFF655411:UFF655415 UPB655411:UPB655415 UYX655411:UYX655415 VIT655411:VIT655415 VSP655411:VSP655415 WCL655411:WCL655415 WMH655411:WMH655415 WWD655411:WWD655415 V720947:V720951 JR720947:JR720951 TN720947:TN720951 ADJ720947:ADJ720951 ANF720947:ANF720951 AXB720947:AXB720951 BGX720947:BGX720951 BQT720947:BQT720951 CAP720947:CAP720951 CKL720947:CKL720951 CUH720947:CUH720951 DED720947:DED720951 DNZ720947:DNZ720951 DXV720947:DXV720951 EHR720947:EHR720951 ERN720947:ERN720951 FBJ720947:FBJ720951 FLF720947:FLF720951 FVB720947:FVB720951 GEX720947:GEX720951 GOT720947:GOT720951 GYP720947:GYP720951 HIL720947:HIL720951 HSH720947:HSH720951 ICD720947:ICD720951 ILZ720947:ILZ720951 IVV720947:IVV720951 JFR720947:JFR720951 JPN720947:JPN720951 JZJ720947:JZJ720951 KJF720947:KJF720951 KTB720947:KTB720951 LCX720947:LCX720951 LMT720947:LMT720951 LWP720947:LWP720951 MGL720947:MGL720951 MQH720947:MQH720951 NAD720947:NAD720951 NJZ720947:NJZ720951 NTV720947:NTV720951 ODR720947:ODR720951 ONN720947:ONN720951 OXJ720947:OXJ720951 PHF720947:PHF720951 PRB720947:PRB720951 QAX720947:QAX720951 QKT720947:QKT720951 QUP720947:QUP720951 REL720947:REL720951 ROH720947:ROH720951 RYD720947:RYD720951 SHZ720947:SHZ720951 SRV720947:SRV720951 TBR720947:TBR720951 TLN720947:TLN720951 TVJ720947:TVJ720951 UFF720947:UFF720951 UPB720947:UPB720951 UYX720947:UYX720951 VIT720947:VIT720951 VSP720947:VSP720951 WCL720947:WCL720951 WMH720947:WMH720951 WWD720947:WWD720951 V786483:V786487 JR786483:JR786487 TN786483:TN786487 ADJ786483:ADJ786487 ANF786483:ANF786487 AXB786483:AXB786487 BGX786483:BGX786487 BQT786483:BQT786487 CAP786483:CAP786487 CKL786483:CKL786487 CUH786483:CUH786487 DED786483:DED786487 DNZ786483:DNZ786487 DXV786483:DXV786487 EHR786483:EHR786487 ERN786483:ERN786487 FBJ786483:FBJ786487 FLF786483:FLF786487 FVB786483:FVB786487 GEX786483:GEX786487 GOT786483:GOT786487 GYP786483:GYP786487 HIL786483:HIL786487 HSH786483:HSH786487 ICD786483:ICD786487 ILZ786483:ILZ786487 IVV786483:IVV786487 JFR786483:JFR786487 JPN786483:JPN786487 JZJ786483:JZJ786487 KJF786483:KJF786487 KTB786483:KTB786487 LCX786483:LCX786487 LMT786483:LMT786487 LWP786483:LWP786487 MGL786483:MGL786487 MQH786483:MQH786487 NAD786483:NAD786487 NJZ786483:NJZ786487 NTV786483:NTV786487 ODR786483:ODR786487 ONN786483:ONN786487 OXJ786483:OXJ786487 PHF786483:PHF786487 PRB786483:PRB786487 QAX786483:QAX786487 QKT786483:QKT786487 QUP786483:QUP786487 REL786483:REL786487 ROH786483:ROH786487 RYD786483:RYD786487 SHZ786483:SHZ786487 SRV786483:SRV786487 TBR786483:TBR786487 TLN786483:TLN786487 TVJ786483:TVJ786487 UFF786483:UFF786487 UPB786483:UPB786487 UYX786483:UYX786487 VIT786483:VIT786487 VSP786483:VSP786487 WCL786483:WCL786487 WMH786483:WMH786487 WWD786483:WWD786487 V852019:V852023 JR852019:JR852023 TN852019:TN852023 ADJ852019:ADJ852023 ANF852019:ANF852023 AXB852019:AXB852023 BGX852019:BGX852023 BQT852019:BQT852023 CAP852019:CAP852023 CKL852019:CKL852023 CUH852019:CUH852023 DED852019:DED852023 DNZ852019:DNZ852023 DXV852019:DXV852023 EHR852019:EHR852023 ERN852019:ERN852023 FBJ852019:FBJ852023 FLF852019:FLF852023 FVB852019:FVB852023 GEX852019:GEX852023 GOT852019:GOT852023 GYP852019:GYP852023 HIL852019:HIL852023 HSH852019:HSH852023 ICD852019:ICD852023 ILZ852019:ILZ852023 IVV852019:IVV852023 JFR852019:JFR852023 JPN852019:JPN852023 JZJ852019:JZJ852023 KJF852019:KJF852023 KTB852019:KTB852023 LCX852019:LCX852023 LMT852019:LMT852023 LWP852019:LWP852023 MGL852019:MGL852023 MQH852019:MQH852023 NAD852019:NAD852023 NJZ852019:NJZ852023 NTV852019:NTV852023 ODR852019:ODR852023 ONN852019:ONN852023 OXJ852019:OXJ852023 PHF852019:PHF852023 PRB852019:PRB852023 QAX852019:QAX852023 QKT852019:QKT852023 QUP852019:QUP852023 REL852019:REL852023 ROH852019:ROH852023 RYD852019:RYD852023 SHZ852019:SHZ852023 SRV852019:SRV852023 TBR852019:TBR852023 TLN852019:TLN852023 TVJ852019:TVJ852023 UFF852019:UFF852023 UPB852019:UPB852023 UYX852019:UYX852023 VIT852019:VIT852023 VSP852019:VSP852023 WCL852019:WCL852023 WMH852019:WMH852023 WWD852019:WWD852023 V917555:V917559 JR917555:JR917559 TN917555:TN917559 ADJ917555:ADJ917559 ANF917555:ANF917559 AXB917555:AXB917559 BGX917555:BGX917559 BQT917555:BQT917559 CAP917555:CAP917559 CKL917555:CKL917559 CUH917555:CUH917559 DED917555:DED917559 DNZ917555:DNZ917559 DXV917555:DXV917559 EHR917555:EHR917559 ERN917555:ERN917559 FBJ917555:FBJ917559 FLF917555:FLF917559 FVB917555:FVB917559 GEX917555:GEX917559 GOT917555:GOT917559 GYP917555:GYP917559 HIL917555:HIL917559 HSH917555:HSH917559 ICD917555:ICD917559 ILZ917555:ILZ917559 IVV917555:IVV917559 JFR917555:JFR917559 JPN917555:JPN917559 JZJ917555:JZJ917559 KJF917555:KJF917559 KTB917555:KTB917559 LCX917555:LCX917559 LMT917555:LMT917559 LWP917555:LWP917559 MGL917555:MGL917559 MQH917555:MQH917559 NAD917555:NAD917559 NJZ917555:NJZ917559 NTV917555:NTV917559 ODR917555:ODR917559 ONN917555:ONN917559 OXJ917555:OXJ917559 PHF917555:PHF917559 PRB917555:PRB917559 QAX917555:QAX917559 QKT917555:QKT917559 QUP917555:QUP917559 REL917555:REL917559 ROH917555:ROH917559 RYD917555:RYD917559 SHZ917555:SHZ917559 SRV917555:SRV917559 TBR917555:TBR917559 TLN917555:TLN917559 TVJ917555:TVJ917559 UFF917555:UFF917559 UPB917555:UPB917559 UYX917555:UYX917559 VIT917555:VIT917559 VSP917555:VSP917559 WCL917555:WCL917559 WMH917555:WMH917559 WWD917555:WWD917559 V983091:V983095 JR983091:JR983095 TN983091:TN983095 ADJ983091:ADJ983095 ANF983091:ANF983095 AXB983091:AXB983095 BGX983091:BGX983095 BQT983091:BQT983095 CAP983091:CAP983095 CKL983091:CKL983095 CUH983091:CUH983095 DED983091:DED983095 DNZ983091:DNZ983095 DXV983091:DXV983095 EHR983091:EHR983095 ERN983091:ERN983095 FBJ983091:FBJ983095 FLF983091:FLF983095 FVB983091:FVB983095 GEX983091:GEX983095 GOT983091:GOT983095 GYP983091:GYP983095 HIL983091:HIL983095 HSH983091:HSH983095 ICD983091:ICD983095 ILZ983091:ILZ983095 IVV983091:IVV983095 JFR983091:JFR983095 JPN983091:JPN983095 JZJ983091:JZJ983095 KJF983091:KJF983095 KTB983091:KTB983095 LCX983091:LCX983095 LMT983091:LMT983095 LWP983091:LWP983095 MGL983091:MGL983095 MQH983091:MQH983095 NAD983091:NAD983095 NJZ983091:NJZ983095 NTV983091:NTV983095 ODR983091:ODR983095 ONN983091:ONN983095 OXJ983091:OXJ983095 PHF983091:PHF983095 PRB983091:PRB983095 QAX983091:QAX983095 QKT983091:QKT983095 QUP983091:QUP983095 REL983091:REL983095 ROH983091:ROH983095 RYD983091:RYD983095 SHZ983091:SHZ983095 SRV983091:SRV983095 TBR983091:TBR983095 TLN983091:TLN983095 TVJ983091:TVJ983095 UFF983091:UFF983095 UPB983091:UPB983095 UYX983091:UYX983095 VIT983091:VIT983095 VSP983091:VSP983095 WCL983091:WCL983095 WMH983091:WMH983095 WWD983091:WWD983095 X51:X55 JT51:JT55 TP51:TP55 ADL51:ADL55 ANH51:ANH55 AXD51:AXD55 BGZ51:BGZ55 BQV51:BQV55 CAR51:CAR55 CKN51:CKN55 CUJ51:CUJ55 DEF51:DEF55 DOB51:DOB55 DXX51:DXX55 EHT51:EHT55 ERP51:ERP55 FBL51:FBL55 FLH51:FLH55 FVD51:FVD55 GEZ51:GEZ55 GOV51:GOV55 GYR51:GYR55 HIN51:HIN55 HSJ51:HSJ55 ICF51:ICF55 IMB51:IMB55 IVX51:IVX55 JFT51:JFT55 JPP51:JPP55 JZL51:JZL55 KJH51:KJH55 KTD51:KTD55 LCZ51:LCZ55 LMV51:LMV55 LWR51:LWR55 MGN51:MGN55 MQJ51:MQJ55 NAF51:NAF55 NKB51:NKB55 NTX51:NTX55 ODT51:ODT55 ONP51:ONP55 OXL51:OXL55 PHH51:PHH55 PRD51:PRD55 QAZ51:QAZ55 QKV51:QKV55 QUR51:QUR55 REN51:REN55 ROJ51:ROJ55 RYF51:RYF55 SIB51:SIB55 SRX51:SRX55 TBT51:TBT55 TLP51:TLP55 TVL51:TVL55 UFH51:UFH55 UPD51:UPD55 UYZ51:UYZ55 VIV51:VIV55 VSR51:VSR55 WCN51:WCN55 WMJ51:WMJ55 WWF51:WWF55 X65587:X65591 JT65587:JT65591 TP65587:TP65591 ADL65587:ADL65591 ANH65587:ANH65591 AXD65587:AXD65591 BGZ65587:BGZ65591 BQV65587:BQV65591 CAR65587:CAR65591 CKN65587:CKN65591 CUJ65587:CUJ65591 DEF65587:DEF65591 DOB65587:DOB65591 DXX65587:DXX65591 EHT65587:EHT65591 ERP65587:ERP65591 FBL65587:FBL65591 FLH65587:FLH65591 FVD65587:FVD65591 GEZ65587:GEZ65591 GOV65587:GOV65591 GYR65587:GYR65591 HIN65587:HIN65591 HSJ65587:HSJ65591 ICF65587:ICF65591 IMB65587:IMB65591 IVX65587:IVX65591 JFT65587:JFT65591 JPP65587:JPP65591 JZL65587:JZL65591 KJH65587:KJH65591 KTD65587:KTD65591 LCZ65587:LCZ65591 LMV65587:LMV65591 LWR65587:LWR65591 MGN65587:MGN65591 MQJ65587:MQJ65591 NAF65587:NAF65591 NKB65587:NKB65591 NTX65587:NTX65591 ODT65587:ODT65591 ONP65587:ONP65591 OXL65587:OXL65591 PHH65587:PHH65591 PRD65587:PRD65591 QAZ65587:QAZ65591 QKV65587:QKV65591 QUR65587:QUR65591 REN65587:REN65591 ROJ65587:ROJ65591 RYF65587:RYF65591 SIB65587:SIB65591 SRX65587:SRX65591 TBT65587:TBT65591 TLP65587:TLP65591 TVL65587:TVL65591 UFH65587:UFH65591 UPD65587:UPD65591 UYZ65587:UYZ65591 VIV65587:VIV65591 VSR65587:VSR65591 WCN65587:WCN65591 WMJ65587:WMJ65591 WWF65587:WWF65591 X131123:X131127 JT131123:JT131127 TP131123:TP131127 ADL131123:ADL131127 ANH131123:ANH131127 AXD131123:AXD131127 BGZ131123:BGZ131127 BQV131123:BQV131127 CAR131123:CAR131127 CKN131123:CKN131127 CUJ131123:CUJ131127 DEF131123:DEF131127 DOB131123:DOB131127 DXX131123:DXX131127 EHT131123:EHT131127 ERP131123:ERP131127 FBL131123:FBL131127 FLH131123:FLH131127 FVD131123:FVD131127 GEZ131123:GEZ131127 GOV131123:GOV131127 GYR131123:GYR131127 HIN131123:HIN131127 HSJ131123:HSJ131127 ICF131123:ICF131127 IMB131123:IMB131127 IVX131123:IVX131127 JFT131123:JFT131127 JPP131123:JPP131127 JZL131123:JZL131127 KJH131123:KJH131127 KTD131123:KTD131127 LCZ131123:LCZ131127 LMV131123:LMV131127 LWR131123:LWR131127 MGN131123:MGN131127 MQJ131123:MQJ131127 NAF131123:NAF131127 NKB131123:NKB131127 NTX131123:NTX131127 ODT131123:ODT131127 ONP131123:ONP131127 OXL131123:OXL131127 PHH131123:PHH131127 PRD131123:PRD131127 QAZ131123:QAZ131127 QKV131123:QKV131127 QUR131123:QUR131127 REN131123:REN131127 ROJ131123:ROJ131127 RYF131123:RYF131127 SIB131123:SIB131127 SRX131123:SRX131127 TBT131123:TBT131127 TLP131123:TLP131127 TVL131123:TVL131127 UFH131123:UFH131127 UPD131123:UPD131127 UYZ131123:UYZ131127 VIV131123:VIV131127 VSR131123:VSR131127 WCN131123:WCN131127 WMJ131123:WMJ131127 WWF131123:WWF131127 X196659:X196663 JT196659:JT196663 TP196659:TP196663 ADL196659:ADL196663 ANH196659:ANH196663 AXD196659:AXD196663 BGZ196659:BGZ196663 BQV196659:BQV196663 CAR196659:CAR196663 CKN196659:CKN196663 CUJ196659:CUJ196663 DEF196659:DEF196663 DOB196659:DOB196663 DXX196659:DXX196663 EHT196659:EHT196663 ERP196659:ERP196663 FBL196659:FBL196663 FLH196659:FLH196663 FVD196659:FVD196663 GEZ196659:GEZ196663 GOV196659:GOV196663 GYR196659:GYR196663 HIN196659:HIN196663 HSJ196659:HSJ196663 ICF196659:ICF196663 IMB196659:IMB196663 IVX196659:IVX196663 JFT196659:JFT196663 JPP196659:JPP196663 JZL196659:JZL196663 KJH196659:KJH196663 KTD196659:KTD196663 LCZ196659:LCZ196663 LMV196659:LMV196663 LWR196659:LWR196663 MGN196659:MGN196663 MQJ196659:MQJ196663 NAF196659:NAF196663 NKB196659:NKB196663 NTX196659:NTX196663 ODT196659:ODT196663 ONP196659:ONP196663 OXL196659:OXL196663 PHH196659:PHH196663 PRD196659:PRD196663 QAZ196659:QAZ196663 QKV196659:QKV196663 QUR196659:QUR196663 REN196659:REN196663 ROJ196659:ROJ196663 RYF196659:RYF196663 SIB196659:SIB196663 SRX196659:SRX196663 TBT196659:TBT196663 TLP196659:TLP196663 TVL196659:TVL196663 UFH196659:UFH196663 UPD196659:UPD196663 UYZ196659:UYZ196663 VIV196659:VIV196663 VSR196659:VSR196663 WCN196659:WCN196663 WMJ196659:WMJ196663 WWF196659:WWF196663 X262195:X262199 JT262195:JT262199 TP262195:TP262199 ADL262195:ADL262199 ANH262195:ANH262199 AXD262195:AXD262199 BGZ262195:BGZ262199 BQV262195:BQV262199 CAR262195:CAR262199 CKN262195:CKN262199 CUJ262195:CUJ262199 DEF262195:DEF262199 DOB262195:DOB262199 DXX262195:DXX262199 EHT262195:EHT262199 ERP262195:ERP262199 FBL262195:FBL262199 FLH262195:FLH262199 FVD262195:FVD262199 GEZ262195:GEZ262199 GOV262195:GOV262199 GYR262195:GYR262199 HIN262195:HIN262199 HSJ262195:HSJ262199 ICF262195:ICF262199 IMB262195:IMB262199 IVX262195:IVX262199 JFT262195:JFT262199 JPP262195:JPP262199 JZL262195:JZL262199 KJH262195:KJH262199 KTD262195:KTD262199 LCZ262195:LCZ262199 LMV262195:LMV262199 LWR262195:LWR262199 MGN262195:MGN262199 MQJ262195:MQJ262199 NAF262195:NAF262199 NKB262195:NKB262199 NTX262195:NTX262199 ODT262195:ODT262199 ONP262195:ONP262199 OXL262195:OXL262199 PHH262195:PHH262199 PRD262195:PRD262199 QAZ262195:QAZ262199 QKV262195:QKV262199 QUR262195:QUR262199 REN262195:REN262199 ROJ262195:ROJ262199 RYF262195:RYF262199 SIB262195:SIB262199 SRX262195:SRX262199 TBT262195:TBT262199 TLP262195:TLP262199 TVL262195:TVL262199 UFH262195:UFH262199 UPD262195:UPD262199 UYZ262195:UYZ262199 VIV262195:VIV262199 VSR262195:VSR262199 WCN262195:WCN262199 WMJ262195:WMJ262199 WWF262195:WWF262199 X327731:X327735 JT327731:JT327735 TP327731:TP327735 ADL327731:ADL327735 ANH327731:ANH327735 AXD327731:AXD327735 BGZ327731:BGZ327735 BQV327731:BQV327735 CAR327731:CAR327735 CKN327731:CKN327735 CUJ327731:CUJ327735 DEF327731:DEF327735 DOB327731:DOB327735 DXX327731:DXX327735 EHT327731:EHT327735 ERP327731:ERP327735 FBL327731:FBL327735 FLH327731:FLH327735 FVD327731:FVD327735 GEZ327731:GEZ327735 GOV327731:GOV327735 GYR327731:GYR327735 HIN327731:HIN327735 HSJ327731:HSJ327735 ICF327731:ICF327735 IMB327731:IMB327735 IVX327731:IVX327735 JFT327731:JFT327735 JPP327731:JPP327735 JZL327731:JZL327735 KJH327731:KJH327735 KTD327731:KTD327735 LCZ327731:LCZ327735 LMV327731:LMV327735 LWR327731:LWR327735 MGN327731:MGN327735 MQJ327731:MQJ327735 NAF327731:NAF327735 NKB327731:NKB327735 NTX327731:NTX327735 ODT327731:ODT327735 ONP327731:ONP327735 OXL327731:OXL327735 PHH327731:PHH327735 PRD327731:PRD327735 QAZ327731:QAZ327735 QKV327731:QKV327735 QUR327731:QUR327735 REN327731:REN327735 ROJ327731:ROJ327735 RYF327731:RYF327735 SIB327731:SIB327735 SRX327731:SRX327735 TBT327731:TBT327735 TLP327731:TLP327735 TVL327731:TVL327735 UFH327731:UFH327735 UPD327731:UPD327735 UYZ327731:UYZ327735 VIV327731:VIV327735 VSR327731:VSR327735 WCN327731:WCN327735 WMJ327731:WMJ327735 WWF327731:WWF327735 X393267:X393271 JT393267:JT393271 TP393267:TP393271 ADL393267:ADL393271 ANH393267:ANH393271 AXD393267:AXD393271 BGZ393267:BGZ393271 BQV393267:BQV393271 CAR393267:CAR393271 CKN393267:CKN393271 CUJ393267:CUJ393271 DEF393267:DEF393271 DOB393267:DOB393271 DXX393267:DXX393271 EHT393267:EHT393271 ERP393267:ERP393271 FBL393267:FBL393271 FLH393267:FLH393271 FVD393267:FVD393271 GEZ393267:GEZ393271 GOV393267:GOV393271 GYR393267:GYR393271 HIN393267:HIN393271 HSJ393267:HSJ393271 ICF393267:ICF393271 IMB393267:IMB393271 IVX393267:IVX393271 JFT393267:JFT393271 JPP393267:JPP393271 JZL393267:JZL393271 KJH393267:KJH393271 KTD393267:KTD393271 LCZ393267:LCZ393271 LMV393267:LMV393271 LWR393267:LWR393271 MGN393267:MGN393271 MQJ393267:MQJ393271 NAF393267:NAF393271 NKB393267:NKB393271 NTX393267:NTX393271 ODT393267:ODT393271 ONP393267:ONP393271 OXL393267:OXL393271 PHH393267:PHH393271 PRD393267:PRD393271 QAZ393267:QAZ393271 QKV393267:QKV393271 QUR393267:QUR393271 REN393267:REN393271 ROJ393267:ROJ393271 RYF393267:RYF393271 SIB393267:SIB393271 SRX393267:SRX393271 TBT393267:TBT393271 TLP393267:TLP393271 TVL393267:TVL393271 UFH393267:UFH393271 UPD393267:UPD393271 UYZ393267:UYZ393271 VIV393267:VIV393271 VSR393267:VSR393271 WCN393267:WCN393271 WMJ393267:WMJ393271 WWF393267:WWF393271 X458803:X458807 JT458803:JT458807 TP458803:TP458807 ADL458803:ADL458807 ANH458803:ANH458807 AXD458803:AXD458807 BGZ458803:BGZ458807 BQV458803:BQV458807 CAR458803:CAR458807 CKN458803:CKN458807 CUJ458803:CUJ458807 DEF458803:DEF458807 DOB458803:DOB458807 DXX458803:DXX458807 EHT458803:EHT458807 ERP458803:ERP458807 FBL458803:FBL458807 FLH458803:FLH458807 FVD458803:FVD458807 GEZ458803:GEZ458807 GOV458803:GOV458807 GYR458803:GYR458807 HIN458803:HIN458807 HSJ458803:HSJ458807 ICF458803:ICF458807 IMB458803:IMB458807 IVX458803:IVX458807 JFT458803:JFT458807 JPP458803:JPP458807 JZL458803:JZL458807 KJH458803:KJH458807 KTD458803:KTD458807 LCZ458803:LCZ458807 LMV458803:LMV458807 LWR458803:LWR458807 MGN458803:MGN458807 MQJ458803:MQJ458807 NAF458803:NAF458807 NKB458803:NKB458807 NTX458803:NTX458807 ODT458803:ODT458807 ONP458803:ONP458807 OXL458803:OXL458807 PHH458803:PHH458807 PRD458803:PRD458807 QAZ458803:QAZ458807 QKV458803:QKV458807 QUR458803:QUR458807 REN458803:REN458807 ROJ458803:ROJ458807 RYF458803:RYF458807 SIB458803:SIB458807 SRX458803:SRX458807 TBT458803:TBT458807 TLP458803:TLP458807 TVL458803:TVL458807 UFH458803:UFH458807 UPD458803:UPD458807 UYZ458803:UYZ458807 VIV458803:VIV458807 VSR458803:VSR458807 WCN458803:WCN458807 WMJ458803:WMJ458807 WWF458803:WWF458807 X524339:X524343 JT524339:JT524343 TP524339:TP524343 ADL524339:ADL524343 ANH524339:ANH524343 AXD524339:AXD524343 BGZ524339:BGZ524343 BQV524339:BQV524343 CAR524339:CAR524343 CKN524339:CKN524343 CUJ524339:CUJ524343 DEF524339:DEF524343 DOB524339:DOB524343 DXX524339:DXX524343 EHT524339:EHT524343 ERP524339:ERP524343 FBL524339:FBL524343 FLH524339:FLH524343 FVD524339:FVD524343 GEZ524339:GEZ524343 GOV524339:GOV524343 GYR524339:GYR524343 HIN524339:HIN524343 HSJ524339:HSJ524343 ICF524339:ICF524343 IMB524339:IMB524343 IVX524339:IVX524343 JFT524339:JFT524343 JPP524339:JPP524343 JZL524339:JZL524343 KJH524339:KJH524343 KTD524339:KTD524343 LCZ524339:LCZ524343 LMV524339:LMV524343 LWR524339:LWR524343 MGN524339:MGN524343 MQJ524339:MQJ524343 NAF524339:NAF524343 NKB524339:NKB524343 NTX524339:NTX524343 ODT524339:ODT524343 ONP524339:ONP524343 OXL524339:OXL524343 PHH524339:PHH524343 PRD524339:PRD524343 QAZ524339:QAZ524343 QKV524339:QKV524343 QUR524339:QUR524343 REN524339:REN524343 ROJ524339:ROJ524343 RYF524339:RYF524343 SIB524339:SIB524343 SRX524339:SRX524343 TBT524339:TBT524343 TLP524339:TLP524343 TVL524339:TVL524343 UFH524339:UFH524343 UPD524339:UPD524343 UYZ524339:UYZ524343 VIV524339:VIV524343 VSR524339:VSR524343 WCN524339:WCN524343 WMJ524339:WMJ524343 WWF524339:WWF524343 X589875:X589879 JT589875:JT589879 TP589875:TP589879 ADL589875:ADL589879 ANH589875:ANH589879 AXD589875:AXD589879 BGZ589875:BGZ589879 BQV589875:BQV589879 CAR589875:CAR589879 CKN589875:CKN589879 CUJ589875:CUJ589879 DEF589875:DEF589879 DOB589875:DOB589879 DXX589875:DXX589879 EHT589875:EHT589879 ERP589875:ERP589879 FBL589875:FBL589879 FLH589875:FLH589879 FVD589875:FVD589879 GEZ589875:GEZ589879 GOV589875:GOV589879 GYR589875:GYR589879 HIN589875:HIN589879 HSJ589875:HSJ589879 ICF589875:ICF589879 IMB589875:IMB589879 IVX589875:IVX589879 JFT589875:JFT589879 JPP589875:JPP589879 JZL589875:JZL589879 KJH589875:KJH589879 KTD589875:KTD589879 LCZ589875:LCZ589879 LMV589875:LMV589879 LWR589875:LWR589879 MGN589875:MGN589879 MQJ589875:MQJ589879 NAF589875:NAF589879 NKB589875:NKB589879 NTX589875:NTX589879 ODT589875:ODT589879 ONP589875:ONP589879 OXL589875:OXL589879 PHH589875:PHH589879 PRD589875:PRD589879 QAZ589875:QAZ589879 QKV589875:QKV589879 QUR589875:QUR589879 REN589875:REN589879 ROJ589875:ROJ589879 RYF589875:RYF589879 SIB589875:SIB589879 SRX589875:SRX589879 TBT589875:TBT589879 TLP589875:TLP589879 TVL589875:TVL589879 UFH589875:UFH589879 UPD589875:UPD589879 UYZ589875:UYZ589879 VIV589875:VIV589879 VSR589875:VSR589879 WCN589875:WCN589879 WMJ589875:WMJ589879 WWF589875:WWF589879 X655411:X655415 JT655411:JT655415 TP655411:TP655415 ADL655411:ADL655415 ANH655411:ANH655415 AXD655411:AXD655415 BGZ655411:BGZ655415 BQV655411:BQV655415 CAR655411:CAR655415 CKN655411:CKN655415 CUJ655411:CUJ655415 DEF655411:DEF655415 DOB655411:DOB655415 DXX655411:DXX655415 EHT655411:EHT655415 ERP655411:ERP655415 FBL655411:FBL655415 FLH655411:FLH655415 FVD655411:FVD655415 GEZ655411:GEZ655415 GOV655411:GOV655415 GYR655411:GYR655415 HIN655411:HIN655415 HSJ655411:HSJ655415 ICF655411:ICF655415 IMB655411:IMB655415 IVX655411:IVX655415 JFT655411:JFT655415 JPP655411:JPP655415 JZL655411:JZL655415 KJH655411:KJH655415 KTD655411:KTD655415 LCZ655411:LCZ655415 LMV655411:LMV655415 LWR655411:LWR655415 MGN655411:MGN655415 MQJ655411:MQJ655415 NAF655411:NAF655415 NKB655411:NKB655415 NTX655411:NTX655415 ODT655411:ODT655415 ONP655411:ONP655415 OXL655411:OXL655415 PHH655411:PHH655415 PRD655411:PRD655415 QAZ655411:QAZ655415 QKV655411:QKV655415 QUR655411:QUR655415 REN655411:REN655415 ROJ655411:ROJ655415 RYF655411:RYF655415 SIB655411:SIB655415 SRX655411:SRX655415 TBT655411:TBT655415 TLP655411:TLP655415 TVL655411:TVL655415 UFH655411:UFH655415 UPD655411:UPD655415 UYZ655411:UYZ655415 VIV655411:VIV655415 VSR655411:VSR655415 WCN655411:WCN655415 WMJ655411:WMJ655415 WWF655411:WWF655415 X720947:X720951 JT720947:JT720951 TP720947:TP720951 ADL720947:ADL720951 ANH720947:ANH720951 AXD720947:AXD720951 BGZ720947:BGZ720951 BQV720947:BQV720951 CAR720947:CAR720951 CKN720947:CKN720951 CUJ720947:CUJ720951 DEF720947:DEF720951 DOB720947:DOB720951 DXX720947:DXX720951 EHT720947:EHT720951 ERP720947:ERP720951 FBL720947:FBL720951 FLH720947:FLH720951 FVD720947:FVD720951 GEZ720947:GEZ720951 GOV720947:GOV720951 GYR720947:GYR720951 HIN720947:HIN720951 HSJ720947:HSJ720951 ICF720947:ICF720951 IMB720947:IMB720951 IVX720947:IVX720951 JFT720947:JFT720951 JPP720947:JPP720951 JZL720947:JZL720951 KJH720947:KJH720951 KTD720947:KTD720951 LCZ720947:LCZ720951 LMV720947:LMV720951 LWR720947:LWR720951 MGN720947:MGN720951 MQJ720947:MQJ720951 NAF720947:NAF720951 NKB720947:NKB720951 NTX720947:NTX720951 ODT720947:ODT720951 ONP720947:ONP720951 OXL720947:OXL720951 PHH720947:PHH720951 PRD720947:PRD720951 QAZ720947:QAZ720951 QKV720947:QKV720951 QUR720947:QUR720951 REN720947:REN720951 ROJ720947:ROJ720951 RYF720947:RYF720951 SIB720947:SIB720951 SRX720947:SRX720951 TBT720947:TBT720951 TLP720947:TLP720951 TVL720947:TVL720951 UFH720947:UFH720951 UPD720947:UPD720951 UYZ720947:UYZ720951 VIV720947:VIV720951 VSR720947:VSR720951 WCN720947:WCN720951 WMJ720947:WMJ720951 WWF720947:WWF720951 X786483:X786487 JT786483:JT786487 TP786483:TP786487 ADL786483:ADL786487 ANH786483:ANH786487 AXD786483:AXD786487 BGZ786483:BGZ786487 BQV786483:BQV786487 CAR786483:CAR786487 CKN786483:CKN786487 CUJ786483:CUJ786487 DEF786483:DEF786487 DOB786483:DOB786487 DXX786483:DXX786487 EHT786483:EHT786487 ERP786483:ERP786487 FBL786483:FBL786487 FLH786483:FLH786487 FVD786483:FVD786487 GEZ786483:GEZ786487 GOV786483:GOV786487 GYR786483:GYR786487 HIN786483:HIN786487 HSJ786483:HSJ786487 ICF786483:ICF786487 IMB786483:IMB786487 IVX786483:IVX786487 JFT786483:JFT786487 JPP786483:JPP786487 JZL786483:JZL786487 KJH786483:KJH786487 KTD786483:KTD786487 LCZ786483:LCZ786487 LMV786483:LMV786487 LWR786483:LWR786487 MGN786483:MGN786487 MQJ786483:MQJ786487 NAF786483:NAF786487 NKB786483:NKB786487 NTX786483:NTX786487 ODT786483:ODT786487 ONP786483:ONP786487 OXL786483:OXL786487 PHH786483:PHH786487 PRD786483:PRD786487 QAZ786483:QAZ786487 QKV786483:QKV786487 QUR786483:QUR786487 REN786483:REN786487 ROJ786483:ROJ786487 RYF786483:RYF786487 SIB786483:SIB786487 SRX786483:SRX786487 TBT786483:TBT786487 TLP786483:TLP786487 TVL786483:TVL786487 UFH786483:UFH786487 UPD786483:UPD786487 UYZ786483:UYZ786487 VIV786483:VIV786487 VSR786483:VSR786487 WCN786483:WCN786487 WMJ786483:WMJ786487 WWF786483:WWF786487 X852019:X852023 JT852019:JT852023 TP852019:TP852023 ADL852019:ADL852023 ANH852019:ANH852023 AXD852019:AXD852023 BGZ852019:BGZ852023 BQV852019:BQV852023 CAR852019:CAR852023 CKN852019:CKN852023 CUJ852019:CUJ852023 DEF852019:DEF852023 DOB852019:DOB852023 DXX852019:DXX852023 EHT852019:EHT852023 ERP852019:ERP852023 FBL852019:FBL852023 FLH852019:FLH852023 FVD852019:FVD852023 GEZ852019:GEZ852023 GOV852019:GOV852023 GYR852019:GYR852023 HIN852019:HIN852023 HSJ852019:HSJ852023 ICF852019:ICF852023 IMB852019:IMB852023 IVX852019:IVX852023 JFT852019:JFT852023 JPP852019:JPP852023 JZL852019:JZL852023 KJH852019:KJH852023 KTD852019:KTD852023 LCZ852019:LCZ852023 LMV852019:LMV852023 LWR852019:LWR852023 MGN852019:MGN852023 MQJ852019:MQJ852023 NAF852019:NAF852023 NKB852019:NKB852023 NTX852019:NTX852023 ODT852019:ODT852023 ONP852019:ONP852023 OXL852019:OXL852023 PHH852019:PHH852023 PRD852019:PRD852023 QAZ852019:QAZ852023 QKV852019:QKV852023 QUR852019:QUR852023 REN852019:REN852023 ROJ852019:ROJ852023 RYF852019:RYF852023 SIB852019:SIB852023 SRX852019:SRX852023 TBT852019:TBT852023 TLP852019:TLP852023 TVL852019:TVL852023 UFH852019:UFH852023 UPD852019:UPD852023 UYZ852019:UYZ852023 VIV852019:VIV852023 VSR852019:VSR852023 WCN852019:WCN852023 WMJ852019:WMJ852023 WWF852019:WWF852023 X917555:X917559 JT917555:JT917559 TP917555:TP917559 ADL917555:ADL917559 ANH917555:ANH917559 AXD917555:AXD917559 BGZ917555:BGZ917559 BQV917555:BQV917559 CAR917555:CAR917559 CKN917555:CKN917559 CUJ917555:CUJ917559 DEF917555:DEF917559 DOB917555:DOB917559 DXX917555:DXX917559 EHT917555:EHT917559 ERP917555:ERP917559 FBL917555:FBL917559 FLH917555:FLH917559 FVD917555:FVD917559 GEZ917555:GEZ917559 GOV917555:GOV917559 GYR917555:GYR917559 HIN917555:HIN917559 HSJ917555:HSJ917559 ICF917555:ICF917559 IMB917555:IMB917559 IVX917555:IVX917559 JFT917555:JFT917559 JPP917555:JPP917559 JZL917555:JZL917559 KJH917555:KJH917559 KTD917555:KTD917559 LCZ917555:LCZ917559 LMV917555:LMV917559 LWR917555:LWR917559 MGN917555:MGN917559 MQJ917555:MQJ917559 NAF917555:NAF917559 NKB917555:NKB917559 NTX917555:NTX917559 ODT917555:ODT917559 ONP917555:ONP917559 OXL917555:OXL917559 PHH917555:PHH917559 PRD917555:PRD917559 QAZ917555:QAZ917559 QKV917555:QKV917559 QUR917555:QUR917559 REN917555:REN917559 ROJ917555:ROJ917559 RYF917555:RYF917559 SIB917555:SIB917559 SRX917555:SRX917559 TBT917555:TBT917559 TLP917555:TLP917559 TVL917555:TVL917559 UFH917555:UFH917559 UPD917555:UPD917559 UYZ917555:UYZ917559 VIV917555:VIV917559 VSR917555:VSR917559 WCN917555:WCN917559 WMJ917555:WMJ917559 WWF917555:WWF917559 X983091:X983095 JT983091:JT983095 TP983091:TP983095 ADL983091:ADL983095 ANH983091:ANH983095 AXD983091:AXD983095 BGZ983091:BGZ983095 BQV983091:BQV983095 CAR983091:CAR983095 CKN983091:CKN983095 CUJ983091:CUJ983095 DEF983091:DEF983095 DOB983091:DOB983095 DXX983091:DXX983095 EHT983091:EHT983095 ERP983091:ERP983095 FBL983091:FBL983095 FLH983091:FLH983095 FVD983091:FVD983095 GEZ983091:GEZ983095 GOV983091:GOV983095 GYR983091:GYR983095 HIN983091:HIN983095 HSJ983091:HSJ983095 ICF983091:ICF983095 IMB983091:IMB983095 IVX983091:IVX983095 JFT983091:JFT983095 JPP983091:JPP983095 JZL983091:JZL983095 KJH983091:KJH983095 KTD983091:KTD983095 LCZ983091:LCZ983095 LMV983091:LMV983095 LWR983091:LWR983095 MGN983091:MGN983095 MQJ983091:MQJ983095 NAF983091:NAF983095 NKB983091:NKB983095 NTX983091:NTX983095 ODT983091:ODT983095 ONP983091:ONP983095 OXL983091:OXL983095 PHH983091:PHH983095 PRD983091:PRD983095 QAZ983091:QAZ983095 QKV983091:QKV983095 QUR983091:QUR983095 REN983091:REN983095 ROJ983091:ROJ983095 RYF983091:RYF983095 SIB983091:SIB983095 SRX983091:SRX983095 TBT983091:TBT983095 TLP983091:TLP983095 TVL983091:TVL983095 UFH983091:UFH983095 UPD983091:UPD983095 UYZ983091:UYZ983095 VIV983091:VIV983095 VSR983091:VSR983095 WCN983091:WCN983095 WMJ983091:WMJ983095 WWF983091:WWF983095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122"/>
  <sheetViews>
    <sheetView view="pageBreakPreview" zoomScaleNormal="100" zoomScaleSheetLayoutView="100" workbookViewId="0">
      <selection activeCell="Q3" sqref="Q3:R3"/>
    </sheetView>
  </sheetViews>
  <sheetFormatPr defaultColWidth="4" defaultRowHeight="13.5" x14ac:dyDescent="0.15"/>
  <cols>
    <col min="1" max="1" width="2.125" style="3" customWidth="1"/>
    <col min="2" max="2" width="1.625" style="3" customWidth="1"/>
    <col min="3" max="19" width="3.875" style="3" customWidth="1"/>
    <col min="20" max="20" width="7.75" style="3" customWidth="1"/>
    <col min="21" max="25" width="3.25" style="3" customWidth="1"/>
    <col min="26" max="26" width="2.125" style="3" customWidth="1"/>
    <col min="27" max="16384" width="4" style="3"/>
  </cols>
  <sheetData>
    <row r="1" spans="2:25" ht="6.75" customHeight="1" x14ac:dyDescent="0.15"/>
    <row r="2" spans="2:25" x14ac:dyDescent="0.15">
      <c r="B2" s="3" t="s">
        <v>216</v>
      </c>
    </row>
    <row r="3" spans="2:25" ht="15.75" customHeight="1" x14ac:dyDescent="0.15">
      <c r="P3" s="19" t="s">
        <v>94</v>
      </c>
      <c r="Q3" s="585"/>
      <c r="R3" s="585"/>
      <c r="S3" s="6" t="s">
        <v>95</v>
      </c>
      <c r="T3" s="585"/>
      <c r="U3" s="585"/>
      <c r="V3" s="6" t="s">
        <v>162</v>
      </c>
      <c r="W3" s="585"/>
      <c r="X3" s="585"/>
      <c r="Y3" s="6" t="s">
        <v>163</v>
      </c>
    </row>
    <row r="4" spans="2:25" ht="10.5" customHeight="1" x14ac:dyDescent="0.15"/>
    <row r="5" spans="2:25" ht="27.75" customHeight="1" x14ac:dyDescent="0.15">
      <c r="B5" s="586" t="s">
        <v>217</v>
      </c>
      <c r="C5" s="586"/>
      <c r="D5" s="586"/>
      <c r="E5" s="586"/>
      <c r="F5" s="586"/>
      <c r="G5" s="586"/>
      <c r="H5" s="586"/>
      <c r="I5" s="586"/>
      <c r="J5" s="586"/>
      <c r="K5" s="586"/>
      <c r="L5" s="586"/>
      <c r="M5" s="586"/>
      <c r="N5" s="586"/>
      <c r="O5" s="586"/>
      <c r="P5" s="586"/>
      <c r="Q5" s="586"/>
      <c r="R5" s="586"/>
      <c r="S5" s="586"/>
      <c r="T5" s="586"/>
      <c r="U5" s="586"/>
      <c r="V5" s="586"/>
      <c r="W5" s="586"/>
      <c r="X5" s="586"/>
      <c r="Y5" s="586"/>
    </row>
    <row r="7" spans="2:25" ht="23.25" customHeight="1" x14ac:dyDescent="0.15">
      <c r="B7" s="587" t="s">
        <v>218</v>
      </c>
      <c r="C7" s="587"/>
      <c r="D7" s="587"/>
      <c r="E7" s="587"/>
      <c r="F7" s="587"/>
      <c r="G7" s="587"/>
      <c r="H7" s="587"/>
      <c r="I7" s="587"/>
      <c r="J7" s="587"/>
      <c r="K7" s="587"/>
      <c r="L7" s="587"/>
      <c r="M7" s="587"/>
      <c r="N7" s="587"/>
      <c r="O7" s="587"/>
      <c r="P7" s="587"/>
      <c r="Q7" s="587"/>
      <c r="R7" s="587"/>
      <c r="S7" s="587"/>
      <c r="T7" s="587"/>
      <c r="U7" s="587"/>
      <c r="V7" s="587"/>
      <c r="W7" s="587"/>
      <c r="X7" s="587"/>
      <c r="Y7" s="602"/>
    </row>
    <row r="8" spans="2:25" ht="23.25" customHeight="1" x14ac:dyDescent="0.15">
      <c r="B8" s="602" t="s">
        <v>219</v>
      </c>
      <c r="C8" s="602"/>
      <c r="D8" s="602"/>
      <c r="E8" s="602"/>
      <c r="F8" s="602"/>
      <c r="G8" s="602"/>
      <c r="H8" s="602"/>
      <c r="I8" s="603"/>
      <c r="J8" s="603"/>
      <c r="K8" s="603"/>
      <c r="L8" s="603"/>
      <c r="M8" s="603"/>
      <c r="N8" s="603"/>
      <c r="O8" s="603"/>
      <c r="P8" s="603"/>
      <c r="Q8" s="603"/>
      <c r="R8" s="603"/>
      <c r="S8" s="603"/>
      <c r="T8" s="603"/>
      <c r="U8" s="603"/>
      <c r="V8" s="603"/>
      <c r="W8" s="603"/>
      <c r="X8" s="603"/>
      <c r="Y8" s="603"/>
    </row>
    <row r="9" spans="2:25" ht="23.25" customHeight="1" x14ac:dyDescent="0.15">
      <c r="B9" s="602" t="s">
        <v>220</v>
      </c>
      <c r="C9" s="602"/>
      <c r="D9" s="602"/>
      <c r="E9" s="602"/>
      <c r="F9" s="602"/>
      <c r="G9" s="602"/>
      <c r="H9" s="602"/>
      <c r="I9" s="22" t="s">
        <v>10</v>
      </c>
      <c r="J9" s="23" t="s">
        <v>221</v>
      </c>
      <c r="K9" s="23"/>
      <c r="L9" s="23"/>
      <c r="M9" s="23"/>
      <c r="N9" s="39" t="s">
        <v>10</v>
      </c>
      <c r="O9" s="23" t="s">
        <v>222</v>
      </c>
      <c r="P9" s="23"/>
      <c r="Q9" s="23"/>
      <c r="R9" s="23"/>
      <c r="S9" s="39" t="s">
        <v>10</v>
      </c>
      <c r="T9" s="23" t="s">
        <v>223</v>
      </c>
      <c r="U9" s="23"/>
      <c r="V9" s="23"/>
      <c r="W9" s="23"/>
      <c r="X9" s="23"/>
      <c r="Y9" s="40"/>
    </row>
    <row r="11" spans="2:25" ht="6" customHeight="1" x14ac:dyDescent="0.15">
      <c r="B11" s="31"/>
      <c r="C11" s="12"/>
      <c r="D11" s="12"/>
      <c r="E11" s="12"/>
      <c r="F11" s="12"/>
      <c r="G11" s="12"/>
      <c r="H11" s="12"/>
      <c r="I11" s="12"/>
      <c r="J11" s="12"/>
      <c r="K11" s="12"/>
      <c r="L11" s="12"/>
      <c r="M11" s="12"/>
      <c r="N11" s="12"/>
      <c r="O11" s="12"/>
      <c r="P11" s="12"/>
      <c r="Q11" s="12"/>
      <c r="R11" s="12"/>
      <c r="S11" s="12"/>
      <c r="T11" s="12"/>
      <c r="U11" s="31"/>
      <c r="V11" s="12"/>
      <c r="W11" s="12"/>
      <c r="X11" s="12"/>
      <c r="Y11" s="32"/>
    </row>
    <row r="12" spans="2:25" x14ac:dyDescent="0.15">
      <c r="B12" s="15" t="s">
        <v>224</v>
      </c>
      <c r="U12" s="15"/>
      <c r="V12" s="33" t="s">
        <v>177</v>
      </c>
      <c r="W12" s="33" t="s">
        <v>186</v>
      </c>
      <c r="X12" s="33" t="s">
        <v>179</v>
      </c>
      <c r="Y12" s="16"/>
    </row>
    <row r="13" spans="2:25" ht="6" customHeight="1" x14ac:dyDescent="0.15">
      <c r="B13" s="15"/>
      <c r="U13" s="15"/>
      <c r="Y13" s="16"/>
    </row>
    <row r="14" spans="2:25" ht="18" customHeight="1" x14ac:dyDescent="0.15">
      <c r="B14" s="15"/>
      <c r="C14" s="3" t="s">
        <v>225</v>
      </c>
      <c r="U14" s="18"/>
      <c r="V14" s="24" t="s">
        <v>10</v>
      </c>
      <c r="W14" s="24" t="s">
        <v>226</v>
      </c>
      <c r="X14" s="24" t="s">
        <v>10</v>
      </c>
      <c r="Y14" s="27"/>
    </row>
    <row r="15" spans="2:25" ht="18" customHeight="1" x14ac:dyDescent="0.15">
      <c r="B15" s="15"/>
      <c r="C15" s="3" t="s">
        <v>227</v>
      </c>
      <c r="U15" s="18"/>
      <c r="V15" s="17"/>
      <c r="W15" s="17"/>
      <c r="X15" s="17"/>
      <c r="Y15" s="27"/>
    </row>
    <row r="16" spans="2:25" ht="18" customHeight="1" x14ac:dyDescent="0.15">
      <c r="B16" s="15"/>
      <c r="U16" s="18"/>
      <c r="V16" s="17"/>
      <c r="W16" s="17"/>
      <c r="X16" s="17"/>
      <c r="Y16" s="27"/>
    </row>
    <row r="17" spans="2:25" ht="18" customHeight="1" x14ac:dyDescent="0.15">
      <c r="B17" s="15"/>
      <c r="C17" s="3" t="s">
        <v>228</v>
      </c>
      <c r="D17" s="587" t="s">
        <v>185</v>
      </c>
      <c r="E17" s="587"/>
      <c r="F17" s="587"/>
      <c r="G17" s="587"/>
      <c r="H17" s="587"/>
      <c r="I17" s="36" t="s">
        <v>183</v>
      </c>
      <c r="J17" s="37"/>
      <c r="K17" s="37"/>
      <c r="L17" s="588"/>
      <c r="M17" s="588"/>
      <c r="N17" s="588"/>
      <c r="O17" s="38" t="s">
        <v>184</v>
      </c>
      <c r="U17" s="34"/>
      <c r="V17" s="6"/>
      <c r="W17" s="6"/>
      <c r="X17" s="6"/>
      <c r="Y17" s="35"/>
    </row>
    <row r="18" spans="2:25" ht="18" customHeight="1" x14ac:dyDescent="0.15">
      <c r="B18" s="15"/>
      <c r="C18" s="3" t="s">
        <v>229</v>
      </c>
      <c r="D18" s="587" t="s">
        <v>185</v>
      </c>
      <c r="E18" s="587"/>
      <c r="F18" s="587"/>
      <c r="G18" s="587"/>
      <c r="H18" s="587"/>
      <c r="I18" s="36" t="s">
        <v>230</v>
      </c>
      <c r="J18" s="37"/>
      <c r="K18" s="37"/>
      <c r="L18" s="588"/>
      <c r="M18" s="588"/>
      <c r="N18" s="588"/>
      <c r="O18" s="38" t="s">
        <v>184</v>
      </c>
      <c r="U18" s="34"/>
      <c r="V18" s="6"/>
      <c r="W18" s="6"/>
      <c r="X18" s="6"/>
      <c r="Y18" s="35"/>
    </row>
    <row r="19" spans="2:25" ht="18" customHeight="1" x14ac:dyDescent="0.15">
      <c r="B19" s="15"/>
      <c r="D19" s="6"/>
      <c r="E19" s="6"/>
      <c r="F19" s="6"/>
      <c r="G19" s="6"/>
      <c r="H19" s="6"/>
      <c r="O19" s="6"/>
      <c r="U19" s="34"/>
      <c r="V19" s="6"/>
      <c r="W19" s="6"/>
      <c r="X19" s="6"/>
      <c r="Y19" s="35"/>
    </row>
    <row r="20" spans="2:25" ht="18" customHeight="1" x14ac:dyDescent="0.15">
      <c r="B20" s="15"/>
      <c r="C20" s="3" t="s">
        <v>231</v>
      </c>
      <c r="U20" s="18"/>
      <c r="V20" s="24" t="s">
        <v>10</v>
      </c>
      <c r="W20" s="24" t="s">
        <v>178</v>
      </c>
      <c r="X20" s="24" t="s">
        <v>10</v>
      </c>
      <c r="Y20" s="27"/>
    </row>
    <row r="21" spans="2:25" ht="18" customHeight="1" x14ac:dyDescent="0.15">
      <c r="B21" s="15"/>
      <c r="C21" s="3" t="s">
        <v>232</v>
      </c>
      <c r="U21" s="18"/>
      <c r="V21" s="17"/>
      <c r="W21" s="17"/>
      <c r="X21" s="17"/>
      <c r="Y21" s="27"/>
    </row>
    <row r="22" spans="2:25" ht="18" customHeight="1" x14ac:dyDescent="0.15">
      <c r="B22" s="15"/>
      <c r="C22" s="3" t="s">
        <v>233</v>
      </c>
      <c r="T22" s="3" t="s">
        <v>234</v>
      </c>
      <c r="U22" s="18"/>
      <c r="V22" s="24" t="s">
        <v>10</v>
      </c>
      <c r="W22" s="24" t="s">
        <v>178</v>
      </c>
      <c r="X22" s="24" t="s">
        <v>10</v>
      </c>
      <c r="Y22" s="27"/>
    </row>
    <row r="23" spans="2:25" ht="18" customHeight="1" x14ac:dyDescent="0.15">
      <c r="B23" s="15"/>
      <c r="C23" s="3" t="s">
        <v>235</v>
      </c>
      <c r="U23" s="18"/>
      <c r="V23" s="24" t="s">
        <v>10</v>
      </c>
      <c r="W23" s="24" t="s">
        <v>178</v>
      </c>
      <c r="X23" s="24" t="s">
        <v>10</v>
      </c>
      <c r="Y23" s="27"/>
    </row>
    <row r="24" spans="2:25" ht="18" customHeight="1" x14ac:dyDescent="0.15">
      <c r="B24" s="15"/>
      <c r="C24" s="3" t="s">
        <v>236</v>
      </c>
      <c r="U24" s="18"/>
      <c r="V24" s="24" t="s">
        <v>10</v>
      </c>
      <c r="W24" s="24" t="s">
        <v>186</v>
      </c>
      <c r="X24" s="24" t="s">
        <v>10</v>
      </c>
      <c r="Y24" s="27"/>
    </row>
    <row r="25" spans="2:25" ht="18" customHeight="1" x14ac:dyDescent="0.15">
      <c r="B25" s="15"/>
      <c r="C25" s="3" t="s">
        <v>237</v>
      </c>
      <c r="U25" s="18"/>
      <c r="V25" s="17"/>
      <c r="W25" s="17"/>
      <c r="X25" s="17"/>
      <c r="Y25" s="27"/>
    </row>
    <row r="26" spans="2:25" ht="18" customHeight="1" x14ac:dyDescent="0.15">
      <c r="B26" s="15"/>
      <c r="C26" s="3" t="s">
        <v>238</v>
      </c>
      <c r="U26" s="18"/>
      <c r="V26" s="24" t="s">
        <v>10</v>
      </c>
      <c r="W26" s="24" t="s">
        <v>239</v>
      </c>
      <c r="X26" s="24" t="s">
        <v>10</v>
      </c>
      <c r="Y26" s="27"/>
    </row>
    <row r="27" spans="2:25" ht="18" customHeight="1" x14ac:dyDescent="0.15">
      <c r="B27" s="15"/>
      <c r="C27" s="3" t="s">
        <v>192</v>
      </c>
      <c r="U27" s="18"/>
      <c r="V27" s="24"/>
      <c r="W27" s="24"/>
      <c r="X27" s="24"/>
      <c r="Y27" s="27"/>
    </row>
    <row r="28" spans="2:25" ht="18" customHeight="1" x14ac:dyDescent="0.15">
      <c r="B28" s="15"/>
      <c r="C28" s="3" t="s">
        <v>193</v>
      </c>
      <c r="U28" s="18"/>
      <c r="V28" s="24"/>
      <c r="W28" s="24"/>
      <c r="X28" s="24"/>
      <c r="Y28" s="27"/>
    </row>
    <row r="29" spans="2:25" ht="18" customHeight="1" x14ac:dyDescent="0.15">
      <c r="B29" s="15"/>
      <c r="C29" s="3" t="s">
        <v>240</v>
      </c>
      <c r="U29" s="18"/>
      <c r="V29" s="24" t="s">
        <v>10</v>
      </c>
      <c r="W29" s="24" t="s">
        <v>241</v>
      </c>
      <c r="X29" s="24" t="s">
        <v>10</v>
      </c>
      <c r="Y29" s="27"/>
    </row>
    <row r="30" spans="2:25" ht="18" customHeight="1" x14ac:dyDescent="0.15">
      <c r="B30" s="15"/>
      <c r="C30" s="3" t="s">
        <v>242</v>
      </c>
      <c r="U30" s="18"/>
      <c r="V30" s="17"/>
      <c r="W30" s="17"/>
      <c r="X30" s="17"/>
      <c r="Y30" s="27"/>
    </row>
    <row r="31" spans="2:25" ht="18" customHeight="1" x14ac:dyDescent="0.15">
      <c r="B31" s="15"/>
      <c r="D31" s="3" t="s">
        <v>195</v>
      </c>
      <c r="U31" s="18"/>
      <c r="V31" s="24" t="s">
        <v>10</v>
      </c>
      <c r="W31" s="24" t="s">
        <v>239</v>
      </c>
      <c r="X31" s="24" t="s">
        <v>10</v>
      </c>
      <c r="Y31" s="27"/>
    </row>
    <row r="32" spans="2:25" ht="18" customHeight="1" x14ac:dyDescent="0.15">
      <c r="B32" s="15"/>
      <c r="D32" s="3" t="s">
        <v>197</v>
      </c>
      <c r="U32" s="18"/>
      <c r="V32" s="24" t="s">
        <v>10</v>
      </c>
      <c r="W32" s="24" t="s">
        <v>178</v>
      </c>
      <c r="X32" s="24" t="s">
        <v>10</v>
      </c>
      <c r="Y32" s="27"/>
    </row>
    <row r="33" spans="2:25" ht="18" customHeight="1" x14ac:dyDescent="0.15">
      <c r="B33" s="15"/>
      <c r="C33" s="3" t="s">
        <v>243</v>
      </c>
      <c r="U33" s="18"/>
      <c r="V33" s="24" t="s">
        <v>10</v>
      </c>
      <c r="W33" s="24" t="s">
        <v>178</v>
      </c>
      <c r="X33" s="24" t="s">
        <v>10</v>
      </c>
      <c r="Y33" s="27"/>
    </row>
    <row r="34" spans="2:25" ht="18" customHeight="1" x14ac:dyDescent="0.15">
      <c r="B34" s="15"/>
      <c r="C34" s="3" t="s">
        <v>244</v>
      </c>
      <c r="U34" s="18"/>
      <c r="V34" s="17"/>
      <c r="W34" s="17"/>
      <c r="X34" s="17"/>
      <c r="Y34" s="27"/>
    </row>
    <row r="35" spans="2:25" ht="18" customHeight="1" x14ac:dyDescent="0.15">
      <c r="B35" s="15"/>
      <c r="C35" s="3" t="s">
        <v>245</v>
      </c>
      <c r="U35" s="18"/>
      <c r="V35" s="24" t="s">
        <v>10</v>
      </c>
      <c r="W35" s="24" t="s">
        <v>178</v>
      </c>
      <c r="X35" s="24" t="s">
        <v>10</v>
      </c>
      <c r="Y35" s="27"/>
    </row>
    <row r="36" spans="2:25" ht="18" customHeight="1" x14ac:dyDescent="0.15">
      <c r="B36" s="15"/>
      <c r="C36" s="3" t="s">
        <v>246</v>
      </c>
      <c r="U36" s="18"/>
      <c r="V36" s="17"/>
      <c r="W36" s="17"/>
      <c r="X36" s="17"/>
      <c r="Y36" s="27"/>
    </row>
    <row r="37" spans="2:25" ht="18" customHeight="1" x14ac:dyDescent="0.15">
      <c r="B37" s="15"/>
      <c r="C37" s="3" t="s">
        <v>247</v>
      </c>
      <c r="U37" s="18"/>
      <c r="V37" s="24" t="s">
        <v>10</v>
      </c>
      <c r="W37" s="24" t="s">
        <v>196</v>
      </c>
      <c r="X37" s="24" t="s">
        <v>10</v>
      </c>
      <c r="Y37" s="27"/>
    </row>
    <row r="38" spans="2:25" ht="18" customHeight="1" x14ac:dyDescent="0.15">
      <c r="B38" s="15"/>
      <c r="C38" s="3" t="s">
        <v>200</v>
      </c>
      <c r="U38" s="18"/>
      <c r="V38" s="17"/>
      <c r="W38" s="17"/>
      <c r="X38" s="17"/>
      <c r="Y38" s="27"/>
    </row>
    <row r="39" spans="2:25" ht="18" customHeight="1" x14ac:dyDescent="0.15">
      <c r="B39" s="14"/>
      <c r="C39" s="11" t="s">
        <v>248</v>
      </c>
      <c r="D39" s="11"/>
      <c r="E39" s="11"/>
      <c r="F39" s="11"/>
      <c r="G39" s="11"/>
      <c r="H39" s="11"/>
      <c r="I39" s="11"/>
      <c r="J39" s="11"/>
      <c r="K39" s="11"/>
      <c r="L39" s="11"/>
      <c r="M39" s="11"/>
      <c r="N39" s="11"/>
      <c r="O39" s="11"/>
      <c r="P39" s="11"/>
      <c r="Q39" s="11"/>
      <c r="R39" s="11"/>
      <c r="S39" s="11"/>
      <c r="T39" s="11"/>
      <c r="U39" s="41"/>
      <c r="V39" s="29"/>
      <c r="W39" s="29"/>
      <c r="X39" s="29"/>
      <c r="Y39" s="30"/>
    </row>
    <row r="40" spans="2:25" x14ac:dyDescent="0.15">
      <c r="B40" s="3" t="s">
        <v>210</v>
      </c>
    </row>
    <row r="41" spans="2:25" ht="14.25" customHeight="1" x14ac:dyDescent="0.15">
      <c r="B41" s="3" t="s">
        <v>211</v>
      </c>
    </row>
    <row r="43" spans="2:25" ht="14.25" customHeight="1" x14ac:dyDescent="0.15"/>
    <row r="121" spans="3:7" x14ac:dyDescent="0.15">
      <c r="C121" s="11"/>
      <c r="D121" s="11"/>
      <c r="E121" s="11"/>
      <c r="F121" s="11"/>
      <c r="G121" s="11"/>
    </row>
    <row r="122" spans="3:7" x14ac:dyDescent="0.15">
      <c r="C122" s="12"/>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4"/>
  <dataValidations count="1">
    <dataValidation type="list" allowBlank="1" showInputMessage="1" showErrorMessage="1" sqref="I9 N9 S9 V14 X14 V20 X20 V22:V24 X22:X24 V26:V29 X26:X29 V31:V33 X31:X33 V35 X35 V37 X37" xr:uid="{00000000-0002-0000-0500-000000000000}">
      <formula1>"□,■"</formula1>
    </dataValidation>
  </dataValidations>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2626-B0C1-4D82-9D02-FD7480E8F893}">
  <sheetPr>
    <tabColor theme="9" tint="0.39997558519241921"/>
    <pageSetUpPr fitToPage="1"/>
  </sheetPr>
  <dimension ref="A1:BF57"/>
  <sheetViews>
    <sheetView showGridLines="0" view="pageBreakPreview" zoomScaleNormal="55" zoomScaleSheetLayoutView="100" workbookViewId="0">
      <selection activeCell="E22" sqref="E22:F22"/>
    </sheetView>
  </sheetViews>
  <sheetFormatPr defaultColWidth="4.5" defaultRowHeight="20.25" customHeight="1" x14ac:dyDescent="0.15"/>
  <cols>
    <col min="1" max="1" width="1.375" style="187" customWidth="1"/>
    <col min="2" max="56" width="5.625" style="187" customWidth="1"/>
    <col min="57" max="16384" width="4.5" style="187"/>
  </cols>
  <sheetData>
    <row r="1" spans="1:57" s="157" customFormat="1" ht="20.25" customHeight="1" x14ac:dyDescent="0.15">
      <c r="A1" s="152"/>
      <c r="B1" s="152"/>
      <c r="C1" s="153" t="s">
        <v>401</v>
      </c>
      <c r="D1" s="153"/>
      <c r="E1" s="152"/>
      <c r="F1" s="152"/>
      <c r="G1" s="154" t="s">
        <v>402</v>
      </c>
      <c r="H1" s="152"/>
      <c r="I1" s="152"/>
      <c r="J1" s="153"/>
      <c r="K1" s="153"/>
      <c r="L1" s="153"/>
      <c r="M1" s="153"/>
      <c r="N1" s="152"/>
      <c r="O1" s="152"/>
      <c r="P1" s="152"/>
      <c r="Q1" s="152"/>
      <c r="R1" s="152"/>
      <c r="S1" s="152"/>
      <c r="T1" s="152"/>
      <c r="U1" s="152"/>
      <c r="V1" s="152"/>
      <c r="W1" s="152"/>
      <c r="X1" s="152"/>
      <c r="Y1" s="152"/>
      <c r="Z1" s="152"/>
      <c r="AA1" s="152"/>
      <c r="AB1" s="152"/>
      <c r="AC1" s="152"/>
      <c r="AD1" s="152"/>
      <c r="AE1" s="152"/>
      <c r="AF1" s="152"/>
      <c r="AG1" s="152"/>
      <c r="AH1" s="152"/>
      <c r="AI1" s="152"/>
      <c r="AJ1" s="152"/>
      <c r="AK1" s="155" t="s">
        <v>403</v>
      </c>
      <c r="AL1" s="155" t="s">
        <v>404</v>
      </c>
      <c r="AM1" s="717" t="s">
        <v>405</v>
      </c>
      <c r="AN1" s="717"/>
      <c r="AO1" s="717"/>
      <c r="AP1" s="717"/>
      <c r="AQ1" s="717"/>
      <c r="AR1" s="717"/>
      <c r="AS1" s="717"/>
      <c r="AT1" s="717"/>
      <c r="AU1" s="717"/>
      <c r="AV1" s="717"/>
      <c r="AW1" s="717"/>
      <c r="AX1" s="717"/>
      <c r="AY1" s="717"/>
      <c r="AZ1" s="717"/>
      <c r="BA1" s="717"/>
      <c r="BB1" s="156" t="s">
        <v>406</v>
      </c>
      <c r="BC1" s="152"/>
      <c r="BD1" s="152"/>
    </row>
    <row r="2" spans="1:57" s="161" customFormat="1" ht="20.25" customHeight="1" x14ac:dyDescent="0.15">
      <c r="A2" s="158"/>
      <c r="B2" s="158"/>
      <c r="C2" s="158"/>
      <c r="D2" s="154"/>
      <c r="E2" s="158"/>
      <c r="F2" s="158"/>
      <c r="G2" s="158"/>
      <c r="H2" s="154"/>
      <c r="I2" s="155"/>
      <c r="J2" s="155"/>
      <c r="K2" s="155"/>
      <c r="L2" s="155"/>
      <c r="M2" s="155"/>
      <c r="N2" s="158"/>
      <c r="O2" s="158"/>
      <c r="P2" s="158"/>
      <c r="Q2" s="158"/>
      <c r="R2" s="158"/>
      <c r="S2" s="158"/>
      <c r="T2" s="155" t="s">
        <v>407</v>
      </c>
      <c r="U2" s="718">
        <v>6</v>
      </c>
      <c r="V2" s="718"/>
      <c r="W2" s="155" t="s">
        <v>404</v>
      </c>
      <c r="X2" s="719">
        <f>IF(U2=0,"",YEAR(DATE(2018+U2,1,1)))</f>
        <v>2024</v>
      </c>
      <c r="Y2" s="719"/>
      <c r="Z2" s="158" t="s">
        <v>408</v>
      </c>
      <c r="AA2" s="158" t="s">
        <v>409</v>
      </c>
      <c r="AB2" s="718">
        <v>4</v>
      </c>
      <c r="AC2" s="718"/>
      <c r="AD2" s="158" t="s">
        <v>410</v>
      </c>
      <c r="AE2" s="158"/>
      <c r="AF2" s="158"/>
      <c r="AG2" s="158"/>
      <c r="AH2" s="158"/>
      <c r="AI2" s="158"/>
      <c r="AJ2" s="156"/>
      <c r="AK2" s="155" t="s">
        <v>411</v>
      </c>
      <c r="AL2" s="155" t="s">
        <v>404</v>
      </c>
      <c r="AM2" s="718" t="s">
        <v>412</v>
      </c>
      <c r="AN2" s="718"/>
      <c r="AO2" s="718"/>
      <c r="AP2" s="718"/>
      <c r="AQ2" s="718"/>
      <c r="AR2" s="718"/>
      <c r="AS2" s="718"/>
      <c r="AT2" s="718"/>
      <c r="AU2" s="718"/>
      <c r="AV2" s="718"/>
      <c r="AW2" s="718"/>
      <c r="AX2" s="718"/>
      <c r="AY2" s="718"/>
      <c r="AZ2" s="718"/>
      <c r="BA2" s="718"/>
      <c r="BB2" s="156" t="s">
        <v>406</v>
      </c>
      <c r="BC2" s="155"/>
      <c r="BD2" s="155"/>
      <c r="BE2" s="160"/>
    </row>
    <row r="3" spans="1:57" s="161" customFormat="1" ht="20.25" customHeight="1" x14ac:dyDescent="0.15">
      <c r="A3" s="158"/>
      <c r="B3" s="158"/>
      <c r="C3" s="158"/>
      <c r="D3" s="154"/>
      <c r="E3" s="158"/>
      <c r="F3" s="158"/>
      <c r="G3" s="158"/>
      <c r="H3" s="154"/>
      <c r="I3" s="155"/>
      <c r="J3" s="155"/>
      <c r="K3" s="155"/>
      <c r="L3" s="155"/>
      <c r="M3" s="155"/>
      <c r="N3" s="158"/>
      <c r="O3" s="158"/>
      <c r="P3" s="158"/>
      <c r="Q3" s="158"/>
      <c r="R3" s="158"/>
      <c r="S3" s="158"/>
      <c r="T3" s="162"/>
      <c r="U3" s="163"/>
      <c r="V3" s="163"/>
      <c r="W3" s="164"/>
      <c r="X3" s="163"/>
      <c r="Y3" s="163"/>
      <c r="Z3" s="165"/>
      <c r="AA3" s="165"/>
      <c r="AB3" s="163"/>
      <c r="AC3" s="163"/>
      <c r="AD3" s="166"/>
      <c r="AE3" s="158"/>
      <c r="AF3" s="158"/>
      <c r="AG3" s="158"/>
      <c r="AH3" s="158"/>
      <c r="AI3" s="158"/>
      <c r="AJ3" s="156"/>
      <c r="AK3" s="155"/>
      <c r="AL3" s="155"/>
      <c r="AM3" s="159"/>
      <c r="AN3" s="159"/>
      <c r="AO3" s="159"/>
      <c r="AP3" s="159"/>
      <c r="AQ3" s="159"/>
      <c r="AR3" s="159"/>
      <c r="AS3" s="159"/>
      <c r="AT3" s="159"/>
      <c r="AU3" s="159"/>
      <c r="AV3" s="159"/>
      <c r="AW3" s="159"/>
      <c r="AX3" s="159"/>
      <c r="AY3" s="167" t="s">
        <v>413</v>
      </c>
      <c r="AZ3" s="720" t="s">
        <v>414</v>
      </c>
      <c r="BA3" s="720"/>
      <c r="BB3" s="720"/>
      <c r="BC3" s="720"/>
      <c r="BD3" s="155"/>
      <c r="BE3" s="160"/>
    </row>
    <row r="4" spans="1:57" s="161" customFormat="1" ht="20.25" customHeight="1" x14ac:dyDescent="0.15">
      <c r="A4" s="158"/>
      <c r="B4" s="168"/>
      <c r="C4" s="168"/>
      <c r="D4" s="168"/>
      <c r="E4" s="168"/>
      <c r="F4" s="168"/>
      <c r="G4" s="168"/>
      <c r="H4" s="168"/>
      <c r="I4" s="168"/>
      <c r="J4" s="169"/>
      <c r="K4" s="170"/>
      <c r="L4" s="170"/>
      <c r="M4" s="170"/>
      <c r="N4" s="170"/>
      <c r="O4" s="170"/>
      <c r="P4" s="171"/>
      <c r="Q4" s="170"/>
      <c r="R4" s="170"/>
      <c r="S4" s="158"/>
      <c r="T4" s="158"/>
      <c r="U4" s="158"/>
      <c r="V4" s="158"/>
      <c r="W4" s="158"/>
      <c r="X4" s="158"/>
      <c r="Y4" s="158"/>
      <c r="Z4" s="165"/>
      <c r="AA4" s="165"/>
      <c r="AB4" s="163"/>
      <c r="AC4" s="163"/>
      <c r="AD4" s="166"/>
      <c r="AE4" s="158"/>
      <c r="AF4" s="158"/>
      <c r="AG4" s="158"/>
      <c r="AH4" s="158"/>
      <c r="AI4" s="158"/>
      <c r="AJ4" s="156"/>
      <c r="AK4" s="155"/>
      <c r="AL4" s="155"/>
      <c r="AM4" s="159"/>
      <c r="AN4" s="159"/>
      <c r="AO4" s="159"/>
      <c r="AP4" s="159"/>
      <c r="AQ4" s="159"/>
      <c r="AR4" s="159"/>
      <c r="AS4" s="159"/>
      <c r="AT4" s="159"/>
      <c r="AU4" s="159"/>
      <c r="AV4" s="159"/>
      <c r="AW4" s="159"/>
      <c r="AX4" s="159"/>
      <c r="AY4" s="167" t="s">
        <v>415</v>
      </c>
      <c r="AZ4" s="720" t="s">
        <v>416</v>
      </c>
      <c r="BA4" s="720"/>
      <c r="BB4" s="720"/>
      <c r="BC4" s="720"/>
      <c r="BD4" s="155"/>
      <c r="BE4" s="160"/>
    </row>
    <row r="5" spans="1:57" s="161" customFormat="1" ht="20.25" customHeight="1" x14ac:dyDescent="0.15">
      <c r="A5" s="158"/>
      <c r="B5" s="172"/>
      <c r="C5" s="172"/>
      <c r="D5" s="172"/>
      <c r="E5" s="172"/>
      <c r="F5" s="172"/>
      <c r="G5" s="172"/>
      <c r="H5" s="172"/>
      <c r="I5" s="172"/>
      <c r="J5" s="170"/>
      <c r="K5" s="173"/>
      <c r="L5" s="174"/>
      <c r="M5" s="174"/>
      <c r="N5" s="174"/>
      <c r="O5" s="174"/>
      <c r="P5" s="172"/>
      <c r="Q5" s="168"/>
      <c r="R5" s="168"/>
      <c r="S5" s="152"/>
      <c r="T5" s="158"/>
      <c r="U5" s="158"/>
      <c r="V5" s="158"/>
      <c r="W5" s="158"/>
      <c r="X5" s="158"/>
      <c r="Y5" s="158"/>
      <c r="Z5" s="165"/>
      <c r="AA5" s="165"/>
      <c r="AB5" s="163"/>
      <c r="AC5" s="163"/>
      <c r="AD5" s="152"/>
      <c r="AE5" s="152"/>
      <c r="AF5" s="152"/>
      <c r="AG5" s="152"/>
      <c r="AH5" s="158"/>
      <c r="AI5" s="158"/>
      <c r="AJ5" s="152" t="s">
        <v>417</v>
      </c>
      <c r="AK5" s="152"/>
      <c r="AL5" s="152"/>
      <c r="AM5" s="152"/>
      <c r="AN5" s="152"/>
      <c r="AO5" s="152"/>
      <c r="AP5" s="152"/>
      <c r="AQ5" s="152"/>
      <c r="AR5" s="168"/>
      <c r="AS5" s="168"/>
      <c r="AT5" s="175"/>
      <c r="AU5" s="152"/>
      <c r="AV5" s="683">
        <v>40</v>
      </c>
      <c r="AW5" s="684"/>
      <c r="AX5" s="175" t="s">
        <v>418</v>
      </c>
      <c r="AY5" s="152"/>
      <c r="AZ5" s="721">
        <v>160</v>
      </c>
      <c r="BA5" s="722"/>
      <c r="BB5" s="175" t="s">
        <v>419</v>
      </c>
      <c r="BC5" s="152"/>
      <c r="BD5" s="158"/>
      <c r="BE5" s="160"/>
    </row>
    <row r="6" spans="1:57" s="161" customFormat="1" ht="20.25" customHeight="1" x14ac:dyDescent="0.15">
      <c r="A6" s="158"/>
      <c r="B6" s="172"/>
      <c r="C6" s="172"/>
      <c r="D6" s="172"/>
      <c r="E6" s="172"/>
      <c r="F6" s="172"/>
      <c r="G6" s="172"/>
      <c r="H6" s="172"/>
      <c r="I6" s="172"/>
      <c r="J6" s="170"/>
      <c r="K6" s="173"/>
      <c r="L6" s="174"/>
      <c r="M6" s="174"/>
      <c r="N6" s="174"/>
      <c r="O6" s="174"/>
      <c r="P6" s="172"/>
      <c r="Q6" s="168"/>
      <c r="R6" s="168"/>
      <c r="S6" s="152"/>
      <c r="T6" s="158"/>
      <c r="U6" s="158"/>
      <c r="V6" s="158"/>
      <c r="W6" s="158"/>
      <c r="X6" s="158"/>
      <c r="Y6" s="158"/>
      <c r="Z6" s="165"/>
      <c r="AA6" s="165"/>
      <c r="AB6" s="163"/>
      <c r="AC6" s="163"/>
      <c r="AD6" s="152"/>
      <c r="AE6" s="152"/>
      <c r="AF6" s="152"/>
      <c r="AG6" s="152"/>
      <c r="AH6" s="158"/>
      <c r="AI6" s="158"/>
      <c r="AJ6" s="152"/>
      <c r="AK6" s="152"/>
      <c r="AL6" s="152"/>
      <c r="AM6" s="152"/>
      <c r="AN6" s="152"/>
      <c r="AO6" s="152"/>
      <c r="AP6" s="152"/>
      <c r="AQ6" s="152" t="s">
        <v>420</v>
      </c>
      <c r="AR6" s="152"/>
      <c r="AS6" s="176"/>
      <c r="AT6" s="176"/>
      <c r="AU6" s="176"/>
      <c r="AV6" s="152"/>
      <c r="AW6" s="152"/>
      <c r="AX6" s="177"/>
      <c r="AY6" s="152"/>
      <c r="AZ6" s="683">
        <v>100</v>
      </c>
      <c r="BA6" s="684"/>
      <c r="BB6" s="175" t="s">
        <v>421</v>
      </c>
      <c r="BC6" s="152"/>
      <c r="BD6" s="158"/>
      <c r="BE6" s="160"/>
    </row>
    <row r="7" spans="1:57" s="161" customFormat="1" ht="20.25" customHeight="1" x14ac:dyDescent="0.15">
      <c r="A7" s="158"/>
      <c r="B7" s="172"/>
      <c r="C7" s="172"/>
      <c r="D7" s="172"/>
      <c r="E7" s="172"/>
      <c r="F7" s="172"/>
      <c r="G7" s="172"/>
      <c r="H7" s="172"/>
      <c r="I7" s="172"/>
      <c r="J7" s="172"/>
      <c r="K7" s="178"/>
      <c r="L7" s="178"/>
      <c r="M7" s="178"/>
      <c r="N7" s="172"/>
      <c r="O7" s="179"/>
      <c r="P7" s="180"/>
      <c r="Q7" s="180"/>
      <c r="R7" s="181"/>
      <c r="S7" s="176"/>
      <c r="T7" s="158"/>
      <c r="U7" s="158"/>
      <c r="V7" s="158"/>
      <c r="W7" s="158"/>
      <c r="X7" s="158"/>
      <c r="Y7" s="158"/>
      <c r="Z7" s="165"/>
      <c r="AA7" s="165"/>
      <c r="AB7" s="163"/>
      <c r="AC7" s="163"/>
      <c r="AD7" s="175"/>
      <c r="AE7" s="152"/>
      <c r="AF7" s="152"/>
      <c r="AG7" s="152"/>
      <c r="AH7" s="158"/>
      <c r="AI7" s="158"/>
      <c r="AJ7" s="158"/>
      <c r="AK7" s="158"/>
      <c r="AL7" s="152"/>
      <c r="AM7" s="152"/>
      <c r="AN7" s="182"/>
      <c r="AO7" s="177"/>
      <c r="AP7" s="177"/>
      <c r="AQ7" s="176"/>
      <c r="AR7" s="176"/>
      <c r="AS7" s="176"/>
      <c r="AT7" s="176"/>
      <c r="AU7" s="176"/>
      <c r="AV7" s="176"/>
      <c r="AW7" s="152" t="s">
        <v>422</v>
      </c>
      <c r="AX7" s="152"/>
      <c r="AY7" s="152"/>
      <c r="AZ7" s="685">
        <f>DAY(EOMONTH(DATE(X2,AB2,1),0))</f>
        <v>30</v>
      </c>
      <c r="BA7" s="686"/>
      <c r="BB7" s="175" t="s">
        <v>423</v>
      </c>
      <c r="BC7" s="158"/>
      <c r="BD7" s="158"/>
      <c r="BE7" s="160"/>
    </row>
    <row r="8" spans="1:57" ht="5.0999999999999996" customHeight="1" thickBot="1" x14ac:dyDescent="0.2">
      <c r="A8" s="183"/>
      <c r="B8" s="183"/>
      <c r="C8" s="184"/>
      <c r="D8" s="184"/>
      <c r="E8" s="183"/>
      <c r="F8" s="183"/>
      <c r="G8" s="183"/>
      <c r="H8" s="183"/>
      <c r="I8" s="183"/>
      <c r="J8" s="183"/>
      <c r="K8" s="183"/>
      <c r="L8" s="183"/>
      <c r="M8" s="183"/>
      <c r="N8" s="183"/>
      <c r="O8" s="183"/>
      <c r="P8" s="183"/>
      <c r="Q8" s="183"/>
      <c r="R8" s="183"/>
      <c r="S8" s="184"/>
      <c r="T8" s="183"/>
      <c r="U8" s="183"/>
      <c r="V8" s="183"/>
      <c r="W8" s="183"/>
      <c r="X8" s="183"/>
      <c r="Y8" s="183"/>
      <c r="Z8" s="183"/>
      <c r="AA8" s="183"/>
      <c r="AB8" s="183"/>
      <c r="AC8" s="183"/>
      <c r="AD8" s="183"/>
      <c r="AE8" s="183"/>
      <c r="AF8" s="183"/>
      <c r="AG8" s="183"/>
      <c r="AH8" s="183"/>
      <c r="AI8" s="183"/>
      <c r="AJ8" s="184"/>
      <c r="AK8" s="183"/>
      <c r="AL8" s="183"/>
      <c r="AM8" s="183"/>
      <c r="AN8" s="183"/>
      <c r="AO8" s="183"/>
      <c r="AP8" s="183"/>
      <c r="AQ8" s="183"/>
      <c r="AR8" s="183"/>
      <c r="AS8" s="183"/>
      <c r="AT8" s="183"/>
      <c r="AU8" s="183"/>
      <c r="AV8" s="183"/>
      <c r="AW8" s="183"/>
      <c r="AX8" s="183"/>
      <c r="AY8" s="183"/>
      <c r="AZ8" s="183"/>
      <c r="BA8" s="183"/>
      <c r="BB8" s="183"/>
      <c r="BC8" s="185"/>
      <c r="BD8" s="185"/>
      <c r="BE8" s="186"/>
    </row>
    <row r="9" spans="1:57" ht="20.25" customHeight="1" thickBot="1" x14ac:dyDescent="0.2">
      <c r="A9" s="183"/>
      <c r="B9" s="687" t="s">
        <v>424</v>
      </c>
      <c r="C9" s="690" t="s">
        <v>425</v>
      </c>
      <c r="D9" s="691"/>
      <c r="E9" s="696" t="s">
        <v>426</v>
      </c>
      <c r="F9" s="691"/>
      <c r="G9" s="696" t="s">
        <v>427</v>
      </c>
      <c r="H9" s="690"/>
      <c r="I9" s="690"/>
      <c r="J9" s="690"/>
      <c r="K9" s="691"/>
      <c r="L9" s="696" t="s">
        <v>428</v>
      </c>
      <c r="M9" s="690"/>
      <c r="N9" s="690"/>
      <c r="O9" s="699"/>
      <c r="P9" s="702" t="s">
        <v>429</v>
      </c>
      <c r="Q9" s="703"/>
      <c r="R9" s="703"/>
      <c r="S9" s="703"/>
      <c r="T9" s="703"/>
      <c r="U9" s="703"/>
      <c r="V9" s="703"/>
      <c r="W9" s="703"/>
      <c r="X9" s="703"/>
      <c r="Y9" s="703"/>
      <c r="Z9" s="703"/>
      <c r="AA9" s="703"/>
      <c r="AB9" s="703"/>
      <c r="AC9" s="703"/>
      <c r="AD9" s="703"/>
      <c r="AE9" s="703"/>
      <c r="AF9" s="703"/>
      <c r="AG9" s="703"/>
      <c r="AH9" s="703"/>
      <c r="AI9" s="703"/>
      <c r="AJ9" s="703"/>
      <c r="AK9" s="703"/>
      <c r="AL9" s="703"/>
      <c r="AM9" s="703"/>
      <c r="AN9" s="703"/>
      <c r="AO9" s="703"/>
      <c r="AP9" s="703"/>
      <c r="AQ9" s="703"/>
      <c r="AR9" s="703"/>
      <c r="AS9" s="703"/>
      <c r="AT9" s="703"/>
      <c r="AU9" s="704" t="str">
        <f>IF(AZ3="４週","(10)1～4週目の勤務時間数合計","(10)1か月の勤務時間数合計")</f>
        <v>(10)1～4週目の勤務時間数合計</v>
      </c>
      <c r="AV9" s="705"/>
      <c r="AW9" s="704" t="s">
        <v>430</v>
      </c>
      <c r="AX9" s="705"/>
      <c r="AY9" s="712" t="s">
        <v>431</v>
      </c>
      <c r="AZ9" s="712"/>
      <c r="BA9" s="712"/>
      <c r="BB9" s="712"/>
      <c r="BC9" s="712"/>
      <c r="BD9" s="712"/>
    </row>
    <row r="10" spans="1:57" ht="20.25" customHeight="1" thickBot="1" x14ac:dyDescent="0.2">
      <c r="A10" s="183"/>
      <c r="B10" s="688"/>
      <c r="C10" s="692"/>
      <c r="D10" s="693"/>
      <c r="E10" s="697"/>
      <c r="F10" s="693"/>
      <c r="G10" s="697"/>
      <c r="H10" s="692"/>
      <c r="I10" s="692"/>
      <c r="J10" s="692"/>
      <c r="K10" s="693"/>
      <c r="L10" s="697"/>
      <c r="M10" s="692"/>
      <c r="N10" s="692"/>
      <c r="O10" s="700"/>
      <c r="P10" s="714" t="s">
        <v>432</v>
      </c>
      <c r="Q10" s="715"/>
      <c r="R10" s="715"/>
      <c r="S10" s="715"/>
      <c r="T10" s="715"/>
      <c r="U10" s="715"/>
      <c r="V10" s="716"/>
      <c r="W10" s="714" t="s">
        <v>433</v>
      </c>
      <c r="X10" s="715"/>
      <c r="Y10" s="715"/>
      <c r="Z10" s="715"/>
      <c r="AA10" s="715"/>
      <c r="AB10" s="715"/>
      <c r="AC10" s="716"/>
      <c r="AD10" s="714" t="s">
        <v>434</v>
      </c>
      <c r="AE10" s="715"/>
      <c r="AF10" s="715"/>
      <c r="AG10" s="715"/>
      <c r="AH10" s="715"/>
      <c r="AI10" s="715"/>
      <c r="AJ10" s="716"/>
      <c r="AK10" s="714" t="s">
        <v>435</v>
      </c>
      <c r="AL10" s="715"/>
      <c r="AM10" s="715"/>
      <c r="AN10" s="715"/>
      <c r="AO10" s="715"/>
      <c r="AP10" s="715"/>
      <c r="AQ10" s="716"/>
      <c r="AR10" s="714" t="s">
        <v>436</v>
      </c>
      <c r="AS10" s="715"/>
      <c r="AT10" s="716"/>
      <c r="AU10" s="706"/>
      <c r="AV10" s="707"/>
      <c r="AW10" s="706"/>
      <c r="AX10" s="707"/>
      <c r="AY10" s="712"/>
      <c r="AZ10" s="712"/>
      <c r="BA10" s="712"/>
      <c r="BB10" s="712"/>
      <c r="BC10" s="712"/>
      <c r="BD10" s="712"/>
    </row>
    <row r="11" spans="1:57" ht="20.25" customHeight="1" thickBot="1" x14ac:dyDescent="0.2">
      <c r="A11" s="183"/>
      <c r="B11" s="688"/>
      <c r="C11" s="692"/>
      <c r="D11" s="693"/>
      <c r="E11" s="697"/>
      <c r="F11" s="693"/>
      <c r="G11" s="697"/>
      <c r="H11" s="692"/>
      <c r="I11" s="692"/>
      <c r="J11" s="692"/>
      <c r="K11" s="693"/>
      <c r="L11" s="697"/>
      <c r="M11" s="692"/>
      <c r="N11" s="692"/>
      <c r="O11" s="700"/>
      <c r="P11" s="188">
        <f>DAY(DATE($X$2,$AB$2,1))</f>
        <v>1</v>
      </c>
      <c r="Q11" s="189">
        <f>DAY(DATE($X$2,$AB$2,2))</f>
        <v>2</v>
      </c>
      <c r="R11" s="189">
        <f>DAY(DATE($X$2,$AB$2,3))</f>
        <v>3</v>
      </c>
      <c r="S11" s="189">
        <f>DAY(DATE($X$2,$AB$2,4))</f>
        <v>4</v>
      </c>
      <c r="T11" s="189">
        <f>DAY(DATE($X$2,$AB$2,5))</f>
        <v>5</v>
      </c>
      <c r="U11" s="189">
        <f>DAY(DATE($X$2,$AB$2,6))</f>
        <v>6</v>
      </c>
      <c r="V11" s="190">
        <f>DAY(DATE($X$2,$AB$2,7))</f>
        <v>7</v>
      </c>
      <c r="W11" s="188">
        <f>DAY(DATE($X$2,$AB$2,8))</f>
        <v>8</v>
      </c>
      <c r="X11" s="189">
        <f>DAY(DATE($X$2,$AB$2,9))</f>
        <v>9</v>
      </c>
      <c r="Y11" s="189">
        <f>DAY(DATE($X$2,$AB$2,10))</f>
        <v>10</v>
      </c>
      <c r="Z11" s="189">
        <f>DAY(DATE($X$2,$AB$2,11))</f>
        <v>11</v>
      </c>
      <c r="AA11" s="189">
        <f>DAY(DATE($X$2,$AB$2,12))</f>
        <v>12</v>
      </c>
      <c r="AB11" s="189">
        <f>DAY(DATE($X$2,$AB$2,13))</f>
        <v>13</v>
      </c>
      <c r="AC11" s="190">
        <f>DAY(DATE($X$2,$AB$2,14))</f>
        <v>14</v>
      </c>
      <c r="AD11" s="188">
        <f>DAY(DATE($X$2,$AB$2,15))</f>
        <v>15</v>
      </c>
      <c r="AE11" s="189">
        <f>DAY(DATE($X$2,$AB$2,16))</f>
        <v>16</v>
      </c>
      <c r="AF11" s="189">
        <f>DAY(DATE($X$2,$AB$2,17))</f>
        <v>17</v>
      </c>
      <c r="AG11" s="189">
        <f>DAY(DATE($X$2,$AB$2,18))</f>
        <v>18</v>
      </c>
      <c r="AH11" s="189">
        <f>DAY(DATE($X$2,$AB$2,19))</f>
        <v>19</v>
      </c>
      <c r="AI11" s="189">
        <f>DAY(DATE($X$2,$AB$2,20))</f>
        <v>20</v>
      </c>
      <c r="AJ11" s="190">
        <f>DAY(DATE($X$2,$AB$2,21))</f>
        <v>21</v>
      </c>
      <c r="AK11" s="188">
        <f>DAY(DATE($X$2,$AB$2,22))</f>
        <v>22</v>
      </c>
      <c r="AL11" s="189">
        <f>DAY(DATE($X$2,$AB$2,23))</f>
        <v>23</v>
      </c>
      <c r="AM11" s="189">
        <f>DAY(DATE($X$2,$AB$2,24))</f>
        <v>24</v>
      </c>
      <c r="AN11" s="189">
        <f>DAY(DATE($X$2,$AB$2,25))</f>
        <v>25</v>
      </c>
      <c r="AO11" s="189">
        <f>DAY(DATE($X$2,$AB$2,26))</f>
        <v>26</v>
      </c>
      <c r="AP11" s="189">
        <f>DAY(DATE($X$2,$AB$2,27))</f>
        <v>27</v>
      </c>
      <c r="AQ11" s="190">
        <f>DAY(DATE($X$2,$AB$2,28))</f>
        <v>28</v>
      </c>
      <c r="AR11" s="188" t="str">
        <f>IF(AZ3="暦月",IF(DAY(DATE($X$2,$AB$2,29))=29,29,""),"")</f>
        <v/>
      </c>
      <c r="AS11" s="189" t="str">
        <f>IF(AZ3="暦月",IF(DAY(DATE($X$2,$AB$2,30))=30,30,""),"")</f>
        <v/>
      </c>
      <c r="AT11" s="190" t="str">
        <f>IF(AZ3="暦月",IF(DAY(DATE($X$2,$AB$2,31))=31,31,""),"")</f>
        <v/>
      </c>
      <c r="AU11" s="706"/>
      <c r="AV11" s="707"/>
      <c r="AW11" s="706"/>
      <c r="AX11" s="707"/>
      <c r="AY11" s="712"/>
      <c r="AZ11" s="712"/>
      <c r="BA11" s="712"/>
      <c r="BB11" s="712"/>
      <c r="BC11" s="712"/>
      <c r="BD11" s="712"/>
    </row>
    <row r="12" spans="1:57" ht="20.25" hidden="1" customHeight="1" thickBot="1" x14ac:dyDescent="0.2">
      <c r="A12" s="183"/>
      <c r="B12" s="688"/>
      <c r="C12" s="692"/>
      <c r="D12" s="693"/>
      <c r="E12" s="697"/>
      <c r="F12" s="693"/>
      <c r="G12" s="697"/>
      <c r="H12" s="692"/>
      <c r="I12" s="692"/>
      <c r="J12" s="692"/>
      <c r="K12" s="693"/>
      <c r="L12" s="697"/>
      <c r="M12" s="692"/>
      <c r="N12" s="692"/>
      <c r="O12" s="700"/>
      <c r="P12" s="188">
        <f>WEEKDAY(DATE($X$2,$AB$2,1))</f>
        <v>2</v>
      </c>
      <c r="Q12" s="189">
        <f>WEEKDAY(DATE($X$2,$AB$2,2))</f>
        <v>3</v>
      </c>
      <c r="R12" s="189">
        <f>WEEKDAY(DATE($X$2,$AB$2,3))</f>
        <v>4</v>
      </c>
      <c r="S12" s="189">
        <f>WEEKDAY(DATE($X$2,$AB$2,4))</f>
        <v>5</v>
      </c>
      <c r="T12" s="189">
        <f>WEEKDAY(DATE($X$2,$AB$2,5))</f>
        <v>6</v>
      </c>
      <c r="U12" s="189">
        <f>WEEKDAY(DATE($X$2,$AB$2,6))</f>
        <v>7</v>
      </c>
      <c r="V12" s="190">
        <f>WEEKDAY(DATE($X$2,$AB$2,7))</f>
        <v>1</v>
      </c>
      <c r="W12" s="188">
        <f>WEEKDAY(DATE($X$2,$AB$2,8))</f>
        <v>2</v>
      </c>
      <c r="X12" s="189">
        <f>WEEKDAY(DATE($X$2,$AB$2,9))</f>
        <v>3</v>
      </c>
      <c r="Y12" s="189">
        <f>WEEKDAY(DATE($X$2,$AB$2,10))</f>
        <v>4</v>
      </c>
      <c r="Z12" s="189">
        <f>WEEKDAY(DATE($X$2,$AB$2,11))</f>
        <v>5</v>
      </c>
      <c r="AA12" s="189">
        <f>WEEKDAY(DATE($X$2,$AB$2,12))</f>
        <v>6</v>
      </c>
      <c r="AB12" s="189">
        <f>WEEKDAY(DATE($X$2,$AB$2,13))</f>
        <v>7</v>
      </c>
      <c r="AC12" s="190">
        <f>WEEKDAY(DATE($X$2,$AB$2,14))</f>
        <v>1</v>
      </c>
      <c r="AD12" s="188">
        <f>WEEKDAY(DATE($X$2,$AB$2,15))</f>
        <v>2</v>
      </c>
      <c r="AE12" s="189">
        <f>WEEKDAY(DATE($X$2,$AB$2,16))</f>
        <v>3</v>
      </c>
      <c r="AF12" s="189">
        <f>WEEKDAY(DATE($X$2,$AB$2,17))</f>
        <v>4</v>
      </c>
      <c r="AG12" s="189">
        <f>WEEKDAY(DATE($X$2,$AB$2,18))</f>
        <v>5</v>
      </c>
      <c r="AH12" s="189">
        <f>WEEKDAY(DATE($X$2,$AB$2,19))</f>
        <v>6</v>
      </c>
      <c r="AI12" s="189">
        <f>WEEKDAY(DATE($X$2,$AB$2,20))</f>
        <v>7</v>
      </c>
      <c r="AJ12" s="190">
        <f>WEEKDAY(DATE($X$2,$AB$2,21))</f>
        <v>1</v>
      </c>
      <c r="AK12" s="188">
        <f>WEEKDAY(DATE($X$2,$AB$2,22))</f>
        <v>2</v>
      </c>
      <c r="AL12" s="189">
        <f>WEEKDAY(DATE($X$2,$AB$2,23))</f>
        <v>3</v>
      </c>
      <c r="AM12" s="189">
        <f>WEEKDAY(DATE($X$2,$AB$2,24))</f>
        <v>4</v>
      </c>
      <c r="AN12" s="189">
        <f>WEEKDAY(DATE($X$2,$AB$2,25))</f>
        <v>5</v>
      </c>
      <c r="AO12" s="189">
        <f>WEEKDAY(DATE($X$2,$AB$2,26))</f>
        <v>6</v>
      </c>
      <c r="AP12" s="189">
        <f>WEEKDAY(DATE($X$2,$AB$2,27))</f>
        <v>7</v>
      </c>
      <c r="AQ12" s="190">
        <f>WEEKDAY(DATE($X$2,$AB$2,28))</f>
        <v>1</v>
      </c>
      <c r="AR12" s="188">
        <f>IF(AR11=29,WEEKDAY(DATE($X$2,$AB$2,29)),0)</f>
        <v>0</v>
      </c>
      <c r="AS12" s="189">
        <f>IF(AS11=30,WEEKDAY(DATE($X$2,$AB$2,30)),0)</f>
        <v>0</v>
      </c>
      <c r="AT12" s="190">
        <f>IF(AT11=31,WEEKDAY(DATE($X$2,$AB$2,31)),0)</f>
        <v>0</v>
      </c>
      <c r="AU12" s="708"/>
      <c r="AV12" s="709"/>
      <c r="AW12" s="708"/>
      <c r="AX12" s="709"/>
      <c r="AY12" s="713"/>
      <c r="AZ12" s="713"/>
      <c r="BA12" s="713"/>
      <c r="BB12" s="713"/>
      <c r="BC12" s="713"/>
      <c r="BD12" s="713"/>
    </row>
    <row r="13" spans="1:57" ht="20.25" customHeight="1" thickBot="1" x14ac:dyDescent="0.2">
      <c r="A13" s="183"/>
      <c r="B13" s="689"/>
      <c r="C13" s="694"/>
      <c r="D13" s="695"/>
      <c r="E13" s="698"/>
      <c r="F13" s="695"/>
      <c r="G13" s="698"/>
      <c r="H13" s="694"/>
      <c r="I13" s="694"/>
      <c r="J13" s="694"/>
      <c r="K13" s="695"/>
      <c r="L13" s="698"/>
      <c r="M13" s="694"/>
      <c r="N13" s="694"/>
      <c r="O13" s="701"/>
      <c r="P13" s="191" t="str">
        <f>IF(P12=1,"日",IF(P12=2,"月",IF(P12=3,"火",IF(P12=4,"水",IF(P12=5,"木",IF(P12=6,"金","土"))))))</f>
        <v>月</v>
      </c>
      <c r="Q13" s="192" t="str">
        <f t="shared" ref="Q13:AQ13" si="0">IF(Q12=1,"日",IF(Q12=2,"月",IF(Q12=3,"火",IF(Q12=4,"水",IF(Q12=5,"木",IF(Q12=6,"金","土"))))))</f>
        <v>火</v>
      </c>
      <c r="R13" s="192" t="str">
        <f t="shared" si="0"/>
        <v>水</v>
      </c>
      <c r="S13" s="192" t="str">
        <f t="shared" si="0"/>
        <v>木</v>
      </c>
      <c r="T13" s="192" t="str">
        <f t="shared" si="0"/>
        <v>金</v>
      </c>
      <c r="U13" s="192" t="str">
        <f t="shared" si="0"/>
        <v>土</v>
      </c>
      <c r="V13" s="193" t="str">
        <f t="shared" si="0"/>
        <v>日</v>
      </c>
      <c r="W13" s="191" t="str">
        <f t="shared" si="0"/>
        <v>月</v>
      </c>
      <c r="X13" s="192" t="str">
        <f t="shared" si="0"/>
        <v>火</v>
      </c>
      <c r="Y13" s="192" t="str">
        <f t="shared" si="0"/>
        <v>水</v>
      </c>
      <c r="Z13" s="192" t="str">
        <f t="shared" si="0"/>
        <v>木</v>
      </c>
      <c r="AA13" s="192" t="str">
        <f t="shared" si="0"/>
        <v>金</v>
      </c>
      <c r="AB13" s="192" t="str">
        <f t="shared" si="0"/>
        <v>土</v>
      </c>
      <c r="AC13" s="193" t="str">
        <f t="shared" si="0"/>
        <v>日</v>
      </c>
      <c r="AD13" s="191" t="str">
        <f t="shared" si="0"/>
        <v>月</v>
      </c>
      <c r="AE13" s="192" t="str">
        <f t="shared" si="0"/>
        <v>火</v>
      </c>
      <c r="AF13" s="192" t="str">
        <f t="shared" si="0"/>
        <v>水</v>
      </c>
      <c r="AG13" s="192" t="str">
        <f t="shared" si="0"/>
        <v>木</v>
      </c>
      <c r="AH13" s="192" t="str">
        <f t="shared" si="0"/>
        <v>金</v>
      </c>
      <c r="AI13" s="192" t="str">
        <f t="shared" si="0"/>
        <v>土</v>
      </c>
      <c r="AJ13" s="193" t="str">
        <f t="shared" si="0"/>
        <v>日</v>
      </c>
      <c r="AK13" s="191" t="str">
        <f t="shared" si="0"/>
        <v>月</v>
      </c>
      <c r="AL13" s="192" t="str">
        <f t="shared" si="0"/>
        <v>火</v>
      </c>
      <c r="AM13" s="192" t="str">
        <f t="shared" si="0"/>
        <v>水</v>
      </c>
      <c r="AN13" s="192" t="str">
        <f t="shared" si="0"/>
        <v>木</v>
      </c>
      <c r="AO13" s="192" t="str">
        <f t="shared" si="0"/>
        <v>金</v>
      </c>
      <c r="AP13" s="192" t="str">
        <f t="shared" si="0"/>
        <v>土</v>
      </c>
      <c r="AQ13" s="193" t="str">
        <f t="shared" si="0"/>
        <v>日</v>
      </c>
      <c r="AR13" s="192" t="str">
        <f>IF(AR12=1,"日",IF(AR12=2,"月",IF(AR12=3,"火",IF(AR12=4,"水",IF(AR12=5,"木",IF(AR12=6,"金",IF(AR12=0,"","土")))))))</f>
        <v/>
      </c>
      <c r="AS13" s="192" t="str">
        <f>IF(AS12=1,"日",IF(AS12=2,"月",IF(AS12=3,"火",IF(AS12=4,"水",IF(AS12=5,"木",IF(AS12=6,"金",IF(AS12=0,"","土")))))))</f>
        <v/>
      </c>
      <c r="AT13" s="192" t="str">
        <f>IF(AT12=1,"日",IF(AT12=2,"月",IF(AT12=3,"火",IF(AT12=4,"水",IF(AT12=5,"木",IF(AT12=6,"金",IF(AT12=0,"","土")))))))</f>
        <v/>
      </c>
      <c r="AU13" s="710"/>
      <c r="AV13" s="711"/>
      <c r="AW13" s="710"/>
      <c r="AX13" s="711"/>
      <c r="AY13" s="713"/>
      <c r="AZ13" s="713"/>
      <c r="BA13" s="713"/>
      <c r="BB13" s="713"/>
      <c r="BC13" s="713"/>
      <c r="BD13" s="713"/>
    </row>
    <row r="14" spans="1:57" ht="39.950000000000003" customHeight="1" x14ac:dyDescent="0.15">
      <c r="A14" s="183"/>
      <c r="B14" s="194">
        <v>1</v>
      </c>
      <c r="C14" s="669" t="s">
        <v>437</v>
      </c>
      <c r="D14" s="670"/>
      <c r="E14" s="671" t="s">
        <v>438</v>
      </c>
      <c r="F14" s="672"/>
      <c r="G14" s="673" t="s">
        <v>439</v>
      </c>
      <c r="H14" s="674"/>
      <c r="I14" s="674"/>
      <c r="J14" s="674"/>
      <c r="K14" s="675"/>
      <c r="L14" s="676" t="s">
        <v>440</v>
      </c>
      <c r="M14" s="677"/>
      <c r="N14" s="677"/>
      <c r="O14" s="678"/>
      <c r="P14" s="195">
        <v>8</v>
      </c>
      <c r="Q14" s="196">
        <v>8</v>
      </c>
      <c r="R14" s="196"/>
      <c r="S14" s="196"/>
      <c r="T14" s="196">
        <v>8</v>
      </c>
      <c r="U14" s="196">
        <v>8</v>
      </c>
      <c r="V14" s="197">
        <v>8</v>
      </c>
      <c r="W14" s="195">
        <v>8</v>
      </c>
      <c r="X14" s="196">
        <v>8</v>
      </c>
      <c r="Y14" s="196"/>
      <c r="Z14" s="196"/>
      <c r="AA14" s="196">
        <v>8</v>
      </c>
      <c r="AB14" s="196">
        <v>8</v>
      </c>
      <c r="AC14" s="197">
        <v>8</v>
      </c>
      <c r="AD14" s="195">
        <v>8</v>
      </c>
      <c r="AE14" s="196">
        <v>8</v>
      </c>
      <c r="AF14" s="196"/>
      <c r="AG14" s="196"/>
      <c r="AH14" s="196">
        <v>8</v>
      </c>
      <c r="AI14" s="196">
        <v>8</v>
      </c>
      <c r="AJ14" s="197">
        <v>8</v>
      </c>
      <c r="AK14" s="195">
        <v>8</v>
      </c>
      <c r="AL14" s="196">
        <v>8</v>
      </c>
      <c r="AM14" s="196"/>
      <c r="AN14" s="196"/>
      <c r="AO14" s="196">
        <v>8</v>
      </c>
      <c r="AP14" s="196">
        <v>8</v>
      </c>
      <c r="AQ14" s="197">
        <v>8</v>
      </c>
      <c r="AR14" s="195"/>
      <c r="AS14" s="196"/>
      <c r="AT14" s="197"/>
      <c r="AU14" s="679">
        <f>IF($AZ$3="４週",SUM(P14:AQ14),IF($AZ$3="暦月",SUM(P14:AT14),""))</f>
        <v>160</v>
      </c>
      <c r="AV14" s="680"/>
      <c r="AW14" s="681">
        <f t="shared" ref="AW14:AW31" si="1">IF($AZ$3="４週",AU14/4,IF($AZ$3="暦月",AU14/($AZ$7/7),""))</f>
        <v>40</v>
      </c>
      <c r="AX14" s="682"/>
      <c r="AY14" s="666"/>
      <c r="AZ14" s="667"/>
      <c r="BA14" s="667"/>
      <c r="BB14" s="667"/>
      <c r="BC14" s="667"/>
      <c r="BD14" s="668"/>
    </row>
    <row r="15" spans="1:57" ht="39.950000000000003" customHeight="1" x14ac:dyDescent="0.15">
      <c r="A15" s="183"/>
      <c r="B15" s="198">
        <f t="shared" ref="B15:B31" si="2">B14+1</f>
        <v>2</v>
      </c>
      <c r="C15" s="652" t="s">
        <v>441</v>
      </c>
      <c r="D15" s="653"/>
      <c r="E15" s="654" t="s">
        <v>438</v>
      </c>
      <c r="F15" s="655"/>
      <c r="G15" s="656" t="s">
        <v>439</v>
      </c>
      <c r="H15" s="657"/>
      <c r="I15" s="657"/>
      <c r="J15" s="657"/>
      <c r="K15" s="658"/>
      <c r="L15" s="659" t="s">
        <v>442</v>
      </c>
      <c r="M15" s="660"/>
      <c r="N15" s="660"/>
      <c r="O15" s="661"/>
      <c r="P15" s="199">
        <v>8</v>
      </c>
      <c r="Q15" s="200">
        <v>8</v>
      </c>
      <c r="R15" s="200"/>
      <c r="S15" s="200"/>
      <c r="T15" s="200">
        <v>8</v>
      </c>
      <c r="U15" s="200">
        <v>8</v>
      </c>
      <c r="V15" s="201">
        <v>8</v>
      </c>
      <c r="W15" s="199">
        <v>8</v>
      </c>
      <c r="X15" s="200">
        <v>8</v>
      </c>
      <c r="Y15" s="200"/>
      <c r="Z15" s="200"/>
      <c r="AA15" s="200">
        <v>8</v>
      </c>
      <c r="AB15" s="200">
        <v>8</v>
      </c>
      <c r="AC15" s="201">
        <v>8</v>
      </c>
      <c r="AD15" s="199">
        <v>8</v>
      </c>
      <c r="AE15" s="200">
        <v>8</v>
      </c>
      <c r="AF15" s="200"/>
      <c r="AG15" s="200"/>
      <c r="AH15" s="200">
        <v>8</v>
      </c>
      <c r="AI15" s="200">
        <v>8</v>
      </c>
      <c r="AJ15" s="201">
        <v>8</v>
      </c>
      <c r="AK15" s="199">
        <v>8</v>
      </c>
      <c r="AL15" s="200">
        <v>8</v>
      </c>
      <c r="AM15" s="200"/>
      <c r="AN15" s="200"/>
      <c r="AO15" s="200">
        <v>8</v>
      </c>
      <c r="AP15" s="200">
        <v>8</v>
      </c>
      <c r="AQ15" s="201">
        <v>8</v>
      </c>
      <c r="AR15" s="199"/>
      <c r="AS15" s="200"/>
      <c r="AT15" s="201"/>
      <c r="AU15" s="662">
        <f>IF($AZ$3="４週",SUM(P15:AQ15),IF($AZ$3="暦月",SUM(P15:AT15),""))</f>
        <v>160</v>
      </c>
      <c r="AV15" s="663"/>
      <c r="AW15" s="664">
        <f t="shared" si="1"/>
        <v>40</v>
      </c>
      <c r="AX15" s="665"/>
      <c r="AY15" s="632"/>
      <c r="AZ15" s="633"/>
      <c r="BA15" s="633"/>
      <c r="BB15" s="633"/>
      <c r="BC15" s="633"/>
      <c r="BD15" s="634"/>
    </row>
    <row r="16" spans="1:57" ht="39.950000000000003" customHeight="1" x14ac:dyDescent="0.15">
      <c r="A16" s="183"/>
      <c r="B16" s="198">
        <f t="shared" si="2"/>
        <v>3</v>
      </c>
      <c r="C16" s="652" t="s">
        <v>441</v>
      </c>
      <c r="D16" s="653"/>
      <c r="E16" s="654" t="s">
        <v>438</v>
      </c>
      <c r="F16" s="655"/>
      <c r="G16" s="656" t="s">
        <v>441</v>
      </c>
      <c r="H16" s="657"/>
      <c r="I16" s="657"/>
      <c r="J16" s="657"/>
      <c r="K16" s="658"/>
      <c r="L16" s="659" t="s">
        <v>443</v>
      </c>
      <c r="M16" s="660"/>
      <c r="N16" s="660"/>
      <c r="O16" s="661"/>
      <c r="P16" s="199">
        <v>8</v>
      </c>
      <c r="Q16" s="200">
        <v>8</v>
      </c>
      <c r="R16" s="200"/>
      <c r="S16" s="200"/>
      <c r="T16" s="200">
        <v>8</v>
      </c>
      <c r="U16" s="200">
        <v>8</v>
      </c>
      <c r="V16" s="201">
        <v>8</v>
      </c>
      <c r="W16" s="199">
        <v>8</v>
      </c>
      <c r="X16" s="200">
        <v>8</v>
      </c>
      <c r="Y16" s="200"/>
      <c r="Z16" s="200"/>
      <c r="AA16" s="200">
        <v>8</v>
      </c>
      <c r="AB16" s="200">
        <v>8</v>
      </c>
      <c r="AC16" s="201">
        <v>8</v>
      </c>
      <c r="AD16" s="199">
        <v>8</v>
      </c>
      <c r="AE16" s="200">
        <v>8</v>
      </c>
      <c r="AF16" s="200"/>
      <c r="AG16" s="200"/>
      <c r="AH16" s="200">
        <v>8</v>
      </c>
      <c r="AI16" s="200">
        <v>8</v>
      </c>
      <c r="AJ16" s="201">
        <v>8</v>
      </c>
      <c r="AK16" s="199">
        <v>8</v>
      </c>
      <c r="AL16" s="200">
        <v>8</v>
      </c>
      <c r="AM16" s="200"/>
      <c r="AN16" s="200"/>
      <c r="AO16" s="200">
        <v>8</v>
      </c>
      <c r="AP16" s="200">
        <v>8</v>
      </c>
      <c r="AQ16" s="201">
        <v>8</v>
      </c>
      <c r="AR16" s="199"/>
      <c r="AS16" s="200"/>
      <c r="AT16" s="201"/>
      <c r="AU16" s="662">
        <f>IF($AZ$3="４週",SUM(P16:AQ16),IF($AZ$3="暦月",SUM(P16:AT16),""))</f>
        <v>160</v>
      </c>
      <c r="AV16" s="663"/>
      <c r="AW16" s="664">
        <f t="shared" si="1"/>
        <v>40</v>
      </c>
      <c r="AX16" s="665"/>
      <c r="AY16" s="632"/>
      <c r="AZ16" s="633"/>
      <c r="BA16" s="633"/>
      <c r="BB16" s="633"/>
      <c r="BC16" s="633"/>
      <c r="BD16" s="634"/>
    </row>
    <row r="17" spans="1:56" ht="39.950000000000003" customHeight="1" x14ac:dyDescent="0.15">
      <c r="A17" s="183"/>
      <c r="B17" s="198">
        <f t="shared" si="2"/>
        <v>4</v>
      </c>
      <c r="C17" s="652" t="s">
        <v>441</v>
      </c>
      <c r="D17" s="653"/>
      <c r="E17" s="654" t="s">
        <v>438</v>
      </c>
      <c r="F17" s="655"/>
      <c r="G17" s="656" t="s">
        <v>441</v>
      </c>
      <c r="H17" s="657"/>
      <c r="I17" s="657"/>
      <c r="J17" s="657"/>
      <c r="K17" s="658"/>
      <c r="L17" s="659" t="s">
        <v>444</v>
      </c>
      <c r="M17" s="660"/>
      <c r="N17" s="660"/>
      <c r="O17" s="661"/>
      <c r="P17" s="199">
        <v>8</v>
      </c>
      <c r="Q17" s="200">
        <v>8</v>
      </c>
      <c r="R17" s="200"/>
      <c r="S17" s="200"/>
      <c r="T17" s="200">
        <v>8</v>
      </c>
      <c r="U17" s="200">
        <v>8</v>
      </c>
      <c r="V17" s="201">
        <v>8</v>
      </c>
      <c r="W17" s="199">
        <v>8</v>
      </c>
      <c r="X17" s="200">
        <v>8</v>
      </c>
      <c r="Y17" s="200"/>
      <c r="Z17" s="200"/>
      <c r="AA17" s="200">
        <v>8</v>
      </c>
      <c r="AB17" s="200">
        <v>8</v>
      </c>
      <c r="AC17" s="201">
        <v>8</v>
      </c>
      <c r="AD17" s="199">
        <v>8</v>
      </c>
      <c r="AE17" s="200">
        <v>8</v>
      </c>
      <c r="AF17" s="200"/>
      <c r="AG17" s="200"/>
      <c r="AH17" s="200">
        <v>8</v>
      </c>
      <c r="AI17" s="200">
        <v>8</v>
      </c>
      <c r="AJ17" s="201">
        <v>8</v>
      </c>
      <c r="AK17" s="199">
        <v>8</v>
      </c>
      <c r="AL17" s="200">
        <v>8</v>
      </c>
      <c r="AM17" s="200"/>
      <c r="AN17" s="200"/>
      <c r="AO17" s="200">
        <v>8</v>
      </c>
      <c r="AP17" s="200">
        <v>8</v>
      </c>
      <c r="AQ17" s="201">
        <v>8</v>
      </c>
      <c r="AR17" s="199"/>
      <c r="AS17" s="200"/>
      <c r="AT17" s="201"/>
      <c r="AU17" s="662">
        <f>IF($AZ$3="４週",SUM(P17:AQ17),IF($AZ$3="暦月",SUM(P17:AT17),""))</f>
        <v>160</v>
      </c>
      <c r="AV17" s="663"/>
      <c r="AW17" s="664">
        <f t="shared" si="1"/>
        <v>40</v>
      </c>
      <c r="AX17" s="665"/>
      <c r="AY17" s="632"/>
      <c r="AZ17" s="633"/>
      <c r="BA17" s="633"/>
      <c r="BB17" s="633"/>
      <c r="BC17" s="633"/>
      <c r="BD17" s="634"/>
    </row>
    <row r="18" spans="1:56" ht="39.950000000000003" customHeight="1" x14ac:dyDescent="0.15">
      <c r="A18" s="183"/>
      <c r="B18" s="198">
        <f t="shared" si="2"/>
        <v>5</v>
      </c>
      <c r="C18" s="652" t="s">
        <v>441</v>
      </c>
      <c r="D18" s="653"/>
      <c r="E18" s="654" t="s">
        <v>445</v>
      </c>
      <c r="F18" s="655"/>
      <c r="G18" s="656" t="s">
        <v>441</v>
      </c>
      <c r="H18" s="657"/>
      <c r="I18" s="657"/>
      <c r="J18" s="657"/>
      <c r="K18" s="658"/>
      <c r="L18" s="659" t="s">
        <v>446</v>
      </c>
      <c r="M18" s="660"/>
      <c r="N18" s="660"/>
      <c r="O18" s="661"/>
      <c r="P18" s="199">
        <v>4</v>
      </c>
      <c r="Q18" s="200">
        <v>4</v>
      </c>
      <c r="R18" s="200"/>
      <c r="S18" s="200"/>
      <c r="T18" s="200">
        <v>4</v>
      </c>
      <c r="U18" s="200">
        <v>4</v>
      </c>
      <c r="V18" s="201">
        <v>4</v>
      </c>
      <c r="W18" s="199">
        <v>4</v>
      </c>
      <c r="X18" s="200">
        <v>4</v>
      </c>
      <c r="Y18" s="200"/>
      <c r="Z18" s="200"/>
      <c r="AA18" s="200">
        <v>4</v>
      </c>
      <c r="AB18" s="200">
        <v>4</v>
      </c>
      <c r="AC18" s="201">
        <v>4</v>
      </c>
      <c r="AD18" s="199">
        <v>4</v>
      </c>
      <c r="AE18" s="200">
        <v>4</v>
      </c>
      <c r="AF18" s="200"/>
      <c r="AG18" s="200"/>
      <c r="AH18" s="200">
        <v>4</v>
      </c>
      <c r="AI18" s="200">
        <v>4</v>
      </c>
      <c r="AJ18" s="201">
        <v>4</v>
      </c>
      <c r="AK18" s="199">
        <v>4</v>
      </c>
      <c r="AL18" s="200">
        <v>4</v>
      </c>
      <c r="AM18" s="200"/>
      <c r="AN18" s="200"/>
      <c r="AO18" s="200">
        <v>4</v>
      </c>
      <c r="AP18" s="200">
        <v>4</v>
      </c>
      <c r="AQ18" s="201">
        <v>4</v>
      </c>
      <c r="AR18" s="199"/>
      <c r="AS18" s="200"/>
      <c r="AT18" s="201"/>
      <c r="AU18" s="662">
        <f t="shared" ref="AU18:AU31" si="3">IF($AZ$3="４週",SUM(P18:AQ18),IF($AZ$3="暦月",SUM(P18:AT18),""))</f>
        <v>80</v>
      </c>
      <c r="AV18" s="663"/>
      <c r="AW18" s="664">
        <f t="shared" si="1"/>
        <v>20</v>
      </c>
      <c r="AX18" s="665"/>
      <c r="AY18" s="632"/>
      <c r="AZ18" s="633"/>
      <c r="BA18" s="633"/>
      <c r="BB18" s="633"/>
      <c r="BC18" s="633"/>
      <c r="BD18" s="634"/>
    </row>
    <row r="19" spans="1:56" ht="39.950000000000003" customHeight="1" x14ac:dyDescent="0.15">
      <c r="A19" s="183"/>
      <c r="B19" s="198">
        <f t="shared" si="2"/>
        <v>6</v>
      </c>
      <c r="C19" s="652"/>
      <c r="D19" s="653"/>
      <c r="E19" s="654"/>
      <c r="F19" s="655"/>
      <c r="G19" s="656"/>
      <c r="H19" s="657"/>
      <c r="I19" s="657"/>
      <c r="J19" s="657"/>
      <c r="K19" s="658"/>
      <c r="L19" s="659"/>
      <c r="M19" s="660"/>
      <c r="N19" s="660"/>
      <c r="O19" s="661"/>
      <c r="P19" s="199"/>
      <c r="Q19" s="200"/>
      <c r="R19" s="200"/>
      <c r="S19" s="200"/>
      <c r="T19" s="200"/>
      <c r="U19" s="200"/>
      <c r="V19" s="201"/>
      <c r="W19" s="199"/>
      <c r="X19" s="200"/>
      <c r="Y19" s="200"/>
      <c r="Z19" s="200"/>
      <c r="AA19" s="200"/>
      <c r="AB19" s="200"/>
      <c r="AC19" s="201"/>
      <c r="AD19" s="199"/>
      <c r="AE19" s="200"/>
      <c r="AF19" s="200"/>
      <c r="AG19" s="200"/>
      <c r="AH19" s="200"/>
      <c r="AI19" s="200"/>
      <c r="AJ19" s="201"/>
      <c r="AK19" s="199"/>
      <c r="AL19" s="200"/>
      <c r="AM19" s="200"/>
      <c r="AN19" s="200"/>
      <c r="AO19" s="200"/>
      <c r="AP19" s="200"/>
      <c r="AQ19" s="201"/>
      <c r="AR19" s="199"/>
      <c r="AS19" s="200"/>
      <c r="AT19" s="201"/>
      <c r="AU19" s="662">
        <f t="shared" si="3"/>
        <v>0</v>
      </c>
      <c r="AV19" s="663"/>
      <c r="AW19" s="664">
        <f t="shared" si="1"/>
        <v>0</v>
      </c>
      <c r="AX19" s="665"/>
      <c r="AY19" s="632"/>
      <c r="AZ19" s="633"/>
      <c r="BA19" s="633"/>
      <c r="BB19" s="633"/>
      <c r="BC19" s="633"/>
      <c r="BD19" s="634"/>
    </row>
    <row r="20" spans="1:56" ht="39.950000000000003" customHeight="1" x14ac:dyDescent="0.15">
      <c r="A20" s="183"/>
      <c r="B20" s="198">
        <f t="shared" si="2"/>
        <v>7</v>
      </c>
      <c r="C20" s="652"/>
      <c r="D20" s="653"/>
      <c r="E20" s="654"/>
      <c r="F20" s="655"/>
      <c r="G20" s="656"/>
      <c r="H20" s="657"/>
      <c r="I20" s="657"/>
      <c r="J20" s="657"/>
      <c r="K20" s="658"/>
      <c r="L20" s="659"/>
      <c r="M20" s="660"/>
      <c r="N20" s="660"/>
      <c r="O20" s="661"/>
      <c r="P20" s="199"/>
      <c r="Q20" s="200"/>
      <c r="R20" s="200"/>
      <c r="S20" s="200"/>
      <c r="T20" s="200"/>
      <c r="U20" s="200"/>
      <c r="V20" s="201"/>
      <c r="W20" s="199"/>
      <c r="X20" s="200"/>
      <c r="Y20" s="200"/>
      <c r="Z20" s="200"/>
      <c r="AA20" s="200"/>
      <c r="AB20" s="200"/>
      <c r="AC20" s="201"/>
      <c r="AD20" s="199"/>
      <c r="AE20" s="200"/>
      <c r="AF20" s="200"/>
      <c r="AG20" s="200"/>
      <c r="AH20" s="200"/>
      <c r="AI20" s="200"/>
      <c r="AJ20" s="201"/>
      <c r="AK20" s="199"/>
      <c r="AL20" s="200"/>
      <c r="AM20" s="200"/>
      <c r="AN20" s="200"/>
      <c r="AO20" s="200"/>
      <c r="AP20" s="200"/>
      <c r="AQ20" s="201"/>
      <c r="AR20" s="199"/>
      <c r="AS20" s="200"/>
      <c r="AT20" s="201"/>
      <c r="AU20" s="662">
        <f>IF($AZ$3="４週",SUM(P20:AQ20),IF($AZ$3="暦月",SUM(P20:AT20),""))</f>
        <v>0</v>
      </c>
      <c r="AV20" s="663"/>
      <c r="AW20" s="664">
        <f t="shared" si="1"/>
        <v>0</v>
      </c>
      <c r="AX20" s="665"/>
      <c r="AY20" s="632"/>
      <c r="AZ20" s="633"/>
      <c r="BA20" s="633"/>
      <c r="BB20" s="633"/>
      <c r="BC20" s="633"/>
      <c r="BD20" s="634"/>
    </row>
    <row r="21" spans="1:56" ht="39.950000000000003" customHeight="1" x14ac:dyDescent="0.15">
      <c r="A21" s="183"/>
      <c r="B21" s="198">
        <f t="shared" si="2"/>
        <v>8</v>
      </c>
      <c r="C21" s="652"/>
      <c r="D21" s="653"/>
      <c r="E21" s="654"/>
      <c r="F21" s="655"/>
      <c r="G21" s="656"/>
      <c r="H21" s="657"/>
      <c r="I21" s="657"/>
      <c r="J21" s="657"/>
      <c r="K21" s="658"/>
      <c r="L21" s="659"/>
      <c r="M21" s="660"/>
      <c r="N21" s="660"/>
      <c r="O21" s="661"/>
      <c r="P21" s="199"/>
      <c r="Q21" s="200"/>
      <c r="R21" s="200"/>
      <c r="S21" s="200"/>
      <c r="T21" s="200"/>
      <c r="U21" s="200"/>
      <c r="V21" s="201"/>
      <c r="W21" s="199"/>
      <c r="X21" s="200"/>
      <c r="Y21" s="200"/>
      <c r="Z21" s="200"/>
      <c r="AA21" s="200"/>
      <c r="AB21" s="200"/>
      <c r="AC21" s="201"/>
      <c r="AD21" s="199"/>
      <c r="AE21" s="200"/>
      <c r="AF21" s="200"/>
      <c r="AG21" s="200"/>
      <c r="AH21" s="200"/>
      <c r="AI21" s="200"/>
      <c r="AJ21" s="201"/>
      <c r="AK21" s="199"/>
      <c r="AL21" s="200"/>
      <c r="AM21" s="200"/>
      <c r="AN21" s="200"/>
      <c r="AO21" s="200"/>
      <c r="AP21" s="200"/>
      <c r="AQ21" s="201"/>
      <c r="AR21" s="199"/>
      <c r="AS21" s="200"/>
      <c r="AT21" s="201"/>
      <c r="AU21" s="662">
        <f t="shared" si="3"/>
        <v>0</v>
      </c>
      <c r="AV21" s="663"/>
      <c r="AW21" s="664">
        <f t="shared" si="1"/>
        <v>0</v>
      </c>
      <c r="AX21" s="665"/>
      <c r="AY21" s="632"/>
      <c r="AZ21" s="633"/>
      <c r="BA21" s="633"/>
      <c r="BB21" s="633"/>
      <c r="BC21" s="633"/>
      <c r="BD21" s="634"/>
    </row>
    <row r="22" spans="1:56" ht="39.950000000000003" customHeight="1" x14ac:dyDescent="0.15">
      <c r="A22" s="183"/>
      <c r="B22" s="198">
        <f t="shared" si="2"/>
        <v>9</v>
      </c>
      <c r="C22" s="652"/>
      <c r="D22" s="653"/>
      <c r="E22" s="654"/>
      <c r="F22" s="655"/>
      <c r="G22" s="656"/>
      <c r="H22" s="657"/>
      <c r="I22" s="657"/>
      <c r="J22" s="657"/>
      <c r="K22" s="658"/>
      <c r="L22" s="659"/>
      <c r="M22" s="660"/>
      <c r="N22" s="660"/>
      <c r="O22" s="661"/>
      <c r="P22" s="199"/>
      <c r="Q22" s="200"/>
      <c r="R22" s="200"/>
      <c r="S22" s="200"/>
      <c r="T22" s="200"/>
      <c r="U22" s="200"/>
      <c r="V22" s="201"/>
      <c r="W22" s="199"/>
      <c r="X22" s="200"/>
      <c r="Y22" s="200"/>
      <c r="Z22" s="200"/>
      <c r="AA22" s="200"/>
      <c r="AB22" s="200"/>
      <c r="AC22" s="201"/>
      <c r="AD22" s="199"/>
      <c r="AE22" s="200"/>
      <c r="AF22" s="200"/>
      <c r="AG22" s="200"/>
      <c r="AH22" s="200"/>
      <c r="AI22" s="200"/>
      <c r="AJ22" s="201"/>
      <c r="AK22" s="199"/>
      <c r="AL22" s="200"/>
      <c r="AM22" s="200"/>
      <c r="AN22" s="200"/>
      <c r="AO22" s="200"/>
      <c r="AP22" s="200"/>
      <c r="AQ22" s="201"/>
      <c r="AR22" s="199"/>
      <c r="AS22" s="200"/>
      <c r="AT22" s="201"/>
      <c r="AU22" s="662">
        <f t="shared" si="3"/>
        <v>0</v>
      </c>
      <c r="AV22" s="663"/>
      <c r="AW22" s="664">
        <f t="shared" si="1"/>
        <v>0</v>
      </c>
      <c r="AX22" s="665"/>
      <c r="AY22" s="632"/>
      <c r="AZ22" s="633"/>
      <c r="BA22" s="633"/>
      <c r="BB22" s="633"/>
      <c r="BC22" s="633"/>
      <c r="BD22" s="634"/>
    </row>
    <row r="23" spans="1:56" ht="39.950000000000003" customHeight="1" x14ac:dyDescent="0.15">
      <c r="A23" s="183"/>
      <c r="B23" s="198">
        <f t="shared" si="2"/>
        <v>10</v>
      </c>
      <c r="C23" s="652"/>
      <c r="D23" s="653"/>
      <c r="E23" s="654"/>
      <c r="F23" s="655"/>
      <c r="G23" s="656"/>
      <c r="H23" s="657"/>
      <c r="I23" s="657"/>
      <c r="J23" s="657"/>
      <c r="K23" s="658"/>
      <c r="L23" s="659"/>
      <c r="M23" s="660"/>
      <c r="N23" s="660"/>
      <c r="O23" s="661"/>
      <c r="P23" s="199"/>
      <c r="Q23" s="200"/>
      <c r="R23" s="200"/>
      <c r="S23" s="200"/>
      <c r="T23" s="200"/>
      <c r="U23" s="200"/>
      <c r="V23" s="201"/>
      <c r="W23" s="199"/>
      <c r="X23" s="200"/>
      <c r="Y23" s="200"/>
      <c r="Z23" s="200"/>
      <c r="AA23" s="200"/>
      <c r="AB23" s="200"/>
      <c r="AC23" s="201"/>
      <c r="AD23" s="199"/>
      <c r="AE23" s="200"/>
      <c r="AF23" s="200"/>
      <c r="AG23" s="200"/>
      <c r="AH23" s="200"/>
      <c r="AI23" s="200"/>
      <c r="AJ23" s="201"/>
      <c r="AK23" s="199"/>
      <c r="AL23" s="200"/>
      <c r="AM23" s="200"/>
      <c r="AN23" s="200"/>
      <c r="AO23" s="200"/>
      <c r="AP23" s="200"/>
      <c r="AQ23" s="201"/>
      <c r="AR23" s="199"/>
      <c r="AS23" s="200"/>
      <c r="AT23" s="201"/>
      <c r="AU23" s="662">
        <f t="shared" si="3"/>
        <v>0</v>
      </c>
      <c r="AV23" s="663"/>
      <c r="AW23" s="664">
        <f t="shared" si="1"/>
        <v>0</v>
      </c>
      <c r="AX23" s="665"/>
      <c r="AY23" s="632"/>
      <c r="AZ23" s="633"/>
      <c r="BA23" s="633"/>
      <c r="BB23" s="633"/>
      <c r="BC23" s="633"/>
      <c r="BD23" s="634"/>
    </row>
    <row r="24" spans="1:56" ht="39.950000000000003" customHeight="1" x14ac:dyDescent="0.15">
      <c r="A24" s="183"/>
      <c r="B24" s="198">
        <f t="shared" si="2"/>
        <v>11</v>
      </c>
      <c r="C24" s="652"/>
      <c r="D24" s="653"/>
      <c r="E24" s="654"/>
      <c r="F24" s="655"/>
      <c r="G24" s="656"/>
      <c r="H24" s="657"/>
      <c r="I24" s="657"/>
      <c r="J24" s="657"/>
      <c r="K24" s="658"/>
      <c r="L24" s="659"/>
      <c r="M24" s="660"/>
      <c r="N24" s="660"/>
      <c r="O24" s="661"/>
      <c r="P24" s="199"/>
      <c r="Q24" s="200"/>
      <c r="R24" s="200"/>
      <c r="S24" s="200"/>
      <c r="T24" s="200"/>
      <c r="U24" s="200"/>
      <c r="V24" s="201"/>
      <c r="W24" s="199"/>
      <c r="X24" s="200"/>
      <c r="Y24" s="200"/>
      <c r="Z24" s="200"/>
      <c r="AA24" s="200"/>
      <c r="AB24" s="200"/>
      <c r="AC24" s="201"/>
      <c r="AD24" s="199"/>
      <c r="AE24" s="200"/>
      <c r="AF24" s="200"/>
      <c r="AG24" s="200"/>
      <c r="AH24" s="200"/>
      <c r="AI24" s="200"/>
      <c r="AJ24" s="201"/>
      <c r="AK24" s="199"/>
      <c r="AL24" s="200"/>
      <c r="AM24" s="200"/>
      <c r="AN24" s="200"/>
      <c r="AO24" s="200"/>
      <c r="AP24" s="200"/>
      <c r="AQ24" s="201"/>
      <c r="AR24" s="199"/>
      <c r="AS24" s="200"/>
      <c r="AT24" s="201"/>
      <c r="AU24" s="662">
        <f t="shared" si="3"/>
        <v>0</v>
      </c>
      <c r="AV24" s="663"/>
      <c r="AW24" s="664">
        <f t="shared" si="1"/>
        <v>0</v>
      </c>
      <c r="AX24" s="665"/>
      <c r="AY24" s="632"/>
      <c r="AZ24" s="633"/>
      <c r="BA24" s="633"/>
      <c r="BB24" s="633"/>
      <c r="BC24" s="633"/>
      <c r="BD24" s="634"/>
    </row>
    <row r="25" spans="1:56" ht="39.950000000000003" customHeight="1" x14ac:dyDescent="0.15">
      <c r="A25" s="183"/>
      <c r="B25" s="198">
        <f t="shared" si="2"/>
        <v>12</v>
      </c>
      <c r="C25" s="652"/>
      <c r="D25" s="653"/>
      <c r="E25" s="654"/>
      <c r="F25" s="655"/>
      <c r="G25" s="656"/>
      <c r="H25" s="657"/>
      <c r="I25" s="657"/>
      <c r="J25" s="657"/>
      <c r="K25" s="658"/>
      <c r="L25" s="659"/>
      <c r="M25" s="660"/>
      <c r="N25" s="660"/>
      <c r="O25" s="661"/>
      <c r="P25" s="199"/>
      <c r="Q25" s="200"/>
      <c r="R25" s="200"/>
      <c r="S25" s="200"/>
      <c r="T25" s="200"/>
      <c r="U25" s="200"/>
      <c r="V25" s="201"/>
      <c r="W25" s="199"/>
      <c r="X25" s="200"/>
      <c r="Y25" s="200"/>
      <c r="Z25" s="200"/>
      <c r="AA25" s="200"/>
      <c r="AB25" s="200"/>
      <c r="AC25" s="201"/>
      <c r="AD25" s="199"/>
      <c r="AE25" s="200"/>
      <c r="AF25" s="200"/>
      <c r="AG25" s="200"/>
      <c r="AH25" s="200"/>
      <c r="AI25" s="200"/>
      <c r="AJ25" s="201"/>
      <c r="AK25" s="199"/>
      <c r="AL25" s="200"/>
      <c r="AM25" s="200"/>
      <c r="AN25" s="200"/>
      <c r="AO25" s="200"/>
      <c r="AP25" s="200"/>
      <c r="AQ25" s="201"/>
      <c r="AR25" s="199"/>
      <c r="AS25" s="200"/>
      <c r="AT25" s="201"/>
      <c r="AU25" s="662">
        <f t="shared" si="3"/>
        <v>0</v>
      </c>
      <c r="AV25" s="663"/>
      <c r="AW25" s="664">
        <f t="shared" si="1"/>
        <v>0</v>
      </c>
      <c r="AX25" s="665"/>
      <c r="AY25" s="632"/>
      <c r="AZ25" s="633"/>
      <c r="BA25" s="633"/>
      <c r="BB25" s="633"/>
      <c r="BC25" s="633"/>
      <c r="BD25" s="634"/>
    </row>
    <row r="26" spans="1:56" ht="39.950000000000003" customHeight="1" x14ac:dyDescent="0.15">
      <c r="A26" s="183"/>
      <c r="B26" s="198">
        <f t="shared" si="2"/>
        <v>13</v>
      </c>
      <c r="C26" s="652"/>
      <c r="D26" s="653"/>
      <c r="E26" s="654"/>
      <c r="F26" s="655"/>
      <c r="G26" s="656"/>
      <c r="H26" s="657"/>
      <c r="I26" s="657"/>
      <c r="J26" s="657"/>
      <c r="K26" s="658"/>
      <c r="L26" s="659"/>
      <c r="M26" s="660"/>
      <c r="N26" s="660"/>
      <c r="O26" s="661"/>
      <c r="P26" s="199"/>
      <c r="Q26" s="200"/>
      <c r="R26" s="200"/>
      <c r="S26" s="200"/>
      <c r="T26" s="200"/>
      <c r="U26" s="200"/>
      <c r="V26" s="201"/>
      <c r="W26" s="199"/>
      <c r="X26" s="200"/>
      <c r="Y26" s="200"/>
      <c r="Z26" s="200"/>
      <c r="AA26" s="200"/>
      <c r="AB26" s="200"/>
      <c r="AC26" s="201"/>
      <c r="AD26" s="199"/>
      <c r="AE26" s="200"/>
      <c r="AF26" s="200"/>
      <c r="AG26" s="200"/>
      <c r="AH26" s="200"/>
      <c r="AI26" s="200"/>
      <c r="AJ26" s="201"/>
      <c r="AK26" s="199"/>
      <c r="AL26" s="200"/>
      <c r="AM26" s="200"/>
      <c r="AN26" s="200"/>
      <c r="AO26" s="200"/>
      <c r="AP26" s="200"/>
      <c r="AQ26" s="201"/>
      <c r="AR26" s="199"/>
      <c r="AS26" s="200"/>
      <c r="AT26" s="201"/>
      <c r="AU26" s="662">
        <f t="shared" si="3"/>
        <v>0</v>
      </c>
      <c r="AV26" s="663"/>
      <c r="AW26" s="664">
        <f t="shared" si="1"/>
        <v>0</v>
      </c>
      <c r="AX26" s="665"/>
      <c r="AY26" s="632"/>
      <c r="AZ26" s="633"/>
      <c r="BA26" s="633"/>
      <c r="BB26" s="633"/>
      <c r="BC26" s="633"/>
      <c r="BD26" s="634"/>
    </row>
    <row r="27" spans="1:56" ht="39.950000000000003" customHeight="1" x14ac:dyDescent="0.15">
      <c r="A27" s="183"/>
      <c r="B27" s="198">
        <f t="shared" si="2"/>
        <v>14</v>
      </c>
      <c r="C27" s="652"/>
      <c r="D27" s="653"/>
      <c r="E27" s="654"/>
      <c r="F27" s="655"/>
      <c r="G27" s="656"/>
      <c r="H27" s="657"/>
      <c r="I27" s="657"/>
      <c r="J27" s="657"/>
      <c r="K27" s="658"/>
      <c r="L27" s="659"/>
      <c r="M27" s="660"/>
      <c r="N27" s="660"/>
      <c r="O27" s="661"/>
      <c r="P27" s="199"/>
      <c r="Q27" s="200"/>
      <c r="R27" s="200"/>
      <c r="S27" s="200"/>
      <c r="T27" s="200"/>
      <c r="U27" s="200"/>
      <c r="V27" s="201"/>
      <c r="W27" s="199"/>
      <c r="X27" s="200"/>
      <c r="Y27" s="200"/>
      <c r="Z27" s="200"/>
      <c r="AA27" s="200"/>
      <c r="AB27" s="200"/>
      <c r="AC27" s="201"/>
      <c r="AD27" s="199"/>
      <c r="AE27" s="200"/>
      <c r="AF27" s="200"/>
      <c r="AG27" s="200"/>
      <c r="AH27" s="200"/>
      <c r="AI27" s="200"/>
      <c r="AJ27" s="201"/>
      <c r="AK27" s="199"/>
      <c r="AL27" s="200"/>
      <c r="AM27" s="200"/>
      <c r="AN27" s="200"/>
      <c r="AO27" s="200"/>
      <c r="AP27" s="200"/>
      <c r="AQ27" s="201"/>
      <c r="AR27" s="199"/>
      <c r="AS27" s="200"/>
      <c r="AT27" s="201"/>
      <c r="AU27" s="662">
        <f t="shared" si="3"/>
        <v>0</v>
      </c>
      <c r="AV27" s="663"/>
      <c r="AW27" s="664">
        <f t="shared" si="1"/>
        <v>0</v>
      </c>
      <c r="AX27" s="665"/>
      <c r="AY27" s="632"/>
      <c r="AZ27" s="633"/>
      <c r="BA27" s="633"/>
      <c r="BB27" s="633"/>
      <c r="BC27" s="633"/>
      <c r="BD27" s="634"/>
    </row>
    <row r="28" spans="1:56" ht="39.950000000000003" customHeight="1" x14ac:dyDescent="0.15">
      <c r="A28" s="183"/>
      <c r="B28" s="198">
        <f t="shared" si="2"/>
        <v>15</v>
      </c>
      <c r="C28" s="652"/>
      <c r="D28" s="653"/>
      <c r="E28" s="654"/>
      <c r="F28" s="655"/>
      <c r="G28" s="656"/>
      <c r="H28" s="657"/>
      <c r="I28" s="657"/>
      <c r="J28" s="657"/>
      <c r="K28" s="658"/>
      <c r="L28" s="659"/>
      <c r="M28" s="660"/>
      <c r="N28" s="660"/>
      <c r="O28" s="661"/>
      <c r="P28" s="199"/>
      <c r="Q28" s="200"/>
      <c r="R28" s="200"/>
      <c r="S28" s="200"/>
      <c r="T28" s="200"/>
      <c r="U28" s="200"/>
      <c r="V28" s="201"/>
      <c r="W28" s="199"/>
      <c r="X28" s="200"/>
      <c r="Y28" s="200"/>
      <c r="Z28" s="200"/>
      <c r="AA28" s="200"/>
      <c r="AB28" s="200"/>
      <c r="AC28" s="201"/>
      <c r="AD28" s="199"/>
      <c r="AE28" s="200"/>
      <c r="AF28" s="200"/>
      <c r="AG28" s="200"/>
      <c r="AH28" s="200"/>
      <c r="AI28" s="200"/>
      <c r="AJ28" s="201"/>
      <c r="AK28" s="199"/>
      <c r="AL28" s="200"/>
      <c r="AM28" s="200"/>
      <c r="AN28" s="200"/>
      <c r="AO28" s="200"/>
      <c r="AP28" s="200"/>
      <c r="AQ28" s="201"/>
      <c r="AR28" s="199"/>
      <c r="AS28" s="200"/>
      <c r="AT28" s="201"/>
      <c r="AU28" s="662">
        <f t="shared" si="3"/>
        <v>0</v>
      </c>
      <c r="AV28" s="663"/>
      <c r="AW28" s="664">
        <f t="shared" si="1"/>
        <v>0</v>
      </c>
      <c r="AX28" s="665"/>
      <c r="AY28" s="632"/>
      <c r="AZ28" s="633"/>
      <c r="BA28" s="633"/>
      <c r="BB28" s="633"/>
      <c r="BC28" s="633"/>
      <c r="BD28" s="634"/>
    </row>
    <row r="29" spans="1:56" ht="39.950000000000003" customHeight="1" x14ac:dyDescent="0.15">
      <c r="A29" s="183"/>
      <c r="B29" s="198">
        <f t="shared" si="2"/>
        <v>16</v>
      </c>
      <c r="C29" s="652"/>
      <c r="D29" s="653"/>
      <c r="E29" s="654"/>
      <c r="F29" s="655"/>
      <c r="G29" s="656"/>
      <c r="H29" s="657"/>
      <c r="I29" s="657"/>
      <c r="J29" s="657"/>
      <c r="K29" s="658"/>
      <c r="L29" s="659"/>
      <c r="M29" s="660"/>
      <c r="N29" s="660"/>
      <c r="O29" s="661"/>
      <c r="P29" s="199"/>
      <c r="Q29" s="200"/>
      <c r="R29" s="200"/>
      <c r="S29" s="200"/>
      <c r="T29" s="200"/>
      <c r="U29" s="200"/>
      <c r="V29" s="201"/>
      <c r="W29" s="199"/>
      <c r="X29" s="200"/>
      <c r="Y29" s="200"/>
      <c r="Z29" s="200"/>
      <c r="AA29" s="200"/>
      <c r="AB29" s="200"/>
      <c r="AC29" s="201"/>
      <c r="AD29" s="199"/>
      <c r="AE29" s="200"/>
      <c r="AF29" s="200"/>
      <c r="AG29" s="200"/>
      <c r="AH29" s="200"/>
      <c r="AI29" s="200"/>
      <c r="AJ29" s="201"/>
      <c r="AK29" s="199"/>
      <c r="AL29" s="200"/>
      <c r="AM29" s="200"/>
      <c r="AN29" s="200"/>
      <c r="AO29" s="200"/>
      <c r="AP29" s="200"/>
      <c r="AQ29" s="201"/>
      <c r="AR29" s="199"/>
      <c r="AS29" s="200"/>
      <c r="AT29" s="201"/>
      <c r="AU29" s="662">
        <f t="shared" si="3"/>
        <v>0</v>
      </c>
      <c r="AV29" s="663"/>
      <c r="AW29" s="664">
        <f t="shared" si="1"/>
        <v>0</v>
      </c>
      <c r="AX29" s="665"/>
      <c r="AY29" s="632"/>
      <c r="AZ29" s="633"/>
      <c r="BA29" s="633"/>
      <c r="BB29" s="633"/>
      <c r="BC29" s="633"/>
      <c r="BD29" s="634"/>
    </row>
    <row r="30" spans="1:56" ht="39.950000000000003" customHeight="1" x14ac:dyDescent="0.15">
      <c r="A30" s="183"/>
      <c r="B30" s="198">
        <f t="shared" si="2"/>
        <v>17</v>
      </c>
      <c r="C30" s="652"/>
      <c r="D30" s="653"/>
      <c r="E30" s="654"/>
      <c r="F30" s="655"/>
      <c r="G30" s="656"/>
      <c r="H30" s="657"/>
      <c r="I30" s="657"/>
      <c r="J30" s="657"/>
      <c r="K30" s="658"/>
      <c r="L30" s="659"/>
      <c r="M30" s="660"/>
      <c r="N30" s="660"/>
      <c r="O30" s="661"/>
      <c r="P30" s="199"/>
      <c r="Q30" s="200"/>
      <c r="R30" s="200"/>
      <c r="S30" s="200"/>
      <c r="T30" s="200"/>
      <c r="U30" s="200"/>
      <c r="V30" s="201"/>
      <c r="W30" s="199"/>
      <c r="X30" s="200"/>
      <c r="Y30" s="200"/>
      <c r="Z30" s="200"/>
      <c r="AA30" s="200"/>
      <c r="AB30" s="200"/>
      <c r="AC30" s="201"/>
      <c r="AD30" s="199"/>
      <c r="AE30" s="200"/>
      <c r="AF30" s="200"/>
      <c r="AG30" s="200"/>
      <c r="AH30" s="200"/>
      <c r="AI30" s="200"/>
      <c r="AJ30" s="201"/>
      <c r="AK30" s="199"/>
      <c r="AL30" s="200"/>
      <c r="AM30" s="200"/>
      <c r="AN30" s="200"/>
      <c r="AO30" s="200"/>
      <c r="AP30" s="200"/>
      <c r="AQ30" s="201"/>
      <c r="AR30" s="199"/>
      <c r="AS30" s="200"/>
      <c r="AT30" s="201"/>
      <c r="AU30" s="662">
        <f t="shared" si="3"/>
        <v>0</v>
      </c>
      <c r="AV30" s="663"/>
      <c r="AW30" s="664">
        <f t="shared" si="1"/>
        <v>0</v>
      </c>
      <c r="AX30" s="665"/>
      <c r="AY30" s="632"/>
      <c r="AZ30" s="633"/>
      <c r="BA30" s="633"/>
      <c r="BB30" s="633"/>
      <c r="BC30" s="633"/>
      <c r="BD30" s="634"/>
    </row>
    <row r="31" spans="1:56" ht="39.950000000000003" customHeight="1" thickBot="1" x14ac:dyDescent="0.2">
      <c r="A31" s="183"/>
      <c r="B31" s="202">
        <f t="shared" si="2"/>
        <v>18</v>
      </c>
      <c r="C31" s="635"/>
      <c r="D31" s="636"/>
      <c r="E31" s="637"/>
      <c r="F31" s="638"/>
      <c r="G31" s="639"/>
      <c r="H31" s="640"/>
      <c r="I31" s="640"/>
      <c r="J31" s="640"/>
      <c r="K31" s="641"/>
      <c r="L31" s="642"/>
      <c r="M31" s="643"/>
      <c r="N31" s="643"/>
      <c r="O31" s="644"/>
      <c r="P31" s="203"/>
      <c r="Q31" s="204"/>
      <c r="R31" s="204"/>
      <c r="S31" s="204"/>
      <c r="T31" s="204"/>
      <c r="U31" s="204"/>
      <c r="V31" s="205"/>
      <c r="W31" s="203"/>
      <c r="X31" s="204"/>
      <c r="Y31" s="204"/>
      <c r="Z31" s="204"/>
      <c r="AA31" s="204"/>
      <c r="AB31" s="204"/>
      <c r="AC31" s="205"/>
      <c r="AD31" s="203"/>
      <c r="AE31" s="204"/>
      <c r="AF31" s="204"/>
      <c r="AG31" s="204"/>
      <c r="AH31" s="204"/>
      <c r="AI31" s="204"/>
      <c r="AJ31" s="205"/>
      <c r="AK31" s="203"/>
      <c r="AL31" s="204"/>
      <c r="AM31" s="204"/>
      <c r="AN31" s="204"/>
      <c r="AO31" s="204"/>
      <c r="AP31" s="204"/>
      <c r="AQ31" s="205"/>
      <c r="AR31" s="203"/>
      <c r="AS31" s="204"/>
      <c r="AT31" s="205"/>
      <c r="AU31" s="645">
        <f t="shared" si="3"/>
        <v>0</v>
      </c>
      <c r="AV31" s="646"/>
      <c r="AW31" s="647">
        <f t="shared" si="1"/>
        <v>0</v>
      </c>
      <c r="AX31" s="648"/>
      <c r="AY31" s="649"/>
      <c r="AZ31" s="650"/>
      <c r="BA31" s="650"/>
      <c r="BB31" s="650"/>
      <c r="BC31" s="650"/>
      <c r="BD31" s="651"/>
    </row>
    <row r="32" spans="1:56" ht="20.25" customHeight="1" x14ac:dyDescent="0.15">
      <c r="A32" s="183"/>
      <c r="B32" s="183"/>
      <c r="C32" s="206"/>
      <c r="D32" s="207"/>
      <c r="E32" s="208"/>
      <c r="F32" s="183"/>
      <c r="G32" s="183"/>
      <c r="H32" s="183"/>
      <c r="I32" s="183"/>
      <c r="J32" s="183"/>
      <c r="K32" s="183"/>
      <c r="L32" s="183"/>
      <c r="M32" s="183"/>
      <c r="N32" s="183"/>
      <c r="O32" s="183"/>
      <c r="P32" s="183"/>
      <c r="Q32" s="183"/>
      <c r="R32" s="183"/>
      <c r="S32" s="183"/>
      <c r="T32" s="183"/>
      <c r="U32" s="183"/>
      <c r="V32" s="183"/>
      <c r="W32" s="183"/>
      <c r="X32" s="183"/>
      <c r="Y32" s="183"/>
      <c r="Z32" s="183"/>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row>
    <row r="33" spans="1:56" ht="20.25" customHeight="1" x14ac:dyDescent="0.15">
      <c r="A33" s="183"/>
      <c r="B33" s="175" t="s">
        <v>447</v>
      </c>
      <c r="C33" s="175"/>
      <c r="D33" s="175"/>
      <c r="E33" s="175"/>
      <c r="F33" s="175"/>
      <c r="G33" s="175"/>
      <c r="H33" s="175"/>
      <c r="I33" s="175"/>
      <c r="J33" s="175"/>
      <c r="K33" s="175"/>
      <c r="L33" s="182"/>
      <c r="M33" s="175"/>
      <c r="N33" s="175"/>
      <c r="O33" s="175"/>
      <c r="P33" s="175"/>
      <c r="Q33" s="175"/>
      <c r="R33" s="175"/>
      <c r="S33" s="175"/>
      <c r="T33" s="175" t="s">
        <v>448</v>
      </c>
      <c r="U33" s="175"/>
      <c r="V33" s="175"/>
      <c r="W33" s="175"/>
      <c r="X33" s="175"/>
      <c r="Y33" s="175"/>
      <c r="Z33" s="210"/>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row>
    <row r="34" spans="1:56" ht="20.25" customHeight="1" x14ac:dyDescent="0.15">
      <c r="A34" s="183"/>
      <c r="B34" s="175"/>
      <c r="C34" s="630" t="s">
        <v>449</v>
      </c>
      <c r="D34" s="630"/>
      <c r="E34" s="630" t="s">
        <v>450</v>
      </c>
      <c r="F34" s="630"/>
      <c r="G34" s="630"/>
      <c r="H34" s="630"/>
      <c r="I34" s="175"/>
      <c r="J34" s="631" t="s">
        <v>451</v>
      </c>
      <c r="K34" s="631"/>
      <c r="L34" s="631"/>
      <c r="M34" s="631"/>
      <c r="N34" s="175"/>
      <c r="O34" s="175"/>
      <c r="P34" s="212" t="s">
        <v>452</v>
      </c>
      <c r="Q34" s="212"/>
      <c r="R34" s="175"/>
      <c r="S34" s="175"/>
      <c r="T34" s="605" t="s">
        <v>453</v>
      </c>
      <c r="U34" s="607"/>
      <c r="V34" s="605" t="s">
        <v>454</v>
      </c>
      <c r="W34" s="606"/>
      <c r="X34" s="606"/>
      <c r="Y34" s="607"/>
      <c r="Z34" s="210"/>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row>
    <row r="35" spans="1:56" ht="20.25" customHeight="1" x14ac:dyDescent="0.15">
      <c r="A35" s="183"/>
      <c r="B35" s="175"/>
      <c r="C35" s="604"/>
      <c r="D35" s="604"/>
      <c r="E35" s="604" t="s">
        <v>455</v>
      </c>
      <c r="F35" s="604"/>
      <c r="G35" s="604" t="s">
        <v>456</v>
      </c>
      <c r="H35" s="604"/>
      <c r="I35" s="175"/>
      <c r="J35" s="604" t="s">
        <v>455</v>
      </c>
      <c r="K35" s="604"/>
      <c r="L35" s="604" t="s">
        <v>456</v>
      </c>
      <c r="M35" s="604"/>
      <c r="N35" s="175"/>
      <c r="O35" s="175"/>
      <c r="P35" s="212" t="s">
        <v>457</v>
      </c>
      <c r="Q35" s="212"/>
      <c r="R35" s="175"/>
      <c r="S35" s="175"/>
      <c r="T35" s="605" t="s">
        <v>458</v>
      </c>
      <c r="U35" s="607"/>
      <c r="V35" s="605" t="s">
        <v>459</v>
      </c>
      <c r="W35" s="606"/>
      <c r="X35" s="606"/>
      <c r="Y35" s="607"/>
      <c r="Z35" s="21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row>
    <row r="36" spans="1:56" ht="20.25" customHeight="1" x14ac:dyDescent="0.15">
      <c r="A36" s="183"/>
      <c r="B36" s="175"/>
      <c r="C36" s="605" t="s">
        <v>458</v>
      </c>
      <c r="D36" s="607"/>
      <c r="E36" s="622">
        <f>SUMIFS($AU$14:$AV$31,$C$14:$D$31,"介護支援専門員",$E$14:$F$31,"A")</f>
        <v>480</v>
      </c>
      <c r="F36" s="623"/>
      <c r="G36" s="624">
        <f>SUMIFS($AW$14:$AX$31,$C$14:$D$31,"介護支援専門員",$E$14:$F$31,"A")</f>
        <v>120</v>
      </c>
      <c r="H36" s="625"/>
      <c r="I36" s="214"/>
      <c r="J36" s="626">
        <v>0</v>
      </c>
      <c r="K36" s="627"/>
      <c r="L36" s="626">
        <v>0</v>
      </c>
      <c r="M36" s="627"/>
      <c r="N36" s="214"/>
      <c r="O36" s="214"/>
      <c r="P36" s="626">
        <v>3</v>
      </c>
      <c r="Q36" s="627"/>
      <c r="R36" s="175"/>
      <c r="S36" s="175"/>
      <c r="T36" s="605" t="s">
        <v>460</v>
      </c>
      <c r="U36" s="607"/>
      <c r="V36" s="605" t="s">
        <v>461</v>
      </c>
      <c r="W36" s="606"/>
      <c r="X36" s="606"/>
      <c r="Y36" s="607"/>
      <c r="Z36" s="215"/>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row>
    <row r="37" spans="1:56" ht="20.25" customHeight="1" x14ac:dyDescent="0.15">
      <c r="A37" s="183"/>
      <c r="B37" s="175"/>
      <c r="C37" s="605" t="s">
        <v>460</v>
      </c>
      <c r="D37" s="607"/>
      <c r="E37" s="622">
        <f>SUMIFS($AU$14:$AV$31,$C$14:$D$31,"介護支援専門員",$E$14:$F$31,"B")</f>
        <v>0</v>
      </c>
      <c r="F37" s="623"/>
      <c r="G37" s="624">
        <f>SUMIFS($AW$14:$AX$31,$C$14:$D$31,"介護支援専門員",$E$14:$F$31,"B")</f>
        <v>0</v>
      </c>
      <c r="H37" s="625"/>
      <c r="I37" s="214"/>
      <c r="J37" s="626">
        <v>0</v>
      </c>
      <c r="K37" s="627"/>
      <c r="L37" s="626">
        <v>0</v>
      </c>
      <c r="M37" s="627"/>
      <c r="N37" s="214"/>
      <c r="O37" s="214"/>
      <c r="P37" s="626">
        <v>0</v>
      </c>
      <c r="Q37" s="627"/>
      <c r="R37" s="175"/>
      <c r="S37" s="175"/>
      <c r="T37" s="605" t="s">
        <v>462</v>
      </c>
      <c r="U37" s="607"/>
      <c r="V37" s="605" t="s">
        <v>463</v>
      </c>
      <c r="W37" s="606"/>
      <c r="X37" s="606"/>
      <c r="Y37" s="607"/>
      <c r="Z37" s="215"/>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row>
    <row r="38" spans="1:56" ht="20.25" customHeight="1" x14ac:dyDescent="0.15">
      <c r="A38" s="183"/>
      <c r="B38" s="175"/>
      <c r="C38" s="605" t="s">
        <v>462</v>
      </c>
      <c r="D38" s="607"/>
      <c r="E38" s="622">
        <f>SUMIFS($AU$14:$AV$31,$C$14:$D$31,"介護支援専門員",$E$14:$F$31,"C")</f>
        <v>80</v>
      </c>
      <c r="F38" s="623"/>
      <c r="G38" s="624">
        <f>SUMIFS($AW$14:$AX$31,$C$14:$D$31,"介護支援専門員",$E$14:$F$31,"C")</f>
        <v>20</v>
      </c>
      <c r="H38" s="625"/>
      <c r="I38" s="214"/>
      <c r="J38" s="626">
        <v>80</v>
      </c>
      <c r="K38" s="627"/>
      <c r="L38" s="628">
        <v>20</v>
      </c>
      <c r="M38" s="629"/>
      <c r="N38" s="214"/>
      <c r="O38" s="214"/>
      <c r="P38" s="622" t="s">
        <v>464</v>
      </c>
      <c r="Q38" s="623"/>
      <c r="R38" s="175"/>
      <c r="S38" s="175"/>
      <c r="T38" s="605" t="s">
        <v>465</v>
      </c>
      <c r="U38" s="607"/>
      <c r="V38" s="605" t="s">
        <v>466</v>
      </c>
      <c r="W38" s="606"/>
      <c r="X38" s="606"/>
      <c r="Y38" s="607"/>
      <c r="Z38" s="216"/>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row>
    <row r="39" spans="1:56" ht="20.25" customHeight="1" x14ac:dyDescent="0.15">
      <c r="A39" s="183"/>
      <c r="B39" s="175"/>
      <c r="C39" s="605" t="s">
        <v>465</v>
      </c>
      <c r="D39" s="607"/>
      <c r="E39" s="622">
        <f>SUMIFS($AU$14:$AV$31,$C$14:$D$31,"介護支援専門員",$E$14:$F$31,"D")</f>
        <v>0</v>
      </c>
      <c r="F39" s="623"/>
      <c r="G39" s="624">
        <f>SUMIFS($AW$14:$AX$31,$C$14:$D$31,"介護支援専門員",$E$14:$F$31,"D")</f>
        <v>0</v>
      </c>
      <c r="H39" s="625"/>
      <c r="I39" s="214"/>
      <c r="J39" s="626">
        <v>0</v>
      </c>
      <c r="K39" s="627"/>
      <c r="L39" s="628">
        <v>0</v>
      </c>
      <c r="M39" s="629"/>
      <c r="N39" s="214"/>
      <c r="O39" s="214"/>
      <c r="P39" s="622" t="s">
        <v>464</v>
      </c>
      <c r="Q39" s="623"/>
      <c r="R39" s="175"/>
      <c r="S39" s="175"/>
      <c r="T39" s="175"/>
      <c r="U39" s="620"/>
      <c r="V39" s="620"/>
      <c r="W39" s="621"/>
      <c r="X39" s="621"/>
      <c r="Y39" s="217"/>
      <c r="Z39" s="217"/>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row>
    <row r="40" spans="1:56" ht="20.25" customHeight="1" x14ac:dyDescent="0.15">
      <c r="A40" s="183"/>
      <c r="B40" s="175"/>
      <c r="C40" s="605" t="s">
        <v>467</v>
      </c>
      <c r="D40" s="607"/>
      <c r="E40" s="622">
        <f>SUM(E36:F39)</f>
        <v>560</v>
      </c>
      <c r="F40" s="623"/>
      <c r="G40" s="624">
        <f>SUM(G36:H39)</f>
        <v>140</v>
      </c>
      <c r="H40" s="625"/>
      <c r="I40" s="214"/>
      <c r="J40" s="622">
        <f>SUM(J36:K39)</f>
        <v>80</v>
      </c>
      <c r="K40" s="623"/>
      <c r="L40" s="622">
        <f>SUM(L36:M39)</f>
        <v>20</v>
      </c>
      <c r="M40" s="623"/>
      <c r="N40" s="214"/>
      <c r="O40" s="214"/>
      <c r="P40" s="622">
        <f>SUM(P36:Q37)</f>
        <v>3</v>
      </c>
      <c r="Q40" s="623"/>
      <c r="R40" s="175"/>
      <c r="S40" s="175"/>
      <c r="T40" s="175"/>
      <c r="U40" s="620"/>
      <c r="V40" s="620"/>
      <c r="W40" s="621"/>
      <c r="X40" s="621"/>
      <c r="Y40" s="218"/>
      <c r="Z40" s="218"/>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row>
    <row r="41" spans="1:56" ht="20.25" customHeight="1" x14ac:dyDescent="0.15">
      <c r="A41" s="183"/>
      <c r="B41" s="175"/>
      <c r="C41" s="175"/>
      <c r="D41" s="175"/>
      <c r="E41" s="175"/>
      <c r="F41" s="175"/>
      <c r="G41" s="175"/>
      <c r="H41" s="175"/>
      <c r="I41" s="175"/>
      <c r="J41" s="175"/>
      <c r="K41" s="175"/>
      <c r="L41" s="182"/>
      <c r="M41" s="175"/>
      <c r="N41" s="175"/>
      <c r="O41" s="175"/>
      <c r="P41" s="175"/>
      <c r="Q41" s="175"/>
      <c r="R41" s="175"/>
      <c r="S41" s="175"/>
      <c r="T41" s="175"/>
      <c r="U41" s="210"/>
      <c r="V41" s="210"/>
      <c r="W41" s="210"/>
      <c r="X41" s="210"/>
      <c r="Y41" s="210"/>
      <c r="Z41" s="210"/>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row>
    <row r="42" spans="1:56" ht="20.25" customHeight="1" x14ac:dyDescent="0.15">
      <c r="A42" s="183"/>
      <c r="B42" s="175"/>
      <c r="C42" s="182" t="s">
        <v>468</v>
      </c>
      <c r="D42" s="175"/>
      <c r="E42" s="175"/>
      <c r="F42" s="175"/>
      <c r="G42" s="175"/>
      <c r="H42" s="175"/>
      <c r="I42" s="219" t="s">
        <v>469</v>
      </c>
      <c r="J42" s="614" t="s">
        <v>470</v>
      </c>
      <c r="K42" s="615"/>
      <c r="L42" s="220"/>
      <c r="M42" s="219"/>
      <c r="N42" s="175"/>
      <c r="O42" s="175"/>
      <c r="P42" s="175"/>
      <c r="Q42" s="175"/>
      <c r="R42" s="175"/>
      <c r="S42" s="175"/>
      <c r="T42" s="175"/>
      <c r="U42" s="221"/>
      <c r="V42" s="210"/>
      <c r="W42" s="210"/>
      <c r="X42" s="210"/>
      <c r="Y42" s="210"/>
      <c r="Z42" s="210"/>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row>
    <row r="43" spans="1:56" ht="20.25" customHeight="1" x14ac:dyDescent="0.15">
      <c r="A43" s="183"/>
      <c r="B43" s="175"/>
      <c r="C43" s="175" t="s">
        <v>471</v>
      </c>
      <c r="D43" s="175"/>
      <c r="E43" s="175"/>
      <c r="F43" s="175"/>
      <c r="G43" s="175"/>
      <c r="H43" s="175" t="s">
        <v>472</v>
      </c>
      <c r="I43" s="175"/>
      <c r="J43" s="175"/>
      <c r="K43" s="175"/>
      <c r="L43" s="182"/>
      <c r="M43" s="175"/>
      <c r="N43" s="175"/>
      <c r="O43" s="175"/>
      <c r="P43" s="175"/>
      <c r="Q43" s="175"/>
      <c r="R43" s="175"/>
      <c r="S43" s="175"/>
      <c r="T43" s="175"/>
      <c r="U43" s="210"/>
      <c r="V43" s="210"/>
      <c r="W43" s="210"/>
      <c r="X43" s="210"/>
      <c r="Y43" s="210"/>
      <c r="Z43" s="210"/>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row>
    <row r="44" spans="1:56" ht="20.25" customHeight="1" x14ac:dyDescent="0.15">
      <c r="A44" s="183"/>
      <c r="B44" s="175"/>
      <c r="C44" s="175" t="str">
        <f>IF($J$42="週","対象時間数（週平均）","対象時間数（当月合計）")</f>
        <v>対象時間数（週平均）</v>
      </c>
      <c r="D44" s="175"/>
      <c r="E44" s="175"/>
      <c r="F44" s="175"/>
      <c r="G44" s="175"/>
      <c r="H44" s="175" t="str">
        <f>IF($J$42="週","週に勤務すべき時間数","当月に勤務すべき時間数")</f>
        <v>週に勤務すべき時間数</v>
      </c>
      <c r="I44" s="175"/>
      <c r="J44" s="175"/>
      <c r="K44" s="175"/>
      <c r="L44" s="182"/>
      <c r="M44" s="604" t="s">
        <v>473</v>
      </c>
      <c r="N44" s="604"/>
      <c r="O44" s="604"/>
      <c r="P44" s="604"/>
      <c r="Q44" s="175"/>
      <c r="R44" s="175"/>
      <c r="S44" s="175"/>
      <c r="T44" s="175"/>
      <c r="U44" s="210"/>
      <c r="V44" s="210"/>
      <c r="W44" s="210"/>
      <c r="X44" s="210"/>
      <c r="Y44" s="210"/>
      <c r="Z44" s="210"/>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row>
    <row r="45" spans="1:56" ht="20.25" customHeight="1" x14ac:dyDescent="0.15">
      <c r="A45" s="183"/>
      <c r="B45" s="175"/>
      <c r="C45" s="616">
        <f>IF($J$42="週",L40,J40)</f>
        <v>20</v>
      </c>
      <c r="D45" s="617"/>
      <c r="E45" s="617"/>
      <c r="F45" s="618"/>
      <c r="G45" s="211" t="s">
        <v>474</v>
      </c>
      <c r="H45" s="605">
        <f>IF($J$42="週",$AV$5,$AZ$5)</f>
        <v>40</v>
      </c>
      <c r="I45" s="606"/>
      <c r="J45" s="606"/>
      <c r="K45" s="607"/>
      <c r="L45" s="211" t="s">
        <v>475</v>
      </c>
      <c r="M45" s="608">
        <f>ROUNDDOWN(C45/H45,1)</f>
        <v>0.5</v>
      </c>
      <c r="N45" s="609"/>
      <c r="O45" s="609"/>
      <c r="P45" s="610"/>
      <c r="Q45" s="175"/>
      <c r="R45" s="175"/>
      <c r="S45" s="175"/>
      <c r="T45" s="175"/>
      <c r="U45" s="619"/>
      <c r="V45" s="619"/>
      <c r="W45" s="619"/>
      <c r="X45" s="619"/>
      <c r="Y45" s="215"/>
      <c r="Z45" s="210"/>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row>
    <row r="46" spans="1:56" ht="20.25" customHeight="1" x14ac:dyDescent="0.15">
      <c r="A46" s="183"/>
      <c r="B46" s="175"/>
      <c r="C46" s="175"/>
      <c r="D46" s="175"/>
      <c r="E46" s="175"/>
      <c r="F46" s="175"/>
      <c r="G46" s="175"/>
      <c r="H46" s="175"/>
      <c r="I46" s="175"/>
      <c r="J46" s="175"/>
      <c r="K46" s="175"/>
      <c r="L46" s="182"/>
      <c r="M46" s="175" t="s">
        <v>476</v>
      </c>
      <c r="N46" s="175"/>
      <c r="O46" s="175"/>
      <c r="P46" s="175"/>
      <c r="Q46" s="175"/>
      <c r="R46" s="175"/>
      <c r="S46" s="175"/>
      <c r="T46" s="175"/>
      <c r="U46" s="210"/>
      <c r="V46" s="210"/>
      <c r="W46" s="210"/>
      <c r="X46" s="210"/>
      <c r="Y46" s="210"/>
      <c r="Z46" s="210"/>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row>
    <row r="47" spans="1:56" ht="20.25" customHeight="1" x14ac:dyDescent="0.15">
      <c r="A47" s="183"/>
      <c r="B47" s="175"/>
      <c r="C47" s="175" t="s">
        <v>477</v>
      </c>
      <c r="D47" s="175"/>
      <c r="E47" s="175"/>
      <c r="F47" s="175"/>
      <c r="G47" s="175"/>
      <c r="H47" s="175"/>
      <c r="I47" s="175"/>
      <c r="J47" s="175"/>
      <c r="K47" s="175"/>
      <c r="L47" s="182"/>
      <c r="M47" s="175"/>
      <c r="N47" s="175"/>
      <c r="O47" s="175"/>
      <c r="P47" s="175"/>
      <c r="Q47" s="175"/>
      <c r="R47" s="175"/>
      <c r="S47" s="175"/>
      <c r="T47" s="175"/>
      <c r="U47" s="175"/>
      <c r="V47" s="222"/>
      <c r="W47" s="223"/>
      <c r="X47" s="223"/>
      <c r="Y47" s="175"/>
      <c r="Z47" s="175"/>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row>
    <row r="48" spans="1:56" ht="20.25" customHeight="1" x14ac:dyDescent="0.15">
      <c r="A48" s="183"/>
      <c r="B48" s="175"/>
      <c r="C48" s="175" t="s">
        <v>452</v>
      </c>
      <c r="D48" s="175"/>
      <c r="E48" s="175"/>
      <c r="F48" s="175"/>
      <c r="G48" s="175"/>
      <c r="H48" s="175"/>
      <c r="I48" s="175"/>
      <c r="J48" s="175"/>
      <c r="K48" s="175"/>
      <c r="L48" s="182"/>
      <c r="M48" s="211"/>
      <c r="N48" s="211"/>
      <c r="O48" s="211"/>
      <c r="P48" s="211"/>
      <c r="Q48" s="175"/>
      <c r="R48" s="175"/>
      <c r="S48" s="175"/>
      <c r="T48" s="175"/>
      <c r="U48" s="175"/>
      <c r="V48" s="222"/>
      <c r="W48" s="223"/>
      <c r="X48" s="223"/>
      <c r="Y48" s="175"/>
      <c r="Z48" s="175"/>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row>
    <row r="49" spans="1:58" ht="20.25" customHeight="1" x14ac:dyDescent="0.15">
      <c r="A49" s="183"/>
      <c r="B49" s="175"/>
      <c r="C49" s="175" t="s">
        <v>478</v>
      </c>
      <c r="D49" s="175"/>
      <c r="E49" s="175"/>
      <c r="F49" s="175"/>
      <c r="G49" s="175"/>
      <c r="H49" s="175" t="s">
        <v>479</v>
      </c>
      <c r="I49" s="175"/>
      <c r="J49" s="175"/>
      <c r="K49" s="175"/>
      <c r="L49" s="175"/>
      <c r="M49" s="604" t="s">
        <v>467</v>
      </c>
      <c r="N49" s="604"/>
      <c r="O49" s="604"/>
      <c r="P49" s="604"/>
      <c r="Q49" s="175"/>
      <c r="R49" s="175"/>
      <c r="S49" s="175"/>
      <c r="T49" s="175"/>
      <c r="U49" s="175"/>
      <c r="V49" s="222"/>
      <c r="W49" s="223"/>
      <c r="X49" s="223"/>
      <c r="Y49" s="175"/>
      <c r="Z49" s="175"/>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row>
    <row r="50" spans="1:58" ht="20.25" customHeight="1" x14ac:dyDescent="0.15">
      <c r="A50" s="183"/>
      <c r="B50" s="175"/>
      <c r="C50" s="605">
        <f>P40</f>
        <v>3</v>
      </c>
      <c r="D50" s="606"/>
      <c r="E50" s="606"/>
      <c r="F50" s="607"/>
      <c r="G50" s="211" t="s">
        <v>480</v>
      </c>
      <c r="H50" s="608">
        <f>M45</f>
        <v>0.5</v>
      </c>
      <c r="I50" s="609"/>
      <c r="J50" s="609"/>
      <c r="K50" s="610"/>
      <c r="L50" s="211" t="s">
        <v>475</v>
      </c>
      <c r="M50" s="611">
        <f>ROUNDDOWN(C50+H50,1)</f>
        <v>3.5</v>
      </c>
      <c r="N50" s="612"/>
      <c r="O50" s="612"/>
      <c r="P50" s="613"/>
      <c r="Q50" s="175"/>
      <c r="R50" s="175"/>
      <c r="S50" s="175"/>
      <c r="T50" s="175"/>
      <c r="U50" s="175"/>
      <c r="V50" s="222"/>
      <c r="W50" s="223"/>
      <c r="X50" s="223"/>
      <c r="Y50" s="175"/>
      <c r="Z50" s="175"/>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row>
    <row r="51" spans="1:58" ht="20.25" customHeight="1" x14ac:dyDescent="0.15">
      <c r="A51" s="183"/>
      <c r="B51" s="175"/>
      <c r="C51" s="175"/>
      <c r="D51" s="175"/>
      <c r="E51" s="175"/>
      <c r="F51" s="175"/>
      <c r="G51" s="175"/>
      <c r="H51" s="175"/>
      <c r="I51" s="175"/>
      <c r="J51" s="175"/>
      <c r="K51" s="175"/>
      <c r="L51" s="175"/>
      <c r="M51" s="175"/>
      <c r="N51" s="182"/>
      <c r="O51" s="175"/>
      <c r="P51" s="175"/>
      <c r="Q51" s="175"/>
      <c r="R51" s="175"/>
      <c r="S51" s="175"/>
      <c r="T51" s="175"/>
      <c r="U51" s="175"/>
      <c r="V51" s="222"/>
      <c r="W51" s="223"/>
      <c r="X51" s="223"/>
      <c r="Y51" s="175"/>
      <c r="Z51" s="175"/>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row>
    <row r="52" spans="1:58" ht="20.25" customHeight="1" x14ac:dyDescent="0.15">
      <c r="C52" s="224"/>
      <c r="D52" s="224"/>
      <c r="T52" s="224"/>
      <c r="AJ52" s="225"/>
      <c r="AK52" s="226"/>
      <c r="AL52" s="226"/>
      <c r="BE52" s="226"/>
    </row>
    <row r="53" spans="1:58" ht="20.25" customHeight="1" x14ac:dyDescent="0.15">
      <c r="C53" s="224"/>
      <c r="D53" s="224"/>
      <c r="U53" s="224"/>
      <c r="AK53" s="225"/>
      <c r="AL53" s="226"/>
      <c r="AM53" s="226"/>
      <c r="BF53" s="226"/>
    </row>
    <row r="54" spans="1:58" ht="20.25" customHeight="1" x14ac:dyDescent="0.15">
      <c r="D54" s="224"/>
      <c r="U54" s="224"/>
      <c r="AK54" s="225"/>
      <c r="AL54" s="226"/>
      <c r="AM54" s="226"/>
      <c r="BF54" s="226"/>
    </row>
    <row r="55" spans="1:58" ht="20.25" customHeight="1" x14ac:dyDescent="0.15">
      <c r="C55" s="224"/>
      <c r="D55" s="224"/>
      <c r="U55" s="224"/>
      <c r="AK55" s="225"/>
      <c r="AL55" s="226"/>
      <c r="AM55" s="226"/>
      <c r="BF55" s="226"/>
    </row>
    <row r="56" spans="1:58" ht="20.25" customHeight="1" x14ac:dyDescent="0.15">
      <c r="C56" s="225"/>
      <c r="D56" s="225"/>
      <c r="E56" s="225"/>
      <c r="F56" s="225"/>
      <c r="G56" s="225"/>
      <c r="H56" s="225"/>
      <c r="I56" s="225"/>
      <c r="J56" s="225"/>
      <c r="K56" s="225"/>
      <c r="L56" s="225"/>
      <c r="M56" s="225"/>
      <c r="N56" s="225"/>
      <c r="O56" s="225"/>
      <c r="P56" s="225"/>
      <c r="Q56" s="225"/>
      <c r="R56" s="225"/>
      <c r="S56" s="225"/>
      <c r="T56" s="225"/>
      <c r="U56" s="226"/>
      <c r="V56" s="226"/>
      <c r="W56" s="225"/>
      <c r="X56" s="225"/>
      <c r="Y56" s="225"/>
      <c r="Z56" s="225"/>
      <c r="AA56" s="225"/>
      <c r="AB56" s="225"/>
      <c r="AC56" s="225"/>
      <c r="AD56" s="225"/>
      <c r="AE56" s="225"/>
      <c r="AF56" s="225"/>
      <c r="AG56" s="225"/>
      <c r="AH56" s="225"/>
      <c r="AI56" s="225"/>
      <c r="AJ56" s="225"/>
      <c r="AK56" s="225"/>
      <c r="AL56" s="226"/>
      <c r="AM56" s="226"/>
      <c r="BF56" s="226"/>
    </row>
    <row r="57" spans="1:58" ht="20.25" customHeight="1" x14ac:dyDescent="0.15">
      <c r="C57" s="225"/>
      <c r="D57" s="225"/>
      <c r="E57" s="225"/>
      <c r="F57" s="225"/>
      <c r="G57" s="225"/>
      <c r="H57" s="225"/>
      <c r="I57" s="225"/>
      <c r="J57" s="225"/>
      <c r="K57" s="225"/>
      <c r="L57" s="225"/>
      <c r="M57" s="225"/>
      <c r="N57" s="225"/>
      <c r="O57" s="225"/>
      <c r="P57" s="225"/>
      <c r="Q57" s="225"/>
      <c r="R57" s="225"/>
      <c r="S57" s="225"/>
      <c r="T57" s="225"/>
      <c r="U57" s="226"/>
      <c r="V57" s="226"/>
      <c r="W57" s="225"/>
      <c r="X57" s="225"/>
      <c r="Y57" s="225"/>
      <c r="Z57" s="225"/>
      <c r="AA57" s="225"/>
      <c r="AB57" s="225"/>
      <c r="AC57" s="225"/>
      <c r="AD57" s="225"/>
      <c r="AE57" s="225"/>
      <c r="AF57" s="225"/>
      <c r="AG57" s="225"/>
      <c r="AH57" s="225"/>
      <c r="AI57" s="225"/>
      <c r="AJ57" s="225"/>
      <c r="AK57" s="225"/>
      <c r="AL57" s="226"/>
      <c r="AM57" s="226"/>
      <c r="BF57" s="226"/>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4"/>
  <conditionalFormatting sqref="C45:F45">
    <cfRule type="expression" dxfId="5" priority="1">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P14:AX31">
    <cfRule type="expression" dxfId="3" priority="3">
      <formula>INDIRECT(ADDRESS(ROW(),COLUMN()))=TRUNC(INDIRECT(ADDRESS(ROW(),COLUMN())))</formula>
    </cfRule>
  </conditionalFormatting>
  <dataValidations count="8">
    <dataValidation allowBlank="1" showInputMessage="1" showErrorMessage="1" error="入力可能範囲　32～40" sqref="AZ6" xr:uid="{5D6ED62E-B5D2-4360-BF7A-785CCBF78135}"/>
    <dataValidation type="list" allowBlank="1" showInputMessage="1" sqref="E14:F31" xr:uid="{4AB2591E-5B21-4F24-A0B1-4C1D1ED26D12}">
      <formula1>"A, B, C, D"</formula1>
    </dataValidation>
    <dataValidation type="list" allowBlank="1" showInputMessage="1" showErrorMessage="1" sqref="AZ4:BC4" xr:uid="{A8D6DD8F-F75D-4967-902D-9E35AFE02F7E}">
      <formula1>"予定,実績,予定・実績"</formula1>
    </dataValidation>
    <dataValidation type="list" errorStyle="warning" allowBlank="1" showInputMessage="1" error="リストにない場合のみ、入力してください。" sqref="G14:K31" xr:uid="{043AFCD3-15CF-4F09-BF71-3908BD29EEBA}">
      <formula1>INDIRECT(C14)</formula1>
    </dataValidation>
    <dataValidation type="list" allowBlank="1" showInputMessage="1" sqref="C14:D31" xr:uid="{06B719EF-F498-4555-A06E-35DECA739A73}">
      <formula1>職種</formula1>
    </dataValidation>
    <dataValidation type="decimal" allowBlank="1" showInputMessage="1" showErrorMessage="1" error="入力可能範囲　32～40" sqref="AV5" xr:uid="{2EA788BC-619C-41C8-8435-0F1BE6B26ADA}">
      <formula1>32</formula1>
      <formula2>40</formula2>
    </dataValidation>
    <dataValidation type="list" allowBlank="1" showInputMessage="1" showErrorMessage="1" sqref="J42:K42" xr:uid="{FBEDDD29-024E-4126-B2CD-C4EA32BA652F}">
      <formula1>"週,暦月"</formula1>
    </dataValidation>
    <dataValidation type="list" allowBlank="1" showInputMessage="1" showErrorMessage="1" sqref="AZ3" xr:uid="{35EAA46A-4AC9-49FD-8212-9818418EED28}">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688C4EA7-9898-475D-B8E6-AAB0CAC33C9B}">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居宅介護支援（添付書類一覧）</vt:lpstr>
      <vt:lpstr>別紙１－１</vt:lpstr>
      <vt:lpstr>備考（1）</vt:lpstr>
      <vt:lpstr>別紙１－２</vt:lpstr>
      <vt:lpstr>備考（1－2）</vt:lpstr>
      <vt:lpstr>別紙3－2</vt:lpstr>
      <vt:lpstr>別紙36 </vt:lpstr>
      <vt:lpstr>別紙36-2</vt:lpstr>
      <vt:lpstr>標準様式1【記載例】居宅介護支援</vt:lpstr>
      <vt:lpstr>(標準様式1)居宅介護支援</vt:lpstr>
      <vt:lpstr>記入方法</vt:lpstr>
      <vt:lpstr>プルダウン・リスト</vt:lpstr>
      <vt:lpstr>基準の遵守状況</vt:lpstr>
      <vt:lpstr>'(標準様式1)居宅介護支援'!Print_Area</vt:lpstr>
      <vt:lpstr>基準の遵守状況!Print_Area</vt:lpstr>
      <vt:lpstr>記入方法!Print_Area</vt:lpstr>
      <vt:lpstr>'居宅介護支援（添付書類一覧）'!Print_Area</vt:lpstr>
      <vt:lpstr>'備考（1）'!Print_Area</vt:lpstr>
      <vt:lpstr>'備考（1－2）'!Print_Area</vt:lpstr>
      <vt:lpstr>標準様式1【記載例】居宅介護支援!Print_Area</vt:lpstr>
      <vt:lpstr>'別紙１－１'!Print_Area</vt:lpstr>
      <vt:lpstr>'別紙１－２'!Print_Area</vt:lpstr>
      <vt:lpstr>'別紙3－2'!Print_Area</vt:lpstr>
      <vt:lpstr>'別紙36 '!Print_Area</vt:lpstr>
      <vt:lpstr>'別紙36-2'!Print_Area</vt:lpstr>
      <vt:lpstr>'(標準様式1)居宅介護支援'!Print_Titles</vt:lpstr>
      <vt:lpstr>標準様式1【記載例】居宅介護支援!Print_Titles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2025-11-27T06:35:51Z</dcterms:created>
  <dcterms:modified xsi:type="dcterms:W3CDTF">2026-04-01T08:00:16Z</dcterms:modified>
</cp:coreProperties>
</file>