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xr:revisionPtr revIDLastSave="0" documentId="13_ncr:1_{6AAAB6FD-6238-4FA0-BB89-39020782279E}" xr6:coauthVersionLast="47" xr6:coauthVersionMax="47" xr10:uidLastSave="{00000000-0000-0000-0000-000000000000}"/>
  <bookViews>
    <workbookView xWindow="-120" yWindow="-120" windowWidth="29040" windowHeight="15720" activeTab="3" xr2:uid="{00000000-000D-0000-FFFF-FFFF00000000}"/>
  </bookViews>
  <sheets>
    <sheet name="居宅介護支援（添付書類一覧）" sheetId="8" r:id="rId1"/>
    <sheet name="別紙１－１ " sheetId="18" r:id="rId2"/>
    <sheet name="備考（1）" sheetId="2" r:id="rId3"/>
    <sheet name="別紙3－2" sheetId="9" r:id="rId4"/>
    <sheet name="別紙36 " sheetId="17" r:id="rId5"/>
    <sheet name="別紙36-2" sheetId="5" r:id="rId6"/>
    <sheet name="標準様式1【記載例】居宅介護支援" sheetId="12" r:id="rId7"/>
    <sheet name="(標準様式1)居宅介護支援" sheetId="13" r:id="rId8"/>
    <sheet name="記入方法" sheetId="15" r:id="rId9"/>
    <sheet name="プルダウン・リスト" sheetId="16" r:id="rId10"/>
    <sheet name="基準の遵守状況" sheetId="11" r:id="rId11"/>
  </sheets>
  <externalReferences>
    <externalReference r:id="rId12"/>
    <externalReference r:id="rId13"/>
    <externalReference r:id="rId14"/>
  </externalReferences>
  <definedNames>
    <definedName name="ｋ" localSheetId="4">#REF!</definedName>
    <definedName name="ｋ" localSheetId="5">#REF!</definedName>
    <definedName name="ｋ">#N/A</definedName>
    <definedName name="_xlnm.Print_Area" localSheetId="7">'(標準様式1)居宅介護支援'!$A$1:$BD$51</definedName>
    <definedName name="_xlnm.Print_Area" localSheetId="10">基準の遵守状況!$A$1:$O$110</definedName>
    <definedName name="_xlnm.Print_Area" localSheetId="8">記入方法!$A$1:$O$77</definedName>
    <definedName name="_xlnm.Print_Area" localSheetId="0">'居宅介護支援（添付書類一覧）'!$A$1:$E$33</definedName>
    <definedName name="_xlnm.Print_Area" localSheetId="2">'備考（1）'!$A$1:$Q$79</definedName>
    <definedName name="_xlnm.Print_Area" localSheetId="6">標準様式1【記載例】居宅介護支援!$A$1:$BD$51</definedName>
    <definedName name="_xlnm.Print_Area" localSheetId="3">'別紙3－2'!$A$1:$AK$77</definedName>
    <definedName name="_xlnm.Print_Area" localSheetId="4">'別紙36 '!$A$1:$Y$65</definedName>
    <definedName name="_xlnm.Print_Area" localSheetId="5">'別紙36-2'!$A$1:$Z$42</definedName>
    <definedName name="_xlnm.Print_Titles" localSheetId="7">'(標準様式1)居宅介護支援'!$1:$13</definedName>
    <definedName name="_xlnm.Print_Titles" localSheetId="6">標準様式1【記載例】居宅介護支援!$1:$13</definedName>
    <definedName name="サービス種別">[1]サービス種類一覧!$B$4:$B$20</definedName>
    <definedName name="サービス種類">[2]サービス種類一覧!$C$4:$C$20</definedName>
    <definedName name="サービス名" localSheetId="4">#REF!</definedName>
    <definedName name="サービス名" localSheetId="5">#REF!</definedName>
    <definedName name="サービス名">#N/A</definedName>
    <definedName name="サービス名称" localSheetId="4">#REF!</definedName>
    <definedName name="サービス名称" localSheetId="5">#REF!</definedName>
    <definedName name="サービス名称">#N/A</definedName>
    <definedName name="だだ" localSheetId="4">#REF!</definedName>
    <definedName name="だだ" localSheetId="5">#REF!</definedName>
    <definedName name="だだ">#N/A</definedName>
    <definedName name="っっｋ" localSheetId="4">#REF!</definedName>
    <definedName name="っっｋ" localSheetId="5">#REF!</definedName>
    <definedName name="っっｋ">#N/A</definedName>
    <definedName name="っっっっｌ" localSheetId="4">#REF!</definedName>
    <definedName name="っっっっｌ" localSheetId="5">#REF!</definedName>
    <definedName name="っっっっｌ">#N/A</definedName>
    <definedName name="介護支援専門員">プルダウン・リスト!$D$16:$D$28</definedName>
    <definedName name="介護予防支援担当職員">プルダウン・リスト!$E$16:$E$28</definedName>
    <definedName name="確認" localSheetId="4">#REF!</definedName>
    <definedName name="確認" localSheetId="5">#REF!</definedName>
    <definedName name="確認">#N/A</definedName>
    <definedName name="管理者">プルダウン・リスト!$C$16:$C$28</definedName>
    <definedName name="種類">[3]サービス種類一覧!$A$4:$A$20</definedName>
    <definedName name="職種">プルダウン・リスト!$C$15:$K$15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3" l="1"/>
  <c r="H44" i="13"/>
  <c r="C44" i="13"/>
  <c r="P40" i="13"/>
  <c r="C50" i="13" s="1"/>
  <c r="M50" i="13" s="1"/>
  <c r="L40" i="13"/>
  <c r="C45" i="13" s="1"/>
  <c r="M45" i="13" s="1"/>
  <c r="H50" i="13" s="1"/>
  <c r="J40" i="13"/>
  <c r="G39" i="13"/>
  <c r="E39" i="13"/>
  <c r="G38" i="13"/>
  <c r="E38" i="13"/>
  <c r="G37" i="13"/>
  <c r="E37" i="13"/>
  <c r="G36" i="13"/>
  <c r="G40" i="13" s="1"/>
  <c r="E36" i="13"/>
  <c r="E40" i="13" s="1"/>
  <c r="AU31" i="13"/>
  <c r="AW31" i="13" s="1"/>
  <c r="AW30" i="13"/>
  <c r="AU30" i="13"/>
  <c r="AU29" i="13"/>
  <c r="AW29" i="13" s="1"/>
  <c r="AW28" i="13"/>
  <c r="AU28" i="13"/>
  <c r="AU27" i="13"/>
  <c r="AW27" i="13" s="1"/>
  <c r="AW26" i="13"/>
  <c r="AU26" i="13"/>
  <c r="AU25" i="13"/>
  <c r="AW25" i="13" s="1"/>
  <c r="AW24" i="13"/>
  <c r="AU24" i="13"/>
  <c r="AU23" i="13"/>
  <c r="AW23" i="13" s="1"/>
  <c r="AW22" i="13"/>
  <c r="AU22" i="13"/>
  <c r="AU21" i="13"/>
  <c r="AW21" i="13" s="1"/>
  <c r="AW20" i="13"/>
  <c r="AU20" i="13"/>
  <c r="AU19" i="13"/>
  <c r="AW19" i="13" s="1"/>
  <c r="AW18" i="13"/>
  <c r="AU18" i="13"/>
  <c r="AU17" i="13"/>
  <c r="AW17" i="13" s="1"/>
  <c r="AW16" i="13"/>
  <c r="AU16" i="13"/>
  <c r="B16" i="13"/>
  <c r="B17" i="13" s="1"/>
  <c r="B18" i="13" s="1"/>
  <c r="B19" i="13" s="1"/>
  <c r="B20" i="13" s="1"/>
  <c r="B21" i="13" s="1"/>
  <c r="B22" i="13" s="1"/>
  <c r="B23" i="13" s="1"/>
  <c r="B24" i="13" s="1"/>
  <c r="B25" i="13" s="1"/>
  <c r="B26" i="13" s="1"/>
  <c r="B27" i="13" s="1"/>
  <c r="B28" i="13" s="1"/>
  <c r="B29" i="13" s="1"/>
  <c r="B30" i="13" s="1"/>
  <c r="B31" i="13" s="1"/>
  <c r="AU15" i="13"/>
  <c r="AW15" i="13" s="1"/>
  <c r="B15" i="13"/>
  <c r="AW14" i="13"/>
  <c r="AU14" i="13"/>
  <c r="AS12" i="13"/>
  <c r="AS13" i="13" s="1"/>
  <c r="AT11" i="13"/>
  <c r="AT12" i="13" s="1"/>
  <c r="AT13" i="13" s="1"/>
  <c r="AS11" i="13"/>
  <c r="AR11" i="13"/>
  <c r="AR12" i="13" s="1"/>
  <c r="AR13" i="13" s="1"/>
  <c r="AU9" i="13"/>
  <c r="X2" i="13"/>
  <c r="H45" i="12"/>
  <c r="H44" i="12"/>
  <c r="C44" i="12"/>
  <c r="P40" i="12"/>
  <c r="C50" i="12" s="1"/>
  <c r="L40" i="12"/>
  <c r="C45" i="12" s="1"/>
  <c r="M45" i="12" s="1"/>
  <c r="H50" i="12" s="1"/>
  <c r="J40" i="12"/>
  <c r="G39" i="12"/>
  <c r="E39" i="12"/>
  <c r="G37" i="12"/>
  <c r="E37" i="12"/>
  <c r="AW31" i="12"/>
  <c r="AU31" i="12"/>
  <c r="AU30" i="12"/>
  <c r="AW30" i="12" s="1"/>
  <c r="AW29" i="12"/>
  <c r="AU29" i="12"/>
  <c r="AU28" i="12"/>
  <c r="AW28" i="12" s="1"/>
  <c r="AW27" i="12"/>
  <c r="AU27" i="12"/>
  <c r="AU26" i="12"/>
  <c r="AW26" i="12" s="1"/>
  <c r="AW25" i="12"/>
  <c r="AU25" i="12"/>
  <c r="AU24" i="12"/>
  <c r="AW24" i="12" s="1"/>
  <c r="AW23" i="12"/>
  <c r="AU23" i="12"/>
  <c r="AU22" i="12"/>
  <c r="AW22" i="12" s="1"/>
  <c r="AW21" i="12"/>
  <c r="AU21" i="12"/>
  <c r="AU20" i="12"/>
  <c r="AW20" i="12" s="1"/>
  <c r="AW19" i="12"/>
  <c r="AU19" i="12"/>
  <c r="AU18" i="12"/>
  <c r="E38" i="12" s="1"/>
  <c r="AW17" i="12"/>
  <c r="AU17" i="12"/>
  <c r="AU16" i="12"/>
  <c r="AW16" i="12" s="1"/>
  <c r="AW15" i="12"/>
  <c r="G36" i="12" s="1"/>
  <c r="AU15" i="12"/>
  <c r="E36" i="12" s="1"/>
  <c r="B15" i="12"/>
  <c r="B16" i="12" s="1"/>
  <c r="B17" i="12" s="1"/>
  <c r="B18" i="12" s="1"/>
  <c r="B19" i="12" s="1"/>
  <c r="B20" i="12" s="1"/>
  <c r="B21" i="12" s="1"/>
  <c r="B22" i="12" s="1"/>
  <c r="B23" i="12" s="1"/>
  <c r="B24" i="12" s="1"/>
  <c r="B25" i="12" s="1"/>
  <c r="B26" i="12" s="1"/>
  <c r="B27" i="12" s="1"/>
  <c r="B28" i="12" s="1"/>
  <c r="B29" i="12" s="1"/>
  <c r="B30" i="12" s="1"/>
  <c r="B31" i="12" s="1"/>
  <c r="AU14" i="12"/>
  <c r="AW14" i="12" s="1"/>
  <c r="AT12" i="12"/>
  <c r="AT13" i="12" s="1"/>
  <c r="AR12" i="12"/>
  <c r="AR13" i="12" s="1"/>
  <c r="AT11" i="12"/>
  <c r="AS11" i="12"/>
  <c r="AS12" i="12" s="1"/>
  <c r="AS13" i="12" s="1"/>
  <c r="AR11" i="12"/>
  <c r="AU9" i="12"/>
  <c r="X2" i="12"/>
  <c r="AQ12" i="12" s="1"/>
  <c r="AQ13" i="12" s="1"/>
  <c r="E40" i="12" l="1"/>
  <c r="M50" i="12"/>
  <c r="Q11" i="12"/>
  <c r="S11" i="12"/>
  <c r="U11" i="12"/>
  <c r="W11" i="12"/>
  <c r="Y11" i="12"/>
  <c r="AA11" i="12"/>
  <c r="AC11" i="12"/>
  <c r="AE11" i="12"/>
  <c r="AG11" i="12"/>
  <c r="AI11" i="12"/>
  <c r="AK11" i="12"/>
  <c r="AM11" i="12"/>
  <c r="AO11" i="12"/>
  <c r="AQ11" i="12"/>
  <c r="P12" i="12"/>
  <c r="P13" i="12" s="1"/>
  <c r="R12" i="12"/>
  <c r="R13" i="12" s="1"/>
  <c r="T12" i="12"/>
  <c r="T13" i="12" s="1"/>
  <c r="V12" i="12"/>
  <c r="V13" i="12" s="1"/>
  <c r="X12" i="12"/>
  <c r="X13" i="12" s="1"/>
  <c r="Z12" i="12"/>
  <c r="Z13" i="12" s="1"/>
  <c r="AB12" i="12"/>
  <c r="AB13" i="12" s="1"/>
  <c r="AD12" i="12"/>
  <c r="AD13" i="12" s="1"/>
  <c r="AF12" i="12"/>
  <c r="AF13" i="12" s="1"/>
  <c r="AH12" i="12"/>
  <c r="AH13" i="12" s="1"/>
  <c r="AJ12" i="12"/>
  <c r="AJ13" i="12" s="1"/>
  <c r="AL12" i="12"/>
  <c r="AL13" i="12" s="1"/>
  <c r="AN12" i="12"/>
  <c r="AN13" i="12" s="1"/>
  <c r="AP12" i="12"/>
  <c r="AP13" i="12" s="1"/>
  <c r="AP12" i="13"/>
  <c r="AP13" i="13" s="1"/>
  <c r="AN12" i="13"/>
  <c r="AN13" i="13" s="1"/>
  <c r="AL12" i="13"/>
  <c r="AL13" i="13" s="1"/>
  <c r="AJ12" i="13"/>
  <c r="AJ13" i="13" s="1"/>
  <c r="AH12" i="13"/>
  <c r="AH13" i="13" s="1"/>
  <c r="AF12" i="13"/>
  <c r="AF13" i="13" s="1"/>
  <c r="AD12" i="13"/>
  <c r="AD13" i="13" s="1"/>
  <c r="AB12" i="13"/>
  <c r="AB13" i="13" s="1"/>
  <c r="Z12" i="13"/>
  <c r="Z13" i="13" s="1"/>
  <c r="X12" i="13"/>
  <c r="X13" i="13" s="1"/>
  <c r="V12" i="13"/>
  <c r="V13" i="13" s="1"/>
  <c r="T12" i="13"/>
  <c r="T13" i="13" s="1"/>
  <c r="R12" i="13"/>
  <c r="R13" i="13" s="1"/>
  <c r="P12" i="13"/>
  <c r="P13" i="13" s="1"/>
  <c r="AQ11" i="13"/>
  <c r="AO11" i="13"/>
  <c r="AM11" i="13"/>
  <c r="AK11" i="13"/>
  <c r="AI11" i="13"/>
  <c r="AG11" i="13"/>
  <c r="AE11" i="13"/>
  <c r="AC11" i="13"/>
  <c r="AA11" i="13"/>
  <c r="Y11" i="13"/>
  <c r="W11" i="13"/>
  <c r="U11" i="13"/>
  <c r="S11" i="13"/>
  <c r="Q11" i="13"/>
  <c r="T11" i="13"/>
  <c r="X11" i="13"/>
  <c r="AB11" i="13"/>
  <c r="AF11" i="13"/>
  <c r="AJ11" i="13"/>
  <c r="AN11" i="13"/>
  <c r="S12" i="13"/>
  <c r="S13" i="13" s="1"/>
  <c r="W12" i="13"/>
  <c r="W13" i="13" s="1"/>
  <c r="AA12" i="13"/>
  <c r="AA13" i="13" s="1"/>
  <c r="AE12" i="13"/>
  <c r="AE13" i="13" s="1"/>
  <c r="AI12" i="13"/>
  <c r="AI13" i="13" s="1"/>
  <c r="AM12" i="13"/>
  <c r="AM13" i="13" s="1"/>
  <c r="AQ12" i="13"/>
  <c r="AQ13" i="13" s="1"/>
  <c r="AZ7" i="12"/>
  <c r="P11" i="12"/>
  <c r="R11" i="12"/>
  <c r="T11" i="12"/>
  <c r="V11" i="12"/>
  <c r="X11" i="12"/>
  <c r="Z11" i="12"/>
  <c r="AB11" i="12"/>
  <c r="AD11" i="12"/>
  <c r="AF11" i="12"/>
  <c r="AH11" i="12"/>
  <c r="AJ11" i="12"/>
  <c r="AL11" i="12"/>
  <c r="AN11" i="12"/>
  <c r="AP11" i="12"/>
  <c r="Q12" i="12"/>
  <c r="Q13" i="12" s="1"/>
  <c r="S12" i="12"/>
  <c r="S13" i="12" s="1"/>
  <c r="U12" i="12"/>
  <c r="U13" i="12" s="1"/>
  <c r="W12" i="12"/>
  <c r="W13" i="12" s="1"/>
  <c r="Y12" i="12"/>
  <c r="Y13" i="12" s="1"/>
  <c r="AA12" i="12"/>
  <c r="AA13" i="12" s="1"/>
  <c r="AC12" i="12"/>
  <c r="AC13" i="12" s="1"/>
  <c r="AE12" i="12"/>
  <c r="AE13" i="12" s="1"/>
  <c r="AG12" i="12"/>
  <c r="AG13" i="12" s="1"/>
  <c r="AI12" i="12"/>
  <c r="AI13" i="12" s="1"/>
  <c r="AK12" i="12"/>
  <c r="AK13" i="12" s="1"/>
  <c r="AM12" i="12"/>
  <c r="AM13" i="12" s="1"/>
  <c r="AO12" i="12"/>
  <c r="AO13" i="12" s="1"/>
  <c r="AW18" i="12"/>
  <c r="G38" i="12" s="1"/>
  <c r="G40" i="12" s="1"/>
  <c r="AZ7" i="13"/>
  <c r="P11" i="13"/>
  <c r="R11" i="13"/>
  <c r="V11" i="13"/>
  <c r="Z11" i="13"/>
  <c r="AD11" i="13"/>
  <c r="AH11" i="13"/>
  <c r="AL11" i="13"/>
  <c r="AP11" i="13"/>
  <c r="Q12" i="13"/>
  <c r="Q13" i="13" s="1"/>
  <c r="U12" i="13"/>
  <c r="U13" i="13" s="1"/>
  <c r="Y12" i="13"/>
  <c r="Y13" i="13" s="1"/>
  <c r="AC12" i="13"/>
  <c r="AC13" i="13" s="1"/>
  <c r="AG12" i="13"/>
  <c r="AG13" i="13" s="1"/>
  <c r="AK12" i="13"/>
  <c r="AK13" i="13" s="1"/>
  <c r="AO12" i="13"/>
  <c r="AO13" i="13" s="1"/>
  <c r="B50" i="11" l="1"/>
  <c r="L50" i="11"/>
  <c r="M5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300-000001000000}">
      <text>
        <r>
          <rPr>
            <sz val="12"/>
            <color indexed="81"/>
            <rFont val="ＭＳ Ｐゴシック"/>
            <family val="3"/>
            <charset val="128"/>
          </rPr>
          <t>必ず別紙1-1と合わせて提出してください。
添付書類が必要な加算は、添付書類一覧をご確認いただき、添付書類を添えてご提出ください。</t>
        </r>
      </text>
    </comment>
    <comment ref="AA38" authorId="0" shapeId="0" xr:uid="{00000000-0006-0000-0300-000002000000}">
      <text>
        <r>
          <rPr>
            <sz val="12"/>
            <color indexed="81"/>
            <rFont val="ＭＳ Ｐゴシック"/>
            <family val="3"/>
            <charset val="128"/>
          </rPr>
          <t xml:space="preserve">加算の取得または変更年月日を記載してください。
（例）　令和６年４月から新規で算定または加算区分の変更の場合
</t>
        </r>
        <r>
          <rPr>
            <b/>
            <u/>
            <sz val="12"/>
            <color indexed="81"/>
            <rFont val="ＭＳ Ｐゴシック"/>
            <family val="3"/>
            <charset val="128"/>
          </rPr>
          <t>令和６年４月１日</t>
        </r>
        <r>
          <rPr>
            <sz val="12"/>
            <color indexed="81"/>
            <rFont val="ＭＳ Ｐゴシック"/>
            <family val="3"/>
            <charset val="128"/>
          </rPr>
          <t>と記載</t>
        </r>
      </text>
    </comment>
    <comment ref="U61" authorId="0" shapeId="0" xr:uid="{00000000-0006-0000-0300-000003000000}">
      <text>
        <r>
          <rPr>
            <sz val="12"/>
            <color indexed="81"/>
            <rFont val="ＭＳ Ｐゴシック"/>
            <family val="3"/>
            <charset val="128"/>
          </rPr>
          <t>今回の届出で変更となる加算の内容を記載してください</t>
        </r>
        <r>
          <rPr>
            <sz val="9"/>
            <color indexed="81"/>
            <rFont val="ＭＳ Ｐゴシック"/>
            <family val="3"/>
            <charset val="128"/>
          </rPr>
          <t>。
（</t>
        </r>
        <r>
          <rPr>
            <sz val="12"/>
            <color indexed="81"/>
            <rFont val="ＭＳ Ｐゴシック"/>
            <family val="3"/>
            <charset val="128"/>
          </rPr>
          <t xml:space="preserve">例）
</t>
        </r>
        <r>
          <rPr>
            <b/>
            <sz val="12"/>
            <color indexed="81"/>
            <rFont val="ＭＳ Ｐゴシック"/>
            <family val="3"/>
            <charset val="128"/>
          </rPr>
          <t>【加算を新規取得】</t>
        </r>
        <r>
          <rPr>
            <sz val="12"/>
            <color indexed="81"/>
            <rFont val="ＭＳ Ｐゴシック"/>
            <family val="3"/>
            <charset val="128"/>
          </rPr>
          <t xml:space="preserve">変更後のみに取得する加算の内容を記載
</t>
        </r>
        <r>
          <rPr>
            <b/>
            <sz val="12"/>
            <color indexed="81"/>
            <rFont val="ＭＳ Ｐゴシック"/>
            <family val="3"/>
            <charset val="128"/>
          </rPr>
          <t>【加算区分の変更】</t>
        </r>
        <r>
          <rPr>
            <sz val="12"/>
            <color indexed="81"/>
            <rFont val="ＭＳ Ｐゴシック"/>
            <family val="3"/>
            <charset val="128"/>
          </rPr>
          <t xml:space="preserve">変更前にこれまで取得していた加算を、変更後に今後取得する加算の内容を記載
</t>
        </r>
        <r>
          <rPr>
            <b/>
            <sz val="12"/>
            <color indexed="81"/>
            <rFont val="ＭＳ Ｐゴシック"/>
            <family val="3"/>
            <charset val="128"/>
          </rPr>
          <t xml:space="preserve">【加算の算定を終了】
</t>
        </r>
        <r>
          <rPr>
            <sz val="12"/>
            <color indexed="81"/>
            <rFont val="ＭＳ Ｐゴシック"/>
            <family val="3"/>
            <charset val="128"/>
          </rPr>
          <t>変更前のみに算定を終了する加算を記載</t>
        </r>
      </text>
    </comment>
  </commentList>
</comments>
</file>

<file path=xl/sharedStrings.xml><?xml version="1.0" encoding="utf-8"?>
<sst xmlns="http://schemas.openxmlformats.org/spreadsheetml/2006/main" count="1070" uniqueCount="578">
  <si>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4"/>
  </si>
  <si>
    <t>事 業 所 番 号</t>
  </si>
  <si>
    <t>提供サービス</t>
    <phoneticPr fontId="4"/>
  </si>
  <si>
    <t>施設等の区分</t>
  </si>
  <si>
    <t>人員配置区分</t>
  </si>
  <si>
    <t>そ　 　　の　 　　他　　 　該　　 　当　　 　す 　　　る 　　　体 　　　制 　　　等</t>
    <phoneticPr fontId="4"/>
  </si>
  <si>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</si>
  <si>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</si>
  <si>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</si>
  <si>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</si>
  <si>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</si>
  <si>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</si>
  <si>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</si>
  <si>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</si>
  <si>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</si>
  <si>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</si>
  <si>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</si>
  <si>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</si>
  <si>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</si>
  <si>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</si>
  <si>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</si>
  <si>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4"/>
  </si>
  <si>
    <t>２ 加算Ⅰ</t>
    <phoneticPr fontId="4"/>
  </si>
  <si>
    <t>３ 加算Ⅱ</t>
    <phoneticPr fontId="4"/>
  </si>
  <si>
    <t>４ 加算Ⅲ</t>
    <phoneticPr fontId="4"/>
  </si>
  <si>
    <t>２ あり</t>
    <phoneticPr fontId="4"/>
  </si>
  <si>
    <t>１　非該当</t>
    <phoneticPr fontId="4"/>
  </si>
  <si>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</si>
  <si>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</si>
  <si>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</si>
  <si>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4"/>
  </si>
  <si>
    <t>特別地域加算</t>
  </si>
  <si>
    <t>居宅介護支援</t>
  </si>
  <si>
    <t>２　該当</t>
    <phoneticPr fontId="4"/>
  </si>
  <si>
    <t>特定事業所集中減算</t>
    <rPh sb="0" eb="2">
      <t>トクテイ</t>
    </rPh>
    <rPh sb="2" eb="5">
      <t>ジギョウショ</t>
    </rPh>
    <rPh sb="5" eb="7">
      <t>シュウチュウ</t>
    </rPh>
    <rPh sb="7" eb="9">
      <t>ゲンサン</t>
    </rPh>
    <phoneticPr fontId="4"/>
  </si>
  <si>
    <t>特定事業所加算</t>
    <rPh sb="2" eb="5">
      <t>ジギョウショ</t>
    </rPh>
    <rPh sb="5" eb="7">
      <t>カサン</t>
    </rPh>
    <phoneticPr fontId="4"/>
  </si>
  <si>
    <t>５ 加算Ａ</t>
    <phoneticPr fontId="4"/>
  </si>
  <si>
    <t>特定事業所医療介護連携加算</t>
    <rPh sb="0" eb="5">
      <t>トクテイジギョウショ</t>
    </rPh>
    <phoneticPr fontId="4"/>
  </si>
  <si>
    <t>ターミナルケアマネジメント加算</t>
    <rPh sb="13" eb="15">
      <t>カサン</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</si>
  <si>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</si>
  <si>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</si>
  <si>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</si>
  <si>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4"/>
  </si>
  <si>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</si>
  <si>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</si>
  <si>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</si>
  <si>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</si>
  <si>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</si>
  <si>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</si>
  <si>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</si>
  <si>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</si>
  <si>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</si>
  <si>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また、「認知症チームケア推進加算」については、「認知症チームケア推進加算に係る届出書」（別紙40）を添付してください。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</si>
  <si>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</si>
  <si>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</si>
  <si>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</si>
  <si>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</si>
  <si>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</si>
  <si>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</si>
  <si>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</si>
  <si>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</si>
  <si>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</si>
  <si>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</si>
  <si>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</si>
  <si>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</si>
  <si>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</si>
  <si>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</si>
  <si>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</si>
  <si>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</si>
  <si>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</si>
  <si>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</si>
  <si>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</si>
  <si>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</si>
  <si>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</si>
  <si>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</si>
  <si>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</si>
  <si>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</si>
  <si>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</si>
  <si>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</si>
  <si>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</si>
  <si>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</si>
  <si>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</si>
  <si>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</si>
  <si>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</si>
  <si>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</si>
  <si>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</si>
  <si>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</si>
  <si>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</si>
  <si>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</si>
  <si>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</si>
  <si>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</si>
  <si>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</si>
  <si>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</si>
  <si>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</si>
  <si>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4"/>
  </si>
  <si>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</si>
  <si>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</si>
  <si>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</si>
  <si>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</si>
  <si>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</si>
  <si>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</si>
  <si>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</si>
  <si>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42「ケアプランデータ連携システムの活用及び事務職員の配置の体制」については、要件を満たし、かつ居宅介護支援費（Ⅱ）を算定する場合は「２　あり」を選択してください。</t>
    <phoneticPr fontId="4"/>
  </si>
  <si>
    <t>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</si>
  <si>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</si>
  <si>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</si>
  <si>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</si>
  <si>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</si>
  <si>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</si>
  <si>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</si>
  <si>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</si>
  <si>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</si>
  <si>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</si>
  <si>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</si>
  <si>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フリガナ</t>
  </si>
  <si>
    <t>　(ビルの名称等)</t>
  </si>
  <si>
    <t>連 絡 先</t>
    <phoneticPr fontId="4"/>
  </si>
  <si>
    <t>電話番号</t>
  </si>
  <si>
    <t>FAX番号</t>
  </si>
  <si>
    <t>法人である場合その種別</t>
    <rPh sb="5" eb="7">
      <t>バアイ</t>
    </rPh>
    <phoneticPr fontId="4"/>
  </si>
  <si>
    <t>法人所轄庁</t>
  </si>
  <si>
    <t>代表者の職・氏名</t>
  </si>
  <si>
    <t>代表者の住所</t>
  </si>
  <si>
    <t>主たる事業所の所在地</t>
    <rPh sb="3" eb="6">
      <t>ジギョウショ</t>
    </rPh>
    <phoneticPr fontId="4"/>
  </si>
  <si>
    <t>(郵便番号</t>
    <phoneticPr fontId="4"/>
  </si>
  <si>
    <t>）</t>
    <phoneticPr fontId="4"/>
  </si>
  <si>
    <t>主たる事業所の所在地以外の場所で一部実施する場合の出張所等の所在地</t>
  </si>
  <si>
    <t>管理者の氏名</t>
  </si>
  <si>
    <t>管理者の住所</t>
  </si>
  <si>
    <t>ー</t>
    <phoneticPr fontId="4"/>
  </si>
  <si>
    <t>届出を行う事業所の状況</t>
    <rPh sb="9" eb="11">
      <t>ジョウキョウ</t>
    </rPh>
    <phoneticPr fontId="4"/>
  </si>
  <si>
    <t>実施事業</t>
  </si>
  <si>
    <t>異動等の区分</t>
  </si>
  <si>
    <t>異動項目</t>
    <phoneticPr fontId="4"/>
  </si>
  <si>
    <t>市町村が定める単位の有無</t>
    <rPh sb="0" eb="3">
      <t>シチョウソン</t>
    </rPh>
    <rPh sb="4" eb="5">
      <t>サダ</t>
    </rPh>
    <rPh sb="7" eb="9">
      <t>タンイ</t>
    </rPh>
    <rPh sb="10" eb="12">
      <t>ウム</t>
    </rPh>
    <phoneticPr fontId="4"/>
  </si>
  <si>
    <t>(※変更の場合)</t>
    <rPh sb="2" eb="4">
      <t>ヘンコウ</t>
    </rPh>
    <rPh sb="5" eb="7">
      <t>バアイ</t>
    </rPh>
    <phoneticPr fontId="4"/>
  </si>
  <si>
    <t>(市町村記載)</t>
    <rPh sb="1" eb="4">
      <t>シチョウソン</t>
    </rPh>
    <rPh sb="4" eb="6">
      <t>キサイ</t>
    </rPh>
    <phoneticPr fontId="4"/>
  </si>
  <si>
    <t>夜間対応型訪問介護</t>
    <rPh sb="0" eb="2">
      <t>ヤカン</t>
    </rPh>
    <rPh sb="2" eb="5">
      <t>タイオウガタ</t>
    </rPh>
    <phoneticPr fontId="4"/>
  </si>
  <si>
    <t>1新規</t>
  </si>
  <si>
    <t>1 有</t>
    <rPh sb="2" eb="3">
      <t>ア</t>
    </rPh>
    <phoneticPr fontId="4"/>
  </si>
  <si>
    <t>地域密着型通所介護</t>
    <rPh sb="0" eb="2">
      <t>チイキ</t>
    </rPh>
    <rPh sb="2" eb="4">
      <t>ミッチャク</t>
    </rPh>
    <rPh sb="4" eb="5">
      <t>ガタ</t>
    </rPh>
    <rPh sb="5" eb="7">
      <t>ツウショ</t>
    </rPh>
    <rPh sb="7" eb="9">
      <t>カイゴ</t>
    </rPh>
    <phoneticPr fontId="4"/>
  </si>
  <si>
    <t>2変更</t>
    <phoneticPr fontId="4"/>
  </si>
  <si>
    <t>3終了</t>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</si>
  <si>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</si>
  <si>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</si>
  <si>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</si>
  <si>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</si>
  <si>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</si>
  <si>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</si>
  <si>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</si>
  <si>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</si>
  <si>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</si>
  <si>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</si>
  <si>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</si>
  <si>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</si>
  <si>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</si>
  <si>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</si>
  <si>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</si>
  <si>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</si>
  <si>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</si>
  <si>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</si>
  <si>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</si>
  <si>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</si>
  <si>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</si>
  <si>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</si>
  <si>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</si>
  <si>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</si>
  <si>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</si>
  <si>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</si>
  <si>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7　「特記事項」欄には、異動の状況について具体的に記載してください。</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</si>
  <si>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</si>
  <si>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</si>
  <si>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</si>
  <si>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</si>
  <si>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</si>
  <si>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</si>
  <si>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</si>
  <si>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</si>
  <si>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</si>
  <si>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（別紙36）</t>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</si>
  <si>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</si>
  <si>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</si>
  <si>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</si>
  <si>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</si>
  <si>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</si>
  <si>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</si>
  <si>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</si>
  <si>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</si>
  <si>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</si>
  <si>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</si>
  <si>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</si>
  <si>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</si>
  <si>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</si>
  <si>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</si>
  <si>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</si>
  <si>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</si>
  <si>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</si>
  <si>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</si>
  <si>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(1)  　主任介護支援専門員の配置状況</t>
  </si>
  <si>
    <t xml:space="preserve"> </t>
    <phoneticPr fontId="4"/>
  </si>
  <si>
    <t>主任介護支援専門員</t>
  </si>
  <si>
    <t>　常勤専従</t>
    <rPh sb="1" eb="3">
      <t>ジョウキン</t>
    </rPh>
    <rPh sb="3" eb="5">
      <t>センジュウ</t>
    </rPh>
    <phoneticPr fontId="4"/>
  </si>
  <si>
    <t>人</t>
    <rPh sb="0" eb="1">
      <t>ニン</t>
    </rPh>
    <phoneticPr fontId="4"/>
  </si>
  <si>
    <t>介護支援専門員</t>
    <rPh sb="0" eb="2">
      <t>カイゴ</t>
    </rPh>
    <rPh sb="2" eb="4">
      <t>シエン</t>
    </rPh>
    <rPh sb="4" eb="7">
      <t>センモンイン</t>
    </rPh>
    <phoneticPr fontId="4"/>
  </si>
  <si>
    <t>・</t>
    <phoneticPr fontId="4"/>
  </si>
  <si>
    <t xml:space="preserve">         を目的とした会議を定期的に開催している。</t>
    <rPh sb="10" eb="12">
      <t>モクテキ</t>
    </rPh>
    <rPh sb="15" eb="17">
      <t>カイギ</t>
    </rPh>
    <rPh sb="18" eb="21">
      <t>テイキテキ</t>
    </rPh>
    <rPh sb="22" eb="24">
      <t>カイサイ</t>
    </rPh>
    <phoneticPr fontId="4"/>
  </si>
  <si>
    <t xml:space="preserve">  </t>
    <phoneticPr fontId="4"/>
  </si>
  <si>
    <t>　      割合が４０％以上</t>
    <rPh sb="7" eb="9">
      <t>ワリアイ</t>
    </rPh>
    <rPh sb="13" eb="15">
      <t>イジョウ</t>
    </rPh>
    <phoneticPr fontId="4"/>
  </si>
  <si>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</si>
  <si>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</si>
  <si>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</si>
  <si>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</si>
  <si>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</si>
  <si>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　①居宅介護支援費(Ⅰ)を算定している場合　45件以上の有無</t>
  </si>
  <si>
    <t>・</t>
    <phoneticPr fontId="4"/>
  </si>
  <si>
    <t>　②居宅介護支援費(Ⅱ)を算定している場合　50件以上の有無</t>
  </si>
  <si>
    <t>　　　する実習」等に協力又は協力体制の確保の有無</t>
    <phoneticPr fontId="4"/>
  </si>
  <si>
    <t>　　　等を実施している。</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</si>
  <si>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</si>
  <si>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</si>
  <si>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</si>
  <si>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</si>
  <si>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</si>
  <si>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</si>
  <si>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</si>
  <si>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</si>
  <si>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</si>
  <si>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</si>
  <si>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</si>
  <si>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</si>
  <si>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</si>
  <si>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</si>
  <si>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</si>
  <si>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</si>
  <si>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（別紙36－2）</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</si>
  <si>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</si>
  <si>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</si>
  <si>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</si>
  <si>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</si>
  <si>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1　新規</t>
    <phoneticPr fontId="4"/>
  </si>
  <si>
    <t>2　変更</t>
    <phoneticPr fontId="4"/>
  </si>
  <si>
    <t>3　終了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</si>
  <si>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</si>
  <si>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</si>
  <si>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t>
    <phoneticPr fontId="4"/>
  </si>
  <si>
    <t>(2)  　介護支援専門員の配置状況</t>
    <phoneticPr fontId="4"/>
  </si>
  <si>
    <t xml:space="preserve"> </t>
    <phoneticPr fontId="4"/>
  </si>
  <si>
    <t xml:space="preserve"> </t>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</si>
  <si>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</si>
  <si>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</si>
  <si>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</si>
  <si>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</si>
  <si>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 xml:space="preserve">  </t>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</si>
  <si>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</si>
  <si>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</si>
  <si>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</si>
  <si>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</si>
  <si>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t>
    <phoneticPr fontId="4"/>
  </si>
  <si>
    <t>(8)  　特定事業所集中減算の適用の有無</t>
  </si>
  <si>
    <t>・</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</si>
  <si>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</si>
  <si>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</si>
  <si>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</si>
  <si>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</si>
  <si>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</si>
  <si>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</si>
  <si>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</si>
  <si>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介護給付費算定に係る体制等に関する届出書</t>
    <rPh sb="17" eb="20">
      <t>トドケデショ</t>
    </rPh>
    <phoneticPr fontId="4"/>
  </si>
  <si>
    <t>（宛先）　大田区長　殿</t>
    <rPh sb="1" eb="3">
      <t>アテサキ</t>
    </rPh>
    <rPh sb="5" eb="8">
      <t>オオタク</t>
    </rPh>
    <rPh sb="8" eb="9">
      <t>チョウ</t>
    </rPh>
    <rPh sb="10" eb="11">
      <t>ドノ</t>
    </rPh>
    <phoneticPr fontId="4"/>
  </si>
  <si>
    <t>事業者</t>
    <rPh sb="0" eb="3">
      <t>ジギョウシャ</t>
    </rPh>
    <phoneticPr fontId="4"/>
  </si>
  <si>
    <t>所在地</t>
    <rPh sb="0" eb="3">
      <t>ショザイチ</t>
    </rPh>
    <phoneticPr fontId="4"/>
  </si>
  <si>
    <t>（法人）</t>
    <rPh sb="1" eb="3">
      <t>ホウジン</t>
    </rPh>
    <phoneticPr fontId="4"/>
  </si>
  <si>
    <t>名称</t>
    <rPh sb="0" eb="2">
      <t>メイショウ</t>
    </rPh>
    <phoneticPr fontId="4"/>
  </si>
  <si>
    <t>このことについて、以下のとおり届け出ます。</t>
    <rPh sb="9" eb="11">
      <t>イカ</t>
    </rPh>
    <rPh sb="15" eb="16">
      <t>トド</t>
    </rPh>
    <rPh sb="17" eb="18">
      <t>デ</t>
    </rPh>
    <phoneticPr fontId="4"/>
  </si>
  <si>
    <t>受付番号</t>
    <phoneticPr fontId="4"/>
  </si>
  <si>
    <t>名　　称</t>
    <phoneticPr fontId="4"/>
  </si>
  <si>
    <t>　　　　　</t>
    <phoneticPr fontId="4"/>
  </si>
  <si>
    <t>事業所の状況</t>
    <phoneticPr fontId="4"/>
  </si>
  <si>
    <t>同一所在地において行う　　　　　　　　　　　　　　　事業等の種類</t>
    <phoneticPr fontId="4"/>
  </si>
  <si>
    <t>地域密着型サービス</t>
    <phoneticPr fontId="4"/>
  </si>
  <si>
    <t>変　更　前</t>
    <phoneticPr fontId="4"/>
  </si>
  <si>
    <t>　　4　「実施事業」欄は、該当する欄に「〇」を記入してください。</t>
    <phoneticPr fontId="4"/>
  </si>
  <si>
    <t>人員配置区分、その他該当する体制等、割引）を記載してください。</t>
    <phoneticPr fontId="4"/>
  </si>
  <si>
    <t>　　8　「主たる事業所の所在地以外の場所で一部実施する場合の出張所等の所在地」について、複数の出張所等を</t>
    <phoneticPr fontId="4"/>
  </si>
  <si>
    <t>なし</t>
    <phoneticPr fontId="4"/>
  </si>
  <si>
    <t>②従業者の勤務体制及び勤務形態一覧表（事務職員を配置していることが分かる書類）</t>
    <rPh sb="19" eb="23">
      <t>ジムショクイン</t>
    </rPh>
    <rPh sb="24" eb="26">
      <t>ハイチ</t>
    </rPh>
    <phoneticPr fontId="4"/>
  </si>
  <si>
    <t>①ケアプランデータ連携システムを活用していることが分かる書類</t>
    <rPh sb="25" eb="26">
      <t>ワ</t>
    </rPh>
    <rPh sb="28" eb="30">
      <t>ショルイ</t>
    </rPh>
    <phoneticPr fontId="4"/>
  </si>
  <si>
    <t>ケアプランデータ連携システムの活用及び事務職員の配置の体制</t>
    <rPh sb="8" eb="10">
      <t>レンケイ</t>
    </rPh>
    <rPh sb="15" eb="18">
      <t>カツヨウオヨ</t>
    </rPh>
    <phoneticPr fontId="4"/>
  </si>
  <si>
    <t>④従業者の勤務の体制及び勤務形態一覧表（算定を開始する月のもの）</t>
    <phoneticPr fontId="4"/>
  </si>
  <si>
    <t>③24時間常時連絡できる体制を整備していることが確認できる資料</t>
    <phoneticPr fontId="4"/>
  </si>
  <si>
    <t>②ターミナルケアマネジメントに係る利用者又はその家族の同意書（雛形）
（利用者の居宅を訪問し、当該利用者の心身の状況等を記録すること、当該記録等を主治の医師及び居宅サービス計画に位置づけた居宅サービス事業者に提供することについて、同意を得ていることが分かる書式であること。）</t>
    <phoneticPr fontId="4"/>
  </si>
  <si>
    <t>①特定事業所加算(Ⅰ)～(Ⅲ)・特定事業所医療介護連携加算・ターミナルケアマネジメント加算に係る届出書（別紙36）</t>
    <phoneticPr fontId="4"/>
  </si>
  <si>
    <t>ターミナルケア
マネジメント加算</t>
    <rPh sb="14" eb="16">
      <t>カサン</t>
    </rPh>
    <phoneticPr fontId="4"/>
  </si>
  <si>
    <t>③前々年度の３月から前年度の２月までの間において、ターミナルケアマネジメント加算を15回以上算定したことが確認できる資料</t>
    <phoneticPr fontId="4"/>
  </si>
  <si>
    <t>②前々年度の３月から前年度の２月までの間において、退院・退所加算の算定に係る病院等との連携を合計35回以上行ったことが確認できる資料</t>
    <phoneticPr fontId="4"/>
  </si>
  <si>
    <t>特定事業所医療介護
連携加算</t>
    <rPh sb="0" eb="2">
      <t>トクテイ</t>
    </rPh>
    <rPh sb="2" eb="5">
      <t>ジギョウショ</t>
    </rPh>
    <rPh sb="5" eb="7">
      <t>イリョウ</t>
    </rPh>
    <rPh sb="7" eb="9">
      <t>カイゴ</t>
    </rPh>
    <rPh sb="10" eb="12">
      <t>レンケイ</t>
    </rPh>
    <rPh sb="12" eb="14">
      <t>カサン</t>
    </rPh>
    <phoneticPr fontId="4"/>
  </si>
  <si>
    <t>⑪他の法人が運営する居宅介護支援事業者と共同で事例検討会、研修会等を実施していることが確認できる資料</t>
    <phoneticPr fontId="4"/>
  </si>
  <si>
    <t>⑩家族に対する介護等を日常的に行っている児童や、障害者、生活困窮者、難病患者等、高齢者以外の対象者への支援に関する知識等に関する事例検討会、研修等に参加していること確認できる資料</t>
    <rPh sb="1" eb="3">
      <t>カゾク</t>
    </rPh>
    <rPh sb="4" eb="5">
      <t>タイ</t>
    </rPh>
    <rPh sb="7" eb="9">
      <t>カイゴ</t>
    </rPh>
    <rPh sb="9" eb="10">
      <t>トウ</t>
    </rPh>
    <rPh sb="11" eb="14">
      <t>ニチジョウテキ</t>
    </rPh>
    <rPh sb="15" eb="16">
      <t>オコナ</t>
    </rPh>
    <rPh sb="20" eb="22">
      <t>ジドウ</t>
    </rPh>
    <rPh sb="24" eb="27">
      <t>ショウガイシャ</t>
    </rPh>
    <rPh sb="28" eb="30">
      <t>セイカツ</t>
    </rPh>
    <rPh sb="30" eb="33">
      <t>コンキュウシャ</t>
    </rPh>
    <rPh sb="34" eb="36">
      <t>ナンビョウ</t>
    </rPh>
    <rPh sb="36" eb="38">
      <t>カンジャ</t>
    </rPh>
    <rPh sb="38" eb="39">
      <t>トウ</t>
    </rPh>
    <rPh sb="40" eb="43">
      <t>コウレイシャ</t>
    </rPh>
    <rPh sb="43" eb="45">
      <t>イガイ</t>
    </rPh>
    <rPh sb="46" eb="49">
      <t>タイショウシャ</t>
    </rPh>
    <rPh sb="51" eb="53">
      <t>シエン</t>
    </rPh>
    <rPh sb="54" eb="55">
      <t>カン</t>
    </rPh>
    <rPh sb="57" eb="59">
      <t>チシキ</t>
    </rPh>
    <rPh sb="59" eb="60">
      <t>トウ</t>
    </rPh>
    <rPh sb="61" eb="62">
      <t>カン</t>
    </rPh>
    <rPh sb="64" eb="66">
      <t>ジレイ</t>
    </rPh>
    <rPh sb="66" eb="69">
      <t>ケントウカイ</t>
    </rPh>
    <rPh sb="70" eb="72">
      <t>ケンシュウ</t>
    </rPh>
    <rPh sb="72" eb="73">
      <t>トウ</t>
    </rPh>
    <rPh sb="74" eb="76">
      <t>サンカ</t>
    </rPh>
    <phoneticPr fontId="4"/>
  </si>
  <si>
    <t>⑨「東京都介護支援専門員実務研修実習受入事業所の登録に関する同意書」の写し
※東京都福祉保健財団の収受印が押印されたもの</t>
    <phoneticPr fontId="4"/>
  </si>
  <si>
    <t>⑧介護支援専門員１人当たり（常勤換算方法による）の担当件数について
　（１）居宅介護支援費（I）を算定している事業所
　→担当件数が４５件未満（ケアプランデータ連携システムの活用及び事務職員の配置の体制の加算を算定している事業所については、５０件未満）であることが確認できる資料
　（２）居宅介護支援費（II）を算定している事業所
　→担当件数が５０件未満であることが確認できる資料</t>
    <rPh sb="102" eb="104">
      <t>カサン</t>
    </rPh>
    <rPh sb="105" eb="107">
      <t>サンテイ</t>
    </rPh>
    <phoneticPr fontId="4"/>
  </si>
  <si>
    <t>⑦地域包括支援センターから紹介された支援困難な事例を受け入れる体制が整備されていることを確認できる資料
（例）地域包括支援センターとの連絡表、運営規程等</t>
    <phoneticPr fontId="4"/>
  </si>
  <si>
    <t>⑥介護支援専門員についての研修計画
⇒「全体の研修計画書」及び「従業者ごと※の個別研修計画」(※従業者数が多い場合は、見本として数件抽出したもの）</t>
    <phoneticPr fontId="4"/>
  </si>
  <si>
    <t>⑤24時間常時連絡できる体制を整備していることが確認できる資料</t>
    <phoneticPr fontId="4"/>
  </si>
  <si>
    <t>④利用者情報・サービス提供上の留意事項の伝達等を目的とした会議の定期的な開催を行うことが確認できる資料
（例）会議次第、会議の出席表、議事録、運営規程等</t>
    <phoneticPr fontId="4"/>
  </si>
  <si>
    <t>③従業者の勤務の体制及び勤務形態一覧表
※算定を開始する月の勤務形態一覧表をご提出ください。</t>
    <phoneticPr fontId="4"/>
  </si>
  <si>
    <t>②主任介護支援専門員研修の修了証明書
※事業所に複数の修了者がいる場合には全員分提出してください。</t>
    <phoneticPr fontId="4"/>
  </si>
  <si>
    <t>①特定事業所加算(Ⅰ)～(Ⅲ)・特定事業所医療介護連携加算・ターミナルケアマネジメント加算に係る届出書（別紙36）又は特定事業所加算(Ａ)に係る届出書（別紙36-2）</t>
    <rPh sb="57" eb="58">
      <t>マタ</t>
    </rPh>
    <phoneticPr fontId="4"/>
  </si>
  <si>
    <t>特定事業所加算</t>
  </si>
  <si>
    <t>添付書類</t>
    <rPh sb="0" eb="2">
      <t>テンプ</t>
    </rPh>
    <rPh sb="2" eb="4">
      <t>ショルイ</t>
    </rPh>
    <phoneticPr fontId="4"/>
  </si>
  <si>
    <t>加算の種類</t>
    <rPh sb="0" eb="2">
      <t>カサン</t>
    </rPh>
    <rPh sb="3" eb="5">
      <t>シュルイ</t>
    </rPh>
    <phoneticPr fontId="4"/>
  </si>
  <si>
    <t>なお、下記「添付書類」は、届出時に必要な書類を記載していますが、各加算の算定においては、「厚生労働大臣が定める基準」等に適合していることがわかる書類等を事業所に備えておく必要があります。</t>
    <rPh sb="3" eb="5">
      <t>カキ</t>
    </rPh>
    <rPh sb="6" eb="10">
      <t>テンプショルイ</t>
    </rPh>
    <rPh sb="13" eb="16">
      <t>トドケデジ</t>
    </rPh>
    <rPh sb="17" eb="19">
      <t>ヒツヨウ</t>
    </rPh>
    <rPh sb="20" eb="22">
      <t>ショルイ</t>
    </rPh>
    <rPh sb="23" eb="25">
      <t>キサイ</t>
    </rPh>
    <rPh sb="32" eb="33">
      <t>カク</t>
    </rPh>
    <rPh sb="33" eb="35">
      <t>カサン</t>
    </rPh>
    <rPh sb="36" eb="38">
      <t>サンテイ</t>
    </rPh>
    <rPh sb="45" eb="47">
      <t>コウセイ</t>
    </rPh>
    <rPh sb="47" eb="49">
      <t>ロウドウ</t>
    </rPh>
    <rPh sb="49" eb="51">
      <t>ダイジン</t>
    </rPh>
    <rPh sb="52" eb="53">
      <t>サダ</t>
    </rPh>
    <rPh sb="55" eb="57">
      <t>キジュン</t>
    </rPh>
    <rPh sb="58" eb="59">
      <t>ナド</t>
    </rPh>
    <rPh sb="60" eb="62">
      <t>テキゴウ</t>
    </rPh>
    <rPh sb="72" eb="74">
      <t>ショルイ</t>
    </rPh>
    <rPh sb="74" eb="75">
      <t>ナド</t>
    </rPh>
    <rPh sb="76" eb="79">
      <t>ジギョウショ</t>
    </rPh>
    <rPh sb="80" eb="81">
      <t>ソナ</t>
    </rPh>
    <rPh sb="85" eb="87">
      <t>ヒツヨウ</t>
    </rPh>
    <phoneticPr fontId="4"/>
  </si>
  <si>
    <t>③添付書類（下記一覧表のとおり）</t>
    <rPh sb="1" eb="3">
      <t>テンプ</t>
    </rPh>
    <rPh sb="3" eb="5">
      <t>ショルイ</t>
    </rPh>
    <rPh sb="6" eb="8">
      <t>カキ</t>
    </rPh>
    <rPh sb="8" eb="10">
      <t>イチラン</t>
    </rPh>
    <rPh sb="10" eb="11">
      <t>ヒョウ</t>
    </rPh>
    <phoneticPr fontId="4"/>
  </si>
  <si>
    <t>①介護給付費算定に係る体制等に関する届出書（別紙3-2）</t>
    <rPh sb="1" eb="3">
      <t>カイゴ</t>
    </rPh>
    <rPh sb="3" eb="6">
      <t>キュウフヒ</t>
    </rPh>
    <rPh sb="6" eb="8">
      <t>サンテイ</t>
    </rPh>
    <rPh sb="9" eb="10">
      <t>カカ</t>
    </rPh>
    <rPh sb="11" eb="13">
      <t>タイセイ</t>
    </rPh>
    <rPh sb="13" eb="14">
      <t>トウ</t>
    </rPh>
    <rPh sb="15" eb="16">
      <t>カン</t>
    </rPh>
    <rPh sb="18" eb="21">
      <t>トドケデショ</t>
    </rPh>
    <rPh sb="22" eb="24">
      <t>ベッシ</t>
    </rPh>
    <phoneticPr fontId="4"/>
  </si>
  <si>
    <t>新たに加算を算定する場合、加算区分を変更する場合又は加算の算定を取りやめる場合は、次の書類を届け出る必要があります。</t>
    <rPh sb="0" eb="1">
      <t>アラ</t>
    </rPh>
    <rPh sb="3" eb="5">
      <t>カサン</t>
    </rPh>
    <rPh sb="6" eb="8">
      <t>サンテイ</t>
    </rPh>
    <rPh sb="10" eb="12">
      <t>バアイ</t>
    </rPh>
    <rPh sb="13" eb="15">
      <t>カサン</t>
    </rPh>
    <rPh sb="15" eb="17">
      <t>クブン</t>
    </rPh>
    <rPh sb="18" eb="20">
      <t>ヘンコウ</t>
    </rPh>
    <rPh sb="22" eb="24">
      <t>バアイ</t>
    </rPh>
    <rPh sb="24" eb="25">
      <t>マタ</t>
    </rPh>
    <rPh sb="26" eb="28">
      <t>カサン</t>
    </rPh>
    <rPh sb="29" eb="31">
      <t>サンテイ</t>
    </rPh>
    <rPh sb="32" eb="33">
      <t>ト</t>
    </rPh>
    <rPh sb="37" eb="39">
      <t>バアイ</t>
    </rPh>
    <rPh sb="41" eb="42">
      <t>ツギ</t>
    </rPh>
    <rPh sb="43" eb="45">
      <t>ショルイ</t>
    </rPh>
    <rPh sb="46" eb="47">
      <t>トド</t>
    </rPh>
    <rPh sb="48" eb="49">
      <t>デ</t>
    </rPh>
    <rPh sb="50" eb="52">
      <t>ヒツヨウ</t>
    </rPh>
    <phoneticPr fontId="4"/>
  </si>
  <si>
    <t>【居宅介護支援】</t>
    <rPh sb="1" eb="7">
      <t>キョタクカイゴシエン</t>
    </rPh>
    <phoneticPr fontId="4"/>
  </si>
  <si>
    <t>代表者の職・氏名</t>
    <phoneticPr fontId="4"/>
  </si>
  <si>
    <t>届　出　者</t>
    <phoneticPr fontId="4"/>
  </si>
  <si>
    <t>主たる事務所の所在地</t>
    <phoneticPr fontId="4"/>
  </si>
  <si>
    <t>(郵便番号</t>
    <phoneticPr fontId="4"/>
  </si>
  <si>
    <t>）</t>
    <phoneticPr fontId="4"/>
  </si>
  <si>
    <t>　　　　　</t>
    <phoneticPr fontId="4"/>
  </si>
  <si>
    <t>都・県</t>
    <rPh sb="0" eb="1">
      <t>ト</t>
    </rPh>
    <rPh sb="2" eb="3">
      <t>ケン</t>
    </rPh>
    <phoneticPr fontId="4"/>
  </si>
  <si>
    <t>区・市</t>
    <rPh sb="0" eb="1">
      <t>ク</t>
    </rPh>
    <rPh sb="2" eb="3">
      <t>シ</t>
    </rPh>
    <phoneticPr fontId="4"/>
  </si>
  <si>
    <t>連 絡 先</t>
    <phoneticPr fontId="4"/>
  </si>
  <si>
    <t>FAX番号</t>
    <phoneticPr fontId="4"/>
  </si>
  <si>
    <t>職名</t>
    <rPh sb="0" eb="2">
      <t>ショクメイ</t>
    </rPh>
    <phoneticPr fontId="4"/>
  </si>
  <si>
    <t>氏名</t>
    <rPh sb="0" eb="2">
      <t>シメイ</t>
    </rPh>
    <phoneticPr fontId="4"/>
  </si>
  <si>
    <t>(郵便番号</t>
    <phoneticPr fontId="4"/>
  </si>
  <si>
    <t>）</t>
    <phoneticPr fontId="4"/>
  </si>
  <si>
    <t>　　　　　</t>
    <phoneticPr fontId="4"/>
  </si>
  <si>
    <t>フリガナ</t>
    <phoneticPr fontId="4"/>
  </si>
  <si>
    <t>事業所・施設の名称</t>
    <phoneticPr fontId="4"/>
  </si>
  <si>
    <t>(郵便番号</t>
    <phoneticPr fontId="4"/>
  </si>
  <si>
    <t>）</t>
    <phoneticPr fontId="4"/>
  </si>
  <si>
    <t>　　　　　</t>
    <phoneticPr fontId="4"/>
  </si>
  <si>
    <t>指定
年月日</t>
    <rPh sb="0" eb="2">
      <t>シテイ</t>
    </rPh>
    <rPh sb="3" eb="4">
      <t>ネン</t>
    </rPh>
    <rPh sb="4" eb="6">
      <t>ツキヒ</t>
    </rPh>
    <phoneticPr fontId="4"/>
  </si>
  <si>
    <t>異動(予定)
年月日</t>
    <rPh sb="7" eb="10">
      <t>ネンガッピ</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</si>
  <si>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</si>
  <si>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</si>
  <si>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※主任介護支援専門員を含めない。</t>
  </si>
  <si>
    <t>【留意事項】
（１）既に特定事業所加算のいずれかを算定していて、別の区分に変更する場合は、上記書類のうち、①~③の書類をご提出ください（ただし、（I）に変更する場合は⑫も一緒に提出してください）。その他の要件については、「居宅介護支援における特定事業所加算に係る基準の遵守状況に関する記録」を作成し、基準が満たされていることを事業所において確認してください（提出は不要）。
（２）併せて介護支援専門員が追加になる場合や運営規程が変更となる場合は、変更届も一緒にご提出いただくようお願いします。</t>
    <rPh sb="179" eb="181">
      <t>テイシュツ</t>
    </rPh>
    <rPh sb="182" eb="184">
      <t>フヨウ</t>
    </rPh>
    <phoneticPr fontId="4"/>
  </si>
  <si>
    <t>居宅介護支援における特定事業所加算に係る基準の遵守状況に関する記録（保存用）</t>
  </si>
  <si>
    <t>保険外サービス名（例示）：</t>
  </si>
  <si>
    <t>有 　　　・　　　 無</t>
  </si>
  <si>
    <t>　必要に応じて、多様な主体により提供される利用者の日常生活全般を支援するサービス（保険外サービス）が包括的に提供されるようなケアプランを作成している。</t>
  </si>
  <si>
    <t>１２　介護給付対象外サービスを含むケアプランについて　イ（13）関係</t>
  </si>
  <si>
    <t>実施年月日：
役割：</t>
  </si>
  <si>
    <t>他法人が運営する居宅介護支援事業所と共同で事例検討会、研修会を実施している。
※　年度計画を添付（内容、実施時期、参加事業所を記入すること）</t>
  </si>
  <si>
    <t>１１　他法人の居宅介護支援事業所と共同研修会の実施について　イ（12）関係</t>
  </si>
  <si>
    <t>介護支援専門員実務研修の科目「ケアマネジメントの基礎技術に関する実習」に協力又は協力体制を確保している。
※　東京都保健福祉財団に提出した「実務研修実習受入登録に関する同意書（写）を添付</t>
  </si>
  <si>
    <t>１０　実習の受入れについて　イ（11）関係</t>
  </si>
  <si>
    <t>（１）特定事業所集中減算が適用されている。</t>
  </si>
  <si>
    <t>９　減算の適用について　イ(９)関係</t>
  </si>
  <si>
    <t>参加年月日：</t>
  </si>
  <si>
    <t>家族に対する介護等を日常的に行っている児童、障害者、生活困窮者、難病患者等、高齢者以外の対象者への支援に関する知識等に関する事例検討会、研修等に参加している。</t>
  </si>
  <si>
    <t>８　高齢者以外の支援に関する事例検討会・研修等への参加　イ(８)関係</t>
  </si>
  <si>
    <t>具体的な体制　：　　　　　　　 　　</t>
  </si>
  <si>
    <t>（２） 地域包括支援センターから支援困難な利用者の紹介があった場合には、引き受けられる体制を整えている。</t>
  </si>
  <si>
    <t>開始件数　：　　　　　　　　　　件</t>
  </si>
  <si>
    <t>有　　　・　　　無</t>
  </si>
  <si>
    <t>（１）（地域包括支援センターから支援困難な利用者の紹介が
あった場合）当該利用者に居宅介護支援の提供を開始した。</t>
  </si>
  <si>
    <t>７　地域包括支援センター等との連携について　イ(７)関係</t>
  </si>
  <si>
    <t>※「有」の場合には、研修の実施計画及び実施状況を示した書面を添付すること。</t>
  </si>
  <si>
    <t>　介護支援専門員に対し、計画的に研修を実施している。</t>
  </si>
  <si>
    <t>６　介護支援専門員の研修実施について　イ(６)関係</t>
  </si>
  <si>
    <t>１人あたり
利用者数
(A)÷(B)</t>
  </si>
  <si>
    <t>介護支援専
門員数(B)
(常勤換算）</t>
  </si>
  <si>
    <t>利用者数(A)</t>
  </si>
  <si>
    <t>（２）介護支援専門員１人あたりの利用者数　イ（10）関係</t>
  </si>
  <si>
    <t>要介護３～５の割合</t>
  </si>
  <si>
    <t>要介護５
（人）</t>
  </si>
  <si>
    <t>要介護４
（人）</t>
  </si>
  <si>
    <t>要介護３
（人）</t>
  </si>
  <si>
    <t>要介護２
（人）</t>
  </si>
  <si>
    <t>要介護１
（人）</t>
  </si>
  <si>
    <t>利用者数
(合計・人）</t>
  </si>
  <si>
    <r>
      <rPr>
        <sz val="11"/>
        <rFont val="ＭＳ Ｐゴシック"/>
        <family val="3"/>
        <charset val="128"/>
      </rPr>
      <t>（１）要介護３～５の割合　イ（５）関係　</t>
    </r>
    <r>
      <rPr>
        <sz val="9"/>
        <rFont val="HGS創英角ﾎﾟｯﾌﾟ体"/>
        <family val="3"/>
        <charset val="128"/>
      </rPr>
      <t>※加算Ⅱ・Ⅲ・Aの場合、記入不要</t>
    </r>
  </si>
  <si>
    <t>５　利用者の状況（報告月の状況）　</t>
  </si>
  <si>
    <t>※「有」の場合には、具体的な体制を示した書類の添付でも可とする。</t>
  </si>
  <si>
    <t>具体的な方法</t>
  </si>
  <si>
    <t>　２４時間常時連絡できる体制を確保し、かつ、必要に応じて利用者等の相談に対応する体制を確保している。</t>
  </si>
  <si>
    <t>４　連絡体制について　イ(４)関係</t>
  </si>
  <si>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</si>
  <si>
    <t>※「有」の場合には、開催記録を添付すること。記録は２年間保存しなければならない。</t>
  </si>
  <si>
    <t>開催年月日</t>
  </si>
  <si>
    <t>３　利用者に関する会議の開催について　　イ（３）関係</t>
  </si>
  <si>
    <t>　「従業者の勤務の体制及び勤務形態一覧表」及び介護支援専門員の名簿（介護支援専門員の登録番号を記載したもの）を添付すること。</t>
  </si>
  <si>
    <t>※１の主任介護支援専門員を含めない。</t>
  </si>
  <si>
    <t>人</t>
  </si>
  <si>
    <t xml:space="preserve"> 兼務</t>
  </si>
  <si>
    <t xml:space="preserve"> 専従</t>
  </si>
  <si>
    <t>非常勤</t>
  </si>
  <si>
    <t>常　勤</t>
  </si>
  <si>
    <t>内　訳</t>
  </si>
  <si>
    <t>介護支援
専門員数</t>
  </si>
  <si>
    <t>２　介護支援専門員の状況　イ(２)・ハ（３）・二（３）関係</t>
  </si>
  <si>
    <t>　　加算Ⅱ・Ⅲ・Aの場合、２人目は記入不要</t>
  </si>
  <si>
    <t>　　　　　年　　　　月　　　　日</t>
  </si>
  <si>
    <t>②主任介護支援専門員研修
修了年月日</t>
  </si>
  <si>
    <t>←　加算Ⅰの場合のみ２名必要</t>
  </si>
  <si>
    <t>②主任介護支援専門員氏名</t>
  </si>
  <si>
    <t>　　　　　　　　　　　　　　　　　　　　　　　　　　　　　　　　　　　　　　　　　　　　　　　　　　　　　　　　　　　　　　　　　　　　　　　　　　　　　　　　　　　　　　　　　　　　　　　　　　　　　　　　　　　　　　　　　　　　　　　　　　　　　　　　　　　　　　　　　　　　　　　　　　　　　　　　　　　　　　　　　　　　　　　　　　　　　　　　　　　　　　　　　　</t>
  </si>
  <si>
    <t>①主任介護支援専門員研修
修了年月日</t>
  </si>
  <si>
    <t>①主任介護支援専門員氏名</t>
  </si>
  <si>
    <t>１　主任介護支援専門員の状況　　イ（１）・ロ（２）・ハ（２）・ニ（２）関係　</t>
  </si>
  <si>
    <t>１　特定事業所加算（Ⅰ）　　　　２　特定事業所加算（Ⅱ）　　　　３　特定事業所加算（Ⅲ）　　　４　特定事業所加算（A）</t>
  </si>
  <si>
    <t>加算の区分</t>
  </si>
  <si>
    <t>１　新規　　　　　２　継続　　　　　３　変更　　　　　４　廃止</t>
  </si>
  <si>
    <t>異動等区分</t>
  </si>
  <si>
    <t>令和　　　　年　　　　月サービス提供分</t>
  </si>
  <si>
    <t>　利用者に関する情報又はサービス提供に当たっての留意事項に係る伝達等を目的とした会議をおおむね週１回以上開催している。</t>
    <rPh sb="47" eb="48">
      <t>シュウ</t>
    </rPh>
    <rPh sb="49" eb="50">
      <t>カイ</t>
    </rPh>
    <rPh sb="50" eb="52">
      <t>イジョウ</t>
    </rPh>
    <phoneticPr fontId="4"/>
  </si>
  <si>
    <t>※利用者数（A）は、介護予防支援にかかる利用者数に、３分の１を乗じた数を含む。</t>
    <rPh sb="1" eb="4">
      <t>リヨウシャ</t>
    </rPh>
    <rPh sb="4" eb="5">
      <t>スウ</t>
    </rPh>
    <rPh sb="10" eb="16">
      <t>カイゴヨボウシエン</t>
    </rPh>
    <rPh sb="20" eb="23">
      <t>リヨウシャ</t>
    </rPh>
    <rPh sb="23" eb="24">
      <t>スウ</t>
    </rPh>
    <rPh sb="27" eb="28">
      <t>ブン</t>
    </rPh>
    <rPh sb="31" eb="32">
      <t>ジョウ</t>
    </rPh>
    <rPh sb="34" eb="35">
      <t>カズ</t>
    </rPh>
    <rPh sb="36" eb="37">
      <t>フク</t>
    </rPh>
    <phoneticPr fontId="4"/>
  </si>
  <si>
    <t>常勤換算方法による専従（Aのみ）</t>
    <rPh sb="0" eb="2">
      <t>ジョウキン</t>
    </rPh>
    <rPh sb="2" eb="4">
      <t>カンサン</t>
    </rPh>
    <rPh sb="4" eb="6">
      <t>ホウホウ</t>
    </rPh>
    <rPh sb="9" eb="11">
      <t>センジュウ</t>
    </rPh>
    <phoneticPr fontId="4"/>
  </si>
  <si>
    <t>人</t>
    <phoneticPr fontId="4"/>
  </si>
  <si>
    <t>※加算Aの場合は、他の同一の居宅介護支援事業所との連携により満たすこととしても差し支えない。</t>
    <phoneticPr fontId="4"/>
  </si>
  <si>
    <t>※加算Aの場合は、他の同一の居宅介護支援事業所との連携により満たすこととしても差し支えない。</t>
    <rPh sb="5" eb="7">
      <t>バアイ</t>
    </rPh>
    <rPh sb="9" eb="10">
      <t>タ</t>
    </rPh>
    <rPh sb="11" eb="13">
      <t>ドウイツ</t>
    </rPh>
    <rPh sb="14" eb="16">
      <t>キョタク</t>
    </rPh>
    <rPh sb="16" eb="23">
      <t>カイゴシエンジギョウショ</t>
    </rPh>
    <rPh sb="25" eb="27">
      <t>レンケイ</t>
    </rPh>
    <rPh sb="30" eb="31">
      <t>ミ</t>
    </rPh>
    <rPh sb="39" eb="40">
      <t>サ</t>
    </rPh>
    <rPh sb="41" eb="42">
      <t>ツカ</t>
    </rPh>
    <phoneticPr fontId="4"/>
  </si>
  <si>
    <r>
      <rPr>
        <b/>
        <sz val="11"/>
        <rFont val="Meiryo UI"/>
        <family val="3"/>
        <charset val="128"/>
      </rPr>
      <t>※特定事業所加算(I)を算定する場合のみ</t>
    </r>
    <r>
      <rPr>
        <sz val="11"/>
        <rFont val="Meiryo UI"/>
        <family val="3"/>
        <charset val="128"/>
      </rPr>
      <t xml:space="preserve">
⑫利用者の総数のうち、要介護３、要介護４又は要介護５である者の占める割合が４０％以上であることが確認できる資料</t>
    </r>
    <phoneticPr fontId="4"/>
  </si>
  <si>
    <t>※加算Aを算定する場合であって、事業所間の連携によって当該算定要件を満たすときは、連携内容がわかる書類も添付すること。</t>
    <rPh sb="5" eb="7">
      <t>サンテイ</t>
    </rPh>
    <rPh sb="16" eb="20">
      <t>ジギョウショカン</t>
    </rPh>
    <rPh sb="21" eb="23">
      <t>レンケイ</t>
    </rPh>
    <rPh sb="27" eb="29">
      <t>トウガイ</t>
    </rPh>
    <rPh sb="29" eb="33">
      <t>サンテイヨウケン</t>
    </rPh>
    <rPh sb="34" eb="35">
      <t>ミ</t>
    </rPh>
    <rPh sb="41" eb="45">
      <t>レンケイナイヨウ</t>
    </rPh>
    <rPh sb="49" eb="51">
      <t>ショルイ</t>
    </rPh>
    <rPh sb="52" eb="54">
      <t>テンプ</t>
    </rPh>
    <phoneticPr fontId="4"/>
  </si>
  <si>
    <t>※加算Aを算定する場合であって、事業所間の連携によって当該算定要件を満たすときは、連携内容がわかる書類も添付すること。</t>
    <phoneticPr fontId="4"/>
  </si>
  <si>
    <t>（標準様式1）</t>
    <rPh sb="1" eb="3">
      <t>ヒョウジュン</t>
    </rPh>
    <rPh sb="3" eb="5">
      <t>ヨウシキ</t>
    </rPh>
    <phoneticPr fontId="4"/>
  </si>
  <si>
    <t>従業者の勤務の体制及び勤務形態一覧表</t>
    <phoneticPr fontId="30"/>
  </si>
  <si>
    <t>サービス種別</t>
    <rPh sb="4" eb="6">
      <t>シュベツ</t>
    </rPh>
    <phoneticPr fontId="30"/>
  </si>
  <si>
    <t>(</t>
    <phoneticPr fontId="30"/>
  </si>
  <si>
    <t>居宅介護支援</t>
    <rPh sb="0" eb="2">
      <t>キョタク</t>
    </rPh>
    <rPh sb="2" eb="4">
      <t>カイゴ</t>
    </rPh>
    <rPh sb="4" eb="6">
      <t>シエン</t>
    </rPh>
    <phoneticPr fontId="30"/>
  </si>
  <si>
    <t>）</t>
    <phoneticPr fontId="30"/>
  </si>
  <si>
    <t>令和</t>
    <rPh sb="0" eb="2">
      <t>レイワ</t>
    </rPh>
    <phoneticPr fontId="30"/>
  </si>
  <si>
    <t>)</t>
    <phoneticPr fontId="30"/>
  </si>
  <si>
    <t>年</t>
    <rPh sb="0" eb="1">
      <t>ネン</t>
    </rPh>
    <phoneticPr fontId="30"/>
  </si>
  <si>
    <t>月</t>
    <rPh sb="0" eb="1">
      <t>ゲツ</t>
    </rPh>
    <phoneticPr fontId="30"/>
  </si>
  <si>
    <t>事業所名</t>
    <rPh sb="0" eb="3">
      <t>ジギョウショ</t>
    </rPh>
    <rPh sb="3" eb="4">
      <t>メイ</t>
    </rPh>
    <phoneticPr fontId="30"/>
  </si>
  <si>
    <t>○○○○</t>
    <phoneticPr fontId="30"/>
  </si>
  <si>
    <t>(1)</t>
    <phoneticPr fontId="30"/>
  </si>
  <si>
    <t>４週</t>
  </si>
  <si>
    <t>(2)</t>
    <phoneticPr fontId="30"/>
  </si>
  <si>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</si>
  <si>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0"/>
  </si>
  <si>
    <t>時間/週</t>
    <rPh sb="0" eb="2">
      <t>ジカン</t>
    </rPh>
    <rPh sb="3" eb="4">
      <t>シュウ</t>
    </rPh>
    <phoneticPr fontId="30"/>
  </si>
  <si>
    <t>時間/月</t>
    <rPh sb="0" eb="2">
      <t>ジカン</t>
    </rPh>
    <rPh sb="3" eb="4">
      <t>ツキ</t>
    </rPh>
    <phoneticPr fontId="30"/>
  </si>
  <si>
    <t>(4) 利用者数（新規の場合は推定数）</t>
  </si>
  <si>
    <t>人</t>
    <rPh sb="0" eb="1">
      <t>ニン</t>
    </rPh>
    <phoneticPr fontId="30"/>
  </si>
  <si>
    <t>当月の日数</t>
    <rPh sb="0" eb="2">
      <t>トウゲツ</t>
    </rPh>
    <rPh sb="3" eb="5">
      <t>ニッスウ</t>
    </rPh>
    <phoneticPr fontId="30"/>
  </si>
  <si>
    <t>日</t>
    <rPh sb="0" eb="1">
      <t>ニチ</t>
    </rPh>
    <phoneticPr fontId="30"/>
  </si>
  <si>
    <t>No</t>
    <phoneticPr fontId="30"/>
  </si>
  <si>
    <t>(5) 
職種</t>
    <phoneticPr fontId="4"/>
  </si>
  <si>
    <t>(6)
勤務
形態</t>
    <phoneticPr fontId="4"/>
  </si>
  <si>
    <t>(7)
資格</t>
    <rPh sb="4" eb="6">
      <t>シカク</t>
    </rPh>
    <phoneticPr fontId="30"/>
  </si>
  <si>
    <t>(8) 氏　名</t>
    <phoneticPr fontId="4"/>
  </si>
  <si>
    <t>(9)</t>
    <phoneticPr fontId="30"/>
  </si>
  <si>
    <r>
      <t xml:space="preserve">(11)
</t>
    </r>
    <r>
      <rPr>
        <sz val="11"/>
        <rFont val="HGSｺﾞｼｯｸM"/>
        <family val="3"/>
        <charset val="128"/>
      </rPr>
      <t>週平均
勤務時間数</t>
    </r>
    <rPh sb="6" eb="8">
      <t>ヘイキン</t>
    </rPh>
    <rPh sb="9" eb="11">
      <t>キンム</t>
    </rPh>
    <rPh sb="11" eb="13">
      <t>ジカン</t>
    </rPh>
    <rPh sb="13" eb="14">
      <t>スウ</t>
    </rPh>
    <phoneticPr fontId="4"/>
  </si>
  <si>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</si>
  <si>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0"/>
  </si>
  <si>
    <t>2週目</t>
    <rPh sb="1" eb="2">
      <t>シュウ</t>
    </rPh>
    <rPh sb="2" eb="3">
      <t>メ</t>
    </rPh>
    <phoneticPr fontId="30"/>
  </si>
  <si>
    <t>3週目</t>
    <rPh sb="1" eb="2">
      <t>シュウ</t>
    </rPh>
    <rPh sb="2" eb="3">
      <t>メ</t>
    </rPh>
    <phoneticPr fontId="30"/>
  </si>
  <si>
    <t>4週目</t>
    <rPh sb="1" eb="2">
      <t>シュウ</t>
    </rPh>
    <rPh sb="2" eb="3">
      <t>メ</t>
    </rPh>
    <phoneticPr fontId="30"/>
  </si>
  <si>
    <t>5週目</t>
    <rPh sb="1" eb="2">
      <t>シュウ</t>
    </rPh>
    <rPh sb="2" eb="3">
      <t>メ</t>
    </rPh>
    <phoneticPr fontId="30"/>
  </si>
  <si>
    <t>管理者</t>
    <rPh sb="0" eb="3">
      <t>カンリシャ</t>
    </rPh>
    <phoneticPr fontId="30"/>
  </si>
  <si>
    <t>A</t>
  </si>
  <si>
    <t>主任介護支援専門員</t>
    <rPh sb="0" eb="2">
      <t>シュニン</t>
    </rPh>
    <rPh sb="2" eb="4">
      <t>カイゴ</t>
    </rPh>
    <rPh sb="4" eb="6">
      <t>シエン</t>
    </rPh>
    <rPh sb="6" eb="9">
      <t>センモンイン</t>
    </rPh>
    <phoneticPr fontId="30"/>
  </si>
  <si>
    <t>厚労　太郎</t>
    <rPh sb="0" eb="2">
      <t>コウロウ</t>
    </rPh>
    <rPh sb="3" eb="5">
      <t>タロウ</t>
    </rPh>
    <phoneticPr fontId="30"/>
  </si>
  <si>
    <t>介護支援専門員</t>
    <rPh sb="0" eb="2">
      <t>カイゴ</t>
    </rPh>
    <rPh sb="2" eb="4">
      <t>シエン</t>
    </rPh>
    <rPh sb="4" eb="7">
      <t>センモンイン</t>
    </rPh>
    <phoneticPr fontId="30"/>
  </si>
  <si>
    <t>○○　A郞</t>
    <rPh sb="4" eb="5">
      <t>ロウ</t>
    </rPh>
    <phoneticPr fontId="30"/>
  </si>
  <si>
    <t>○○　B子</t>
    <rPh sb="4" eb="5">
      <t>コ</t>
    </rPh>
    <phoneticPr fontId="30"/>
  </si>
  <si>
    <t>○○　C子</t>
    <rPh sb="4" eb="5">
      <t>コ</t>
    </rPh>
    <phoneticPr fontId="30"/>
  </si>
  <si>
    <t>C</t>
  </si>
  <si>
    <t>○○　D子</t>
    <rPh sb="4" eb="5">
      <t>コ</t>
    </rPh>
    <phoneticPr fontId="30"/>
  </si>
  <si>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0"/>
  </si>
  <si>
    <t>（勤務形態の記号）</t>
    <rPh sb="1" eb="3">
      <t>キンム</t>
    </rPh>
    <rPh sb="3" eb="5">
      <t>ケイタイ</t>
    </rPh>
    <rPh sb="6" eb="8">
      <t>キゴウ</t>
    </rPh>
    <phoneticPr fontId="30"/>
  </si>
  <si>
    <t>勤務形態</t>
    <rPh sb="0" eb="2">
      <t>キンム</t>
    </rPh>
    <rPh sb="2" eb="4">
      <t>ケイタイ</t>
    </rPh>
    <phoneticPr fontId="30"/>
  </si>
  <si>
    <t>勤務時間数合計</t>
    <rPh sb="0" eb="2">
      <t>キンム</t>
    </rPh>
    <rPh sb="2" eb="5">
      <t>ジカンスウ</t>
    </rPh>
    <rPh sb="5" eb="7">
      <t>ゴウケイ</t>
    </rPh>
    <phoneticPr fontId="30"/>
  </si>
  <si>
    <t>常勤換算の対象時間数</t>
    <rPh sb="0" eb="2">
      <t>ジョウキン</t>
    </rPh>
    <rPh sb="2" eb="4">
      <t>カンサン</t>
    </rPh>
    <rPh sb="5" eb="7">
      <t>タイショウ</t>
    </rPh>
    <rPh sb="7" eb="9">
      <t>ジカン</t>
    </rPh>
    <rPh sb="9" eb="10">
      <t>スウ</t>
    </rPh>
    <phoneticPr fontId="30"/>
  </si>
  <si>
    <t>常勤換算方法対象外の</t>
    <rPh sb="0" eb="2">
      <t>ジョウキン</t>
    </rPh>
    <rPh sb="2" eb="4">
      <t>カンサン</t>
    </rPh>
    <rPh sb="4" eb="6">
      <t>ホウホウ</t>
    </rPh>
    <rPh sb="6" eb="9">
      <t>タイショウガイ</t>
    </rPh>
    <phoneticPr fontId="30"/>
  </si>
  <si>
    <t>記号</t>
    <rPh sb="0" eb="2">
      <t>キゴウ</t>
    </rPh>
    <phoneticPr fontId="30"/>
  </si>
  <si>
    <t>区分</t>
    <rPh sb="0" eb="2">
      <t>クブン</t>
    </rPh>
    <phoneticPr fontId="30"/>
  </si>
  <si>
    <t>当月合計</t>
    <rPh sb="0" eb="2">
      <t>トウゲツ</t>
    </rPh>
    <rPh sb="2" eb="4">
      <t>ゴウケイ</t>
    </rPh>
    <phoneticPr fontId="30"/>
  </si>
  <si>
    <t>週平均</t>
    <rPh sb="0" eb="3">
      <t>シュウヘイキン</t>
    </rPh>
    <phoneticPr fontId="30"/>
  </si>
  <si>
    <t>常勤の従業者の人数</t>
    <rPh sb="0" eb="2">
      <t>ジョウキン</t>
    </rPh>
    <rPh sb="3" eb="6">
      <t>ジュウギョウシャ</t>
    </rPh>
    <rPh sb="7" eb="9">
      <t>ニンズウ</t>
    </rPh>
    <phoneticPr fontId="30"/>
  </si>
  <si>
    <t>A</t>
    <phoneticPr fontId="30"/>
  </si>
  <si>
    <t>常勤で専従</t>
    <rPh sb="0" eb="2">
      <t>ジョウキン</t>
    </rPh>
    <rPh sb="3" eb="5">
      <t>センジュウ</t>
    </rPh>
    <phoneticPr fontId="30"/>
  </si>
  <si>
    <t>B</t>
    <phoneticPr fontId="30"/>
  </si>
  <si>
    <t>常勤で兼務</t>
    <rPh sb="0" eb="2">
      <t>ジョウキン</t>
    </rPh>
    <rPh sb="3" eb="5">
      <t>ケンム</t>
    </rPh>
    <phoneticPr fontId="30"/>
  </si>
  <si>
    <t>C</t>
    <phoneticPr fontId="30"/>
  </si>
  <si>
    <t>非常勤で専従</t>
    <rPh sb="0" eb="3">
      <t>ヒジョウキン</t>
    </rPh>
    <rPh sb="4" eb="6">
      <t>センジュウ</t>
    </rPh>
    <phoneticPr fontId="30"/>
  </si>
  <si>
    <t>-</t>
    <phoneticPr fontId="30"/>
  </si>
  <si>
    <t>D</t>
    <phoneticPr fontId="30"/>
  </si>
  <si>
    <t>非常勤で兼務</t>
    <rPh sb="0" eb="3">
      <t>ヒジョウキン</t>
    </rPh>
    <rPh sb="4" eb="6">
      <t>ケンム</t>
    </rPh>
    <phoneticPr fontId="30"/>
  </si>
  <si>
    <t>合計</t>
    <rPh sb="0" eb="2">
      <t>ゴウケイ</t>
    </rPh>
    <phoneticPr fontId="30"/>
  </si>
  <si>
    <t>■ 常勤換算方法による人数</t>
    <rPh sb="2" eb="4">
      <t>ジョウキン</t>
    </rPh>
    <rPh sb="4" eb="6">
      <t>カンサン</t>
    </rPh>
    <rPh sb="6" eb="8">
      <t>ホウホウ</t>
    </rPh>
    <rPh sb="11" eb="13">
      <t>ニンズウ</t>
    </rPh>
    <phoneticPr fontId="30"/>
  </si>
  <si>
    <t>基準：</t>
    <rPh sb="0" eb="2">
      <t>キジュン</t>
    </rPh>
    <phoneticPr fontId="30"/>
  </si>
  <si>
    <t>週</t>
  </si>
  <si>
    <t>常勤換算の</t>
    <rPh sb="0" eb="2">
      <t>ジョウキン</t>
    </rPh>
    <rPh sb="2" eb="4">
      <t>カンサン</t>
    </rPh>
    <phoneticPr fontId="30"/>
  </si>
  <si>
    <t>常勤の従業者が</t>
    <rPh sb="0" eb="2">
      <t>ジョウキン</t>
    </rPh>
    <rPh sb="3" eb="6">
      <t>ジュウギョウシャ</t>
    </rPh>
    <phoneticPr fontId="30"/>
  </si>
  <si>
    <t>常勤換算後の人数</t>
    <rPh sb="0" eb="2">
      <t>ジョウキン</t>
    </rPh>
    <rPh sb="2" eb="4">
      <t>カンサン</t>
    </rPh>
    <rPh sb="4" eb="5">
      <t>ゴ</t>
    </rPh>
    <rPh sb="6" eb="8">
      <t>ニンズウ</t>
    </rPh>
    <phoneticPr fontId="30"/>
  </si>
  <si>
    <t>÷</t>
    <phoneticPr fontId="30"/>
  </si>
  <si>
    <t>＝</t>
    <phoneticPr fontId="30"/>
  </si>
  <si>
    <t>（小数点第2位以下切り捨て）</t>
    <rPh sb="1" eb="4">
      <t>ショウスウテン</t>
    </rPh>
    <rPh sb="4" eb="5">
      <t>ダイ</t>
    </rPh>
    <rPh sb="6" eb="7">
      <t>イ</t>
    </rPh>
    <rPh sb="7" eb="9">
      <t>イカ</t>
    </rPh>
    <rPh sb="9" eb="10">
      <t>キ</t>
    </rPh>
    <rPh sb="11" eb="12">
      <t>ス</t>
    </rPh>
    <phoneticPr fontId="3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</si>
  <si>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0"/>
  </si>
  <si>
    <t>常勤の従業者の人数</t>
  </si>
  <si>
    <t>常勤換算方法による人数</t>
    <rPh sb="0" eb="2">
      <t>ジョウキン</t>
    </rPh>
    <rPh sb="2" eb="4">
      <t>カンサン</t>
    </rPh>
    <rPh sb="4" eb="6">
      <t>ホウホウ</t>
    </rPh>
    <rPh sb="9" eb="11">
      <t>ニンズウ</t>
    </rPh>
    <phoneticPr fontId="30"/>
  </si>
  <si>
    <t>＋</t>
    <phoneticPr fontId="30"/>
  </si>
  <si>
    <t>≪提出不要≫</t>
    <rPh sb="1" eb="3">
      <t>テイシュツ</t>
    </rPh>
    <rPh sb="3" eb="5">
      <t>フヨウ</t>
    </rPh>
    <phoneticPr fontId="30"/>
  </si>
  <si>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4"/>
  </si>
  <si>
    <t>・・・直接入力する必要がある箇所です。</t>
    <rPh sb="3" eb="5">
      <t>チョクセツ</t>
    </rPh>
    <rPh sb="5" eb="7">
      <t>ニュウリョク</t>
    </rPh>
    <rPh sb="9" eb="11">
      <t>ヒツヨウ</t>
    </rPh>
    <rPh sb="14" eb="16">
      <t>カショ</t>
    </rPh>
    <phoneticPr fontId="30"/>
  </si>
  <si>
    <t>下記の記入方法に従って、入力してください。</t>
    <rPh sb="0" eb="2">
      <t>カキ</t>
    </rPh>
    <rPh sb="3" eb="5">
      <t>キニュウ</t>
    </rPh>
    <rPh sb="5" eb="7">
      <t>ホウホウ</t>
    </rPh>
    <rPh sb="8" eb="9">
      <t>シタガ</t>
    </rPh>
    <rPh sb="12" eb="14">
      <t>ニュウリョク</t>
    </rPh>
    <phoneticPr fontId="30"/>
  </si>
  <si>
    <t>・・・プルダウンから選択して入力する必要がある箇所です。</t>
    <rPh sb="10" eb="12">
      <t>センタク</t>
    </rPh>
    <rPh sb="14" eb="16">
      <t>ニュウリョク</t>
    </rPh>
    <rPh sb="18" eb="20">
      <t>ヒツヨウ</t>
    </rPh>
    <rPh sb="23" eb="25">
      <t>カショ</t>
    </rPh>
    <phoneticPr fontId="3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</si>
  <si>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</si>
  <si>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0"/>
  </si>
  <si>
    <t>　(1) 「４週」・「暦月」のいずれかを選択してください。</t>
    <rPh sb="7" eb="8">
      <t>シュウ</t>
    </rPh>
    <rPh sb="11" eb="12">
      <t>レキ</t>
    </rPh>
    <rPh sb="12" eb="13">
      <t>ツキ</t>
    </rPh>
    <rPh sb="20" eb="22">
      <t>センタク</t>
    </rPh>
    <phoneticPr fontId="3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</si>
  <si>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</si>
  <si>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</si>
  <si>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</si>
  <si>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0"/>
  </si>
  <si>
    <t xml:space="preserve"> 　　 記入の順序は、職種ごとにまとめてください。</t>
    <rPh sb="4" eb="6">
      <t>キニュウ</t>
    </rPh>
    <rPh sb="7" eb="9">
      <t>ジュンジョ</t>
    </rPh>
    <rPh sb="11" eb="13">
      <t>ショクシュ</t>
    </rPh>
    <phoneticPr fontId="30"/>
  </si>
  <si>
    <t>職種名</t>
    <rPh sb="0" eb="2">
      <t>ショクシュ</t>
    </rPh>
    <rPh sb="2" eb="3">
      <t>メイ</t>
    </rPh>
    <phoneticPr fontId="30"/>
  </si>
  <si>
    <t>介護予防支援担当職員</t>
    <rPh sb="0" eb="2">
      <t>カイゴ</t>
    </rPh>
    <rPh sb="2" eb="4">
      <t>ヨボウ</t>
    </rPh>
    <rPh sb="4" eb="6">
      <t>シエン</t>
    </rPh>
    <rPh sb="6" eb="8">
      <t>タントウ</t>
    </rPh>
    <rPh sb="8" eb="10">
      <t>ショクイン</t>
    </rPh>
    <phoneticPr fontId="3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</si>
  <si>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</si>
  <si>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0"/>
  </si>
  <si>
    <t>（注）常勤・非常勤の区分について</t>
    <rPh sb="1" eb="2">
      <t>チュウ</t>
    </rPh>
    <rPh sb="3" eb="5">
      <t>ジョウキン</t>
    </rPh>
    <rPh sb="6" eb="9">
      <t>ヒジョウキン</t>
    </rPh>
    <rPh sb="10" eb="12">
      <t>クブン</t>
    </rPh>
    <phoneticPr fontId="3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</si>
  <si>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</si>
  <si>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</si>
  <si>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</si>
  <si>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</si>
  <si>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0"/>
  </si>
  <si>
    <t>　(8) 従業者の氏名を記入してください。</t>
    <rPh sb="5" eb="8">
      <t>ジュウギョウシャ</t>
    </rPh>
    <rPh sb="9" eb="11">
      <t>シメイ</t>
    </rPh>
    <rPh sb="12" eb="14">
      <t>キニュウ</t>
    </rPh>
    <phoneticPr fontId="3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</si>
  <si>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0"/>
  </si>
  <si>
    <t>　　  ※ 指定基準の確認に際しては、４週分の入力で差し支えありません。</t>
    <phoneticPr fontId="3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</si>
  <si>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</si>
  <si>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</si>
  <si>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</si>
  <si>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</si>
  <si>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0"/>
  </si>
  <si>
    <t>　　　 その他、特記事項欄としてもご活用ください。</t>
    <rPh sb="6" eb="7">
      <t>タ</t>
    </rPh>
    <rPh sb="8" eb="10">
      <t>トッキ</t>
    </rPh>
    <rPh sb="10" eb="12">
      <t>ジコウ</t>
    </rPh>
    <rPh sb="12" eb="13">
      <t>ラン</t>
    </rPh>
    <rPh sb="18" eb="20">
      <t>カツヨウ</t>
    </rPh>
    <phoneticPr fontId="4"/>
  </si>
  <si>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0"/>
  </si>
  <si>
    <t>　　　　○ 常勤換算方法とは、非常勤の従業者について「事業所の従業者の勤務延時間数を当該事業所において常勤の従業者が勤務すべき時間数で除することにより、</t>
    <phoneticPr fontId="30"/>
  </si>
  <si>
    <t>　　　　　常勤の従業者の員数に換算する方法」であるため、常勤の従業者については常勤換算方法によらず、実人数で計算する。</t>
    <phoneticPr fontId="3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</si>
  <si>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0"/>
  </si>
  <si>
    <t>　　　　　手入力すること。</t>
    <phoneticPr fontId="3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</si>
  <si>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</si>
  <si>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</si>
  <si>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0"/>
  </si>
  <si>
    <t>１．サービス種別</t>
    <rPh sb="6" eb="8">
      <t>シュベツ</t>
    </rPh>
    <phoneticPr fontId="30"/>
  </si>
  <si>
    <t>サービス種別名</t>
    <rPh sb="4" eb="6">
      <t>シュベツ</t>
    </rPh>
    <rPh sb="6" eb="7">
      <t>メイ</t>
    </rPh>
    <phoneticPr fontId="30"/>
  </si>
  <si>
    <t>介護予防支援</t>
    <rPh sb="0" eb="2">
      <t>カイゴ</t>
    </rPh>
    <rPh sb="2" eb="4">
      <t>ヨボウ</t>
    </rPh>
    <rPh sb="4" eb="6">
      <t>シエン</t>
    </rPh>
    <phoneticPr fontId="30"/>
  </si>
  <si>
    <t>２．職種名・資格名称</t>
    <rPh sb="2" eb="4">
      <t>ショクシュ</t>
    </rPh>
    <rPh sb="4" eb="5">
      <t>メイ</t>
    </rPh>
    <rPh sb="6" eb="8">
      <t>シカク</t>
    </rPh>
    <rPh sb="8" eb="10">
      <t>メイショウ</t>
    </rPh>
    <phoneticPr fontId="30"/>
  </si>
  <si>
    <t>ー</t>
    <phoneticPr fontId="30"/>
  </si>
  <si>
    <t>資格</t>
    <rPh sb="0" eb="2">
      <t>シカク</t>
    </rPh>
    <phoneticPr fontId="30"/>
  </si>
  <si>
    <t>保健師</t>
    <rPh sb="0" eb="3">
      <t>ホケンシ</t>
    </rPh>
    <phoneticPr fontId="30"/>
  </si>
  <si>
    <t>ー</t>
  </si>
  <si>
    <t>社会福祉士</t>
    <rPh sb="0" eb="2">
      <t>シャカイ</t>
    </rPh>
    <rPh sb="2" eb="5">
      <t>フクシシ</t>
    </rPh>
    <phoneticPr fontId="30"/>
  </si>
  <si>
    <t>経験ある看護師</t>
    <rPh sb="0" eb="2">
      <t>ケイケン</t>
    </rPh>
    <rPh sb="4" eb="7">
      <t>カンゴシ</t>
    </rPh>
    <phoneticPr fontId="30"/>
  </si>
  <si>
    <t>社会福祉主事（3年以上従事）</t>
    <rPh sb="0" eb="2">
      <t>シャカイ</t>
    </rPh>
    <rPh sb="2" eb="4">
      <t>フクシ</t>
    </rPh>
    <rPh sb="4" eb="6">
      <t>シュジ</t>
    </rPh>
    <rPh sb="8" eb="9">
      <t>ネン</t>
    </rPh>
    <rPh sb="9" eb="11">
      <t>イジョウ</t>
    </rPh>
    <rPh sb="11" eb="13">
      <t>ジュウジ</t>
    </rPh>
    <phoneticPr fontId="30"/>
  </si>
  <si>
    <t>【自治体の皆様へ】</t>
    <rPh sb="1" eb="4">
      <t>ジチタイ</t>
    </rPh>
    <rPh sb="5" eb="7">
      <t>ミナサマ</t>
    </rPh>
    <phoneticPr fontId="30"/>
  </si>
  <si>
    <t>※ INDIRECT関数使用のため、以下のとおりセルに「名前の定義」をしています。</t>
    <rPh sb="10" eb="12">
      <t>カンスウ</t>
    </rPh>
    <rPh sb="12" eb="14">
      <t>シヨウ</t>
    </rPh>
    <rPh sb="18" eb="20">
      <t>イカ</t>
    </rPh>
    <rPh sb="28" eb="30">
      <t>ナマエ</t>
    </rPh>
    <rPh sb="31" eb="33">
      <t>テイギ</t>
    </rPh>
    <phoneticPr fontId="30"/>
  </si>
  <si>
    <t>　15行目・・・「職種」</t>
    <rPh sb="3" eb="5">
      <t>ギョウメ</t>
    </rPh>
    <rPh sb="9" eb="11">
      <t>ショクシュ</t>
    </rPh>
    <phoneticPr fontId="30"/>
  </si>
  <si>
    <t>　C列・・・「管理者」</t>
    <rPh sb="2" eb="3">
      <t>レツ</t>
    </rPh>
    <rPh sb="7" eb="10">
      <t>カンリシャ</t>
    </rPh>
    <phoneticPr fontId="30"/>
  </si>
  <si>
    <t>　D列・・・「介護支援専門員」</t>
    <rPh sb="2" eb="3">
      <t>レツ</t>
    </rPh>
    <rPh sb="7" eb="9">
      <t>カイゴ</t>
    </rPh>
    <rPh sb="9" eb="11">
      <t>シエン</t>
    </rPh>
    <rPh sb="11" eb="14">
      <t>センモンイン</t>
    </rPh>
    <phoneticPr fontId="30"/>
  </si>
  <si>
    <t>　E列・・・「介護予防支援担当職員」</t>
    <rPh sb="2" eb="3">
      <t>レツ</t>
    </rPh>
    <rPh sb="7" eb="9">
      <t>カイゴ</t>
    </rPh>
    <rPh sb="9" eb="11">
      <t>ヨボウ</t>
    </rPh>
    <rPh sb="11" eb="13">
      <t>シエン</t>
    </rPh>
    <rPh sb="13" eb="15">
      <t>タントウ</t>
    </rPh>
    <rPh sb="15" eb="17">
      <t>ショクイン</t>
    </rPh>
    <phoneticPr fontId="3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</si>
  <si>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0"/>
  </si>
  <si>
    <t>　行が足りない場合は、適宜追加してください。</t>
    <rPh sb="1" eb="2">
      <t>ギョウ</t>
    </rPh>
    <rPh sb="3" eb="4">
      <t>タ</t>
    </rPh>
    <rPh sb="7" eb="9">
      <t>バアイ</t>
    </rPh>
    <rPh sb="11" eb="13">
      <t>テキギ</t>
    </rPh>
    <rPh sb="13" eb="15">
      <t>ツイカ</t>
    </rPh>
    <phoneticPr fontId="3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</si>
  <si>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</si>
  <si>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0"/>
  </si>
  <si>
    <t>　・「数式」タブ　⇒　「名前の定義」を選択</t>
    <rPh sb="3" eb="5">
      <t>スウシキ</t>
    </rPh>
    <rPh sb="12" eb="14">
      <t>ナマエ</t>
    </rPh>
    <rPh sb="15" eb="17">
      <t>テイギ</t>
    </rPh>
    <rPh sb="19" eb="21">
      <t>センタク</t>
    </rPh>
    <phoneticPr fontId="30"/>
  </si>
  <si>
    <t>　・「名前」に職種名を入力</t>
    <rPh sb="3" eb="5">
      <t>ナマエ</t>
    </rPh>
    <rPh sb="7" eb="9">
      <t>ショクシュ</t>
    </rPh>
    <rPh sb="9" eb="10">
      <t>メイ</t>
    </rPh>
    <rPh sb="11" eb="13">
      <t>ニュウリョク</t>
    </rPh>
    <phoneticPr fontId="3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</si>
  <si>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</si>
  <si>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0"/>
  </si>
  <si>
    <t>(3)  　利用者に関する情報又はサービス提供に当たっての留意事項に係る伝達等</t>
    <phoneticPr fontId="4"/>
  </si>
  <si>
    <t>(4)  　24時間常時連絡できる体制を整備している。</t>
    <phoneticPr fontId="4"/>
  </si>
  <si>
    <t>(5)  　利用者の総数のうち、要介護３、要介護４又は要介護５である者の占める</t>
    <phoneticPr fontId="4"/>
  </si>
  <si>
    <t>(6)　  介護支援専門員に対し、計画的に、研修を実施している。</t>
    <phoneticPr fontId="4"/>
  </si>
  <si>
    <t>(7)  　地域包括支援センターからの支援困難ケースが紹介された場合に、当該</t>
    <phoneticPr fontId="4"/>
  </si>
  <si>
    <t>(10)　介護支援専門員1人当たり（常勤換算方法による）の担当件数について</t>
    <phoneticPr fontId="4"/>
  </si>
  <si>
    <t>　①居宅介護支援費(Ⅰ)を算定している場合　45件以上の有無</t>
    <phoneticPr fontId="4"/>
  </si>
  <si>
    <t>　②居宅介護支援費(Ⅱ)を算定している場合　50件以上の有無</t>
    <phoneticPr fontId="4"/>
  </si>
  <si>
    <t>(11)　介護支援専門員実務研修における科目「ケアマネジメントの基礎技術に関</t>
    <phoneticPr fontId="4"/>
  </si>
  <si>
    <t>(12)　他の法人が運営する指定居宅介護支援事業者と共同で事例検討会、研修会</t>
    <phoneticPr fontId="4"/>
  </si>
  <si>
    <t>(13)　必要に応じて、多様な主体により提供される利用者の日常生活全般を</t>
    <phoneticPr fontId="4"/>
  </si>
  <si>
    <t>（別紙１－１）</t>
    <rPh sb="1" eb="3">
      <t>ベッシ</t>
    </rPh>
    <phoneticPr fontId="4"/>
  </si>
  <si>
    <t>②介護給付費算定に係る体制等状況一覧表（別紙1-1）</t>
    <rPh sb="1" eb="8">
      <t>カイゴ</t>
    </rPh>
    <rPh sb="9" eb="10">
      <t>カカ</t>
    </rPh>
    <rPh sb="11" eb="13">
      <t>タイセイ</t>
    </rPh>
    <rPh sb="13" eb="14">
      <t>トウ</t>
    </rPh>
    <rPh sb="14" eb="16">
      <t>ジョウキョウ</t>
    </rPh>
    <rPh sb="16" eb="19">
      <t>イチランヒョウ</t>
    </rPh>
    <phoneticPr fontId="4"/>
  </si>
  <si>
    <t>　　6　「異動項目」欄には、(別紙1-1)「介護給付費算定に係る体制等状況一覧表」に掲げる項目（施設等の区分、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</si>
</sst>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_);[Red]\(0\)"/>
    <numFmt numFmtId="178" formatCode="0.0"/>
    <numFmt numFmtId="179" formatCode="#,##0.0#"/>
    <numFmt numFmtId="180" formatCode="#,##0&quot;人&quot;"/>
    <numFmt numFmtId="181" formatCode="#,##0.##"/>
    <numFmt numFmtId="182" formatCode="#,##0.0;[Red]\-#,##0.0"/>
    <numFmt numFmtId="183" formatCode="#,##0.0&quot;人&quot;"/>
  </numFmts>
  <fonts count="4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
      <b/>
      <sz val="11"/>
      <name val="HGSｺﾞｼｯｸM"/>
      <family val="3"/>
      <charset val="128"/>
    </font>
    <font>
      <sz val="11"/>
      <name val="Meiryo UI"/>
      <family val="3"/>
      <charset val="128"/>
    </font>
    <font>
      <b/>
      <sz val="12"/>
      <color rgb="FFFF0000"/>
      <name val="HGSｺﾞｼｯｸM"/>
      <family val="3"/>
      <charset val="128"/>
    </font>
    <font>
      <sz val="12"/>
      <color indexed="10"/>
      <name val="Meiryo UI"/>
      <family val="3"/>
      <charset val="128"/>
    </font>
    <font>
      <sz val="12"/>
      <name val="Meiryo UI"/>
      <family val="3"/>
      <charset val="128"/>
    </font>
    <font>
      <sz val="11"/>
      <color rgb="FFFF0000"/>
      <name val="Meiryo UI"/>
      <family val="3"/>
      <charset val="128"/>
    </font>
    <font>
      <b/>
      <sz val="11"/>
      <name val="Meiryo UI"/>
      <family val="3"/>
      <charset val="128"/>
    </font>
    <font>
      <b/>
      <sz val="14"/>
      <name val="Meiryo UI"/>
      <family val="3"/>
      <charset val="128"/>
    </font>
    <font>
      <sz val="12"/>
      <color indexed="81"/>
      <name val="ＭＳ Ｐゴシック"/>
      <family val="3"/>
      <charset val="128"/>
    </font>
    <font>
      <b/>
      <u/>
      <sz val="12"/>
      <color indexed="81"/>
      <name val="ＭＳ Ｐゴシック"/>
      <family val="3"/>
      <charset val="128"/>
    </font>
    <font>
      <sz val="9"/>
      <color indexed="81"/>
      <name val="ＭＳ Ｐゴシック"/>
      <family val="3"/>
      <charset val="128"/>
    </font>
    <font>
      <b/>
      <sz val="12"/>
      <color indexed="81"/>
      <name val="ＭＳ Ｐゴシック"/>
      <family val="3"/>
      <charset val="128"/>
    </font>
    <font>
      <sz val="12"/>
      <name val="ＭＳ Ｐゴシック"/>
      <family val="3"/>
      <charset val="128"/>
    </font>
    <font>
      <sz val="14"/>
      <name val="ＭＳ Ｐゴシック"/>
      <family val="3"/>
      <charset val="128"/>
    </font>
    <font>
      <sz val="8"/>
      <name val="HGS創英角ﾎﾟｯﾌﾟ体"/>
      <family val="3"/>
      <charset val="128"/>
    </font>
    <font>
      <sz val="9"/>
      <name val="HGS創英角ﾎﾟｯﾌﾟ体"/>
      <family val="3"/>
      <charset val="128"/>
    </font>
    <font>
      <b/>
      <sz val="7"/>
      <name val="ＭＳ Ｐゴシック"/>
      <family val="3"/>
      <charset val="128"/>
    </font>
    <font>
      <sz val="9"/>
      <name val="ＭＳ Ｐゴシック"/>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4"/>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DBEEF4"/>
        <bgColor rgb="FFCCFFFF"/>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hair">
        <color indexed="64"/>
      </right>
      <top/>
      <bottom style="thin">
        <color indexed="64"/>
      </bottom>
      <diagonal/>
    </border>
    <border>
      <left style="hair">
        <color auto="1"/>
      </left>
      <right style="hair">
        <color auto="1"/>
      </right>
      <top style="thin">
        <color auto="1"/>
      </top>
      <bottom style="thin">
        <color auto="1"/>
      </bottom>
      <diagonal/>
    </border>
    <border>
      <left style="double">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6">
    <xf numFmtId="0" fontId="0" fillId="0" borderId="0"/>
    <xf numFmtId="0" fontId="2" fillId="0" borderId="0"/>
    <xf numFmtId="0" fontId="2" fillId="0" borderId="0">
      <alignment vertical="center"/>
    </xf>
    <xf numFmtId="0" fontId="1" fillId="0" borderId="0">
      <alignment vertical="center"/>
    </xf>
    <xf numFmtId="0" fontId="2" fillId="0" borderId="0">
      <alignment vertical="center"/>
    </xf>
    <xf numFmtId="38" fontId="1" fillId="0" borderId="0" applyFont="0" applyFill="0" applyBorder="0" applyAlignment="0" applyProtection="0">
      <alignment vertical="center"/>
    </xf>
  </cellStyleXfs>
  <cellXfs count="701">
    <xf numFmtId="0" fontId="0" fillId="0" borderId="0" xfId="0"/>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3" fillId="2" borderId="14" xfId="0" applyFont="1" applyFill="1" applyBorder="1" applyAlignment="1">
      <alignment horizontal="left" vertical="center"/>
    </xf>
    <xf numFmtId="0" fontId="6" fillId="2" borderId="0" xfId="0" applyFont="1" applyFill="1" applyAlignment="1">
      <alignment horizontal="center" vertical="center"/>
    </xf>
    <xf numFmtId="0" fontId="3" fillId="2" borderId="0" xfId="0" applyFont="1" applyFill="1" applyAlignment="1">
      <alignment horizontal="center"/>
    </xf>
    <xf numFmtId="0" fontId="3" fillId="2" borderId="0" xfId="0" applyFont="1" applyFill="1"/>
    <xf numFmtId="0" fontId="3" fillId="0" borderId="0" xfId="0" applyFont="1" applyAlignment="1">
      <alignment horizontal="center" vertical="center"/>
    </xf>
    <xf numFmtId="0" fontId="0" fillId="2" borderId="0" xfId="0" applyFill="1"/>
    <xf numFmtId="0" fontId="7" fillId="2" borderId="0" xfId="0" applyFont="1" applyFill="1" applyAlignment="1">
      <alignment horizontal="left" vertical="center"/>
    </xf>
    <xf numFmtId="0" fontId="0" fillId="0" borderId="0" xfId="0" applyAlignment="1">
      <alignment horizontal="left" vertical="center"/>
    </xf>
    <xf numFmtId="0" fontId="6" fillId="2" borderId="0" xfId="0" applyFont="1" applyFill="1" applyAlignment="1">
      <alignment horizontal="left" vertical="center"/>
    </xf>
    <xf numFmtId="0" fontId="6" fillId="0" borderId="0" xfId="0" applyFont="1" applyAlignment="1">
      <alignment horizontal="left" vertical="center"/>
    </xf>
    <xf numFmtId="0" fontId="3" fillId="2" borderId="0" xfId="0" applyFont="1" applyFill="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3" fillId="0" borderId="20" xfId="0" applyFont="1" applyBorder="1" applyAlignment="1">
      <alignment horizontal="left" vertical="center"/>
    </xf>
    <xf numFmtId="0" fontId="3" fillId="0" borderId="32" xfId="0" applyFont="1" applyBorder="1" applyAlignment="1">
      <alignment horizontal="center" vertical="center"/>
    </xf>
    <xf numFmtId="0" fontId="3" fillId="0" borderId="32"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vertical="center"/>
    </xf>
    <xf numFmtId="0" fontId="3" fillId="0" borderId="13" xfId="0" applyFont="1" applyBorder="1" applyAlignment="1">
      <alignment vertical="center"/>
    </xf>
    <xf numFmtId="0" fontId="3" fillId="0" borderId="0" xfId="0" applyFont="1" applyAlignment="1">
      <alignment horizontal="righ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4" xfId="0" applyFont="1" applyBorder="1" applyAlignment="1">
      <alignment vertical="center"/>
    </xf>
    <xf numFmtId="0" fontId="3" fillId="0" borderId="29" xfId="1" applyFont="1" applyBorder="1" applyAlignment="1">
      <alignment horizontal="center" vertical="center"/>
    </xf>
    <xf numFmtId="0" fontId="3" fillId="0" borderId="32" xfId="0" applyFont="1" applyBorder="1" applyAlignment="1">
      <alignment vertical="center"/>
    </xf>
    <xf numFmtId="0" fontId="3" fillId="0" borderId="30"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11"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center" vertical="center"/>
    </xf>
    <xf numFmtId="0" fontId="3" fillId="0" borderId="2" xfId="1" applyFont="1" applyBorder="1" applyAlignment="1">
      <alignment horizontal="center" vertical="center"/>
    </xf>
    <xf numFmtId="0" fontId="3" fillId="0" borderId="3" xfId="0" applyFont="1" applyBorder="1" applyAlignment="1">
      <alignment vertical="center"/>
    </xf>
    <xf numFmtId="0" fontId="3" fillId="0" borderId="29" xfId="0" applyFont="1" applyBorder="1" applyAlignment="1">
      <alignment vertical="center"/>
    </xf>
    <xf numFmtId="0" fontId="12" fillId="0" borderId="0" xfId="2" applyFont="1">
      <alignment vertical="center"/>
    </xf>
    <xf numFmtId="0" fontId="12" fillId="0" borderId="0" xfId="2" applyFont="1" applyAlignment="1">
      <alignment vertical="center" wrapText="1"/>
    </xf>
    <xf numFmtId="0" fontId="12" fillId="0" borderId="39" xfId="2" applyFont="1" applyBorder="1" applyAlignment="1">
      <alignment vertical="center" wrapText="1"/>
    </xf>
    <xf numFmtId="0" fontId="12" fillId="0" borderId="31" xfId="2" applyFont="1" applyBorder="1" applyAlignment="1">
      <alignment vertical="center" wrapText="1"/>
    </xf>
    <xf numFmtId="0" fontId="13" fillId="0" borderId="0" xfId="3" applyFont="1">
      <alignment vertical="center"/>
    </xf>
    <xf numFmtId="0" fontId="12" fillId="0" borderId="53" xfId="2" applyFont="1" applyBorder="1" applyAlignment="1">
      <alignment vertical="center" wrapText="1"/>
    </xf>
    <xf numFmtId="0" fontId="12" fillId="0" borderId="54" xfId="2" applyFont="1" applyBorder="1" applyAlignment="1">
      <alignment vertical="center" wrapText="1"/>
    </xf>
    <xf numFmtId="0" fontId="12" fillId="0" borderId="55" xfId="2" applyFont="1" applyBorder="1" applyAlignment="1">
      <alignment vertical="center" wrapText="1"/>
    </xf>
    <xf numFmtId="0" fontId="12" fillId="0" borderId="15" xfId="2" applyFont="1" applyBorder="1" applyAlignment="1">
      <alignment vertical="center" wrapText="1"/>
    </xf>
    <xf numFmtId="0" fontId="14" fillId="0" borderId="0" xfId="2" applyFont="1">
      <alignment vertical="center"/>
    </xf>
    <xf numFmtId="0" fontId="12" fillId="0" borderId="56" xfId="2" applyFont="1" applyBorder="1" applyAlignment="1">
      <alignment vertical="center" wrapText="1"/>
    </xf>
    <xf numFmtId="0" fontId="12" fillId="0" borderId="57" xfId="2" applyFont="1" applyBorder="1" applyAlignment="1">
      <alignment horizontal="justify" vertical="center" wrapText="1"/>
    </xf>
    <xf numFmtId="0" fontId="12" fillId="0" borderId="54" xfId="2" applyFont="1" applyBorder="1" applyAlignment="1">
      <alignment horizontal="justify" vertical="center"/>
    </xf>
    <xf numFmtId="0" fontId="12" fillId="0" borderId="54" xfId="2" applyFont="1" applyBorder="1" applyAlignment="1">
      <alignment horizontal="justify" vertical="center" wrapText="1"/>
    </xf>
    <xf numFmtId="0" fontId="12" fillId="0" borderId="15" xfId="2" applyFont="1" applyBorder="1" applyAlignment="1">
      <alignment horizontal="justify" vertical="center" wrapText="1"/>
    </xf>
    <xf numFmtId="0" fontId="12" fillId="0" borderId="57" xfId="2" applyFont="1" applyBorder="1" applyAlignment="1">
      <alignment horizontal="justify" vertical="center"/>
    </xf>
    <xf numFmtId="0" fontId="12" fillId="0" borderId="58" xfId="2" applyFont="1" applyBorder="1" applyAlignment="1">
      <alignment vertical="center" wrapText="1"/>
    </xf>
    <xf numFmtId="0" fontId="15" fillId="0" borderId="0" xfId="2" applyFont="1">
      <alignment vertical="center"/>
    </xf>
    <xf numFmtId="0" fontId="12" fillId="0" borderId="8" xfId="2" applyFont="1" applyBorder="1" applyAlignment="1">
      <alignment vertical="center" wrapText="1"/>
    </xf>
    <xf numFmtId="0" fontId="12" fillId="0" borderId="62" xfId="2" applyFont="1" applyBorder="1" applyAlignment="1">
      <alignment horizontal="center" vertical="center" wrapText="1"/>
    </xf>
    <xf numFmtId="0" fontId="12" fillId="0" borderId="0" xfId="2" applyFont="1" applyAlignment="1">
      <alignment horizontal="left" vertical="center" wrapText="1"/>
    </xf>
    <xf numFmtId="0" fontId="17" fillId="0" borderId="0" xfId="2" applyFont="1" applyAlignment="1">
      <alignment vertical="center" wrapText="1"/>
    </xf>
    <xf numFmtId="0" fontId="12" fillId="0" borderId="0" xfId="2" applyFont="1" applyAlignment="1"/>
    <xf numFmtId="0" fontId="18" fillId="0" borderId="0" xfId="2" applyFont="1">
      <alignment vertical="center"/>
    </xf>
    <xf numFmtId="0" fontId="3" fillId="0" borderId="0" xfId="1" applyFont="1" applyAlignment="1">
      <alignment vertical="center"/>
    </xf>
    <xf numFmtId="0" fontId="3" fillId="0" borderId="0" xfId="1" applyFont="1" applyAlignment="1">
      <alignment horizontal="left" vertical="center"/>
    </xf>
    <xf numFmtId="0" fontId="3" fillId="0" borderId="13" xfId="1" applyFont="1" applyBorder="1" applyAlignment="1">
      <alignment vertical="center"/>
    </xf>
    <xf numFmtId="0" fontId="3" fillId="0" borderId="0" xfId="1" applyFont="1" applyAlignment="1">
      <alignment horizontal="right" vertical="center"/>
    </xf>
    <xf numFmtId="0" fontId="3" fillId="0" borderId="7" xfId="1" applyFont="1" applyBorder="1" applyAlignment="1">
      <alignment vertical="center" wrapText="1"/>
    </xf>
    <xf numFmtId="0" fontId="3" fillId="0" borderId="0" xfId="1" applyFont="1"/>
    <xf numFmtId="0" fontId="3" fillId="0" borderId="14" xfId="1" applyFont="1" applyBorder="1"/>
    <xf numFmtId="0" fontId="3" fillId="0" borderId="1"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43" xfId="1" applyFont="1" applyBorder="1" applyAlignment="1">
      <alignment horizontal="center" vertical="center" textRotation="255" wrapText="1"/>
    </xf>
    <xf numFmtId="0" fontId="3" fillId="0" borderId="13" xfId="1" applyFont="1" applyBorder="1" applyAlignment="1">
      <alignment horizontal="center" vertical="center" textRotation="255" shrinkToFit="1"/>
    </xf>
    <xf numFmtId="0" fontId="3" fillId="0" borderId="48" xfId="1" applyFont="1" applyBorder="1" applyAlignment="1">
      <alignment horizontal="center" vertical="center" textRotation="255"/>
    </xf>
    <xf numFmtId="0" fontId="3" fillId="0" borderId="49" xfId="1" applyFont="1" applyBorder="1" applyAlignment="1">
      <alignment horizontal="justify" wrapText="1"/>
    </xf>
    <xf numFmtId="0" fontId="3" fillId="0" borderId="49" xfId="1" applyFont="1" applyBorder="1" applyAlignment="1">
      <alignment horizontal="left" vertical="center"/>
    </xf>
    <xf numFmtId="0" fontId="3" fillId="0" borderId="41" xfId="1" applyFont="1" applyBorder="1" applyAlignment="1">
      <alignment horizontal="left" vertical="center"/>
    </xf>
    <xf numFmtId="0" fontId="3" fillId="0" borderId="13" xfId="1" applyFont="1" applyBorder="1" applyAlignment="1">
      <alignment horizontal="left" vertical="center"/>
    </xf>
    <xf numFmtId="0" fontId="3" fillId="0" borderId="0" xfId="1" applyFont="1" applyAlignment="1">
      <alignment horizontal="justify"/>
    </xf>
    <xf numFmtId="0" fontId="3" fillId="0" borderId="0" xfId="1" applyFont="1" applyAlignment="1">
      <alignment horizontal="left"/>
    </xf>
    <xf numFmtId="0" fontId="3" fillId="0" borderId="3" xfId="1" applyFont="1" applyBorder="1"/>
    <xf numFmtId="0" fontId="3" fillId="0" borderId="50" xfId="1" applyFont="1" applyBorder="1" applyAlignment="1">
      <alignment horizontal="center" vertical="center" textRotation="255"/>
    </xf>
    <xf numFmtId="0" fontId="3" fillId="0" borderId="51" xfId="1" applyFont="1" applyBorder="1" applyAlignment="1">
      <alignment horizontal="left"/>
    </xf>
    <xf numFmtId="0" fontId="3" fillId="0" borderId="52" xfId="1" applyFont="1" applyBorder="1" applyAlignment="1">
      <alignment horizontal="justify" wrapText="1"/>
    </xf>
    <xf numFmtId="0" fontId="3" fillId="0" borderId="52" xfId="1" applyFont="1" applyBorder="1"/>
    <xf numFmtId="0" fontId="10" fillId="0" borderId="0" xfId="1" applyFont="1" applyAlignment="1">
      <alignment horizontal="justify"/>
    </xf>
    <xf numFmtId="0" fontId="3" fillId="0" borderId="32" xfId="1" applyFont="1" applyBorder="1"/>
    <xf numFmtId="0" fontId="3" fillId="0" borderId="29" xfId="1" applyFont="1" applyBorder="1"/>
    <xf numFmtId="0" fontId="2" fillId="0" borderId="0" xfId="4">
      <alignment vertical="center"/>
    </xf>
    <xf numFmtId="0" fontId="2" fillId="0" borderId="30" xfId="4" applyBorder="1" applyAlignment="1">
      <alignment horizontal="left" vertical="center" wrapText="1"/>
    </xf>
    <xf numFmtId="0" fontId="2" fillId="0" borderId="29" xfId="4" applyBorder="1">
      <alignment vertical="center"/>
    </xf>
    <xf numFmtId="0" fontId="2" fillId="0" borderId="13" xfId="4" applyBorder="1">
      <alignment vertical="center"/>
    </xf>
    <xf numFmtId="0" fontId="2" fillId="0" borderId="8" xfId="4" applyBorder="1">
      <alignment vertical="center"/>
    </xf>
    <xf numFmtId="0" fontId="2" fillId="0" borderId="7" xfId="4" applyBorder="1">
      <alignment vertical="center"/>
    </xf>
    <xf numFmtId="0" fontId="2" fillId="0" borderId="6" xfId="4" applyBorder="1">
      <alignment vertical="center"/>
    </xf>
    <xf numFmtId="0" fontId="2" fillId="0" borderId="0" xfId="4" applyAlignment="1">
      <alignment horizontal="left" vertical="center" indent="5"/>
    </xf>
    <xf numFmtId="0" fontId="2" fillId="0" borderId="0" xfId="4" applyAlignment="1">
      <alignment vertical="center" wrapText="1"/>
    </xf>
    <xf numFmtId="0" fontId="2" fillId="0" borderId="0" xfId="4" applyAlignment="1">
      <alignment horizontal="left" vertical="center" wrapText="1"/>
    </xf>
    <xf numFmtId="0" fontId="2" fillId="0" borderId="30" xfId="4" applyBorder="1" applyAlignment="1">
      <alignment vertical="center" wrapText="1"/>
    </xf>
    <xf numFmtId="0" fontId="2" fillId="0" borderId="32" xfId="4" applyBorder="1" applyAlignment="1">
      <alignment vertical="center" wrapText="1"/>
    </xf>
    <xf numFmtId="0" fontId="2" fillId="0" borderId="14" xfId="4" applyBorder="1" applyAlignment="1">
      <alignment horizontal="left" vertical="center" wrapText="1"/>
    </xf>
    <xf numFmtId="0" fontId="2" fillId="0" borderId="0" xfId="4" applyAlignment="1">
      <alignment horizontal="center" vertical="center" wrapText="1"/>
    </xf>
    <xf numFmtId="0" fontId="2" fillId="0" borderId="29" xfId="4" applyBorder="1" applyAlignment="1">
      <alignment vertical="center" wrapText="1"/>
    </xf>
    <xf numFmtId="0" fontId="2" fillId="0" borderId="32" xfId="4" applyBorder="1" applyAlignment="1">
      <alignment horizontal="center" vertical="center" wrapText="1"/>
    </xf>
    <xf numFmtId="0" fontId="2" fillId="0" borderId="68" xfId="4" applyBorder="1">
      <alignment vertical="center"/>
    </xf>
    <xf numFmtId="0" fontId="2" fillId="0" borderId="13" xfId="4" applyBorder="1" applyAlignment="1">
      <alignment horizontal="left" vertical="center" wrapText="1"/>
    </xf>
    <xf numFmtId="0" fontId="2" fillId="0" borderId="8" xfId="4" applyBorder="1" applyAlignment="1">
      <alignment horizontal="left" vertical="center" wrapText="1"/>
    </xf>
    <xf numFmtId="0" fontId="2" fillId="0" borderId="7" xfId="4" applyBorder="1" applyAlignment="1">
      <alignment horizontal="left" vertical="center" wrapText="1"/>
    </xf>
    <xf numFmtId="0" fontId="2" fillId="0" borderId="6" xfId="4" applyBorder="1" applyAlignment="1">
      <alignment horizontal="left" vertical="center" wrapText="1"/>
    </xf>
    <xf numFmtId="0" fontId="2" fillId="0" borderId="0" xfId="4" applyAlignment="1">
      <alignment horizontal="left" vertical="center" indent="2"/>
    </xf>
    <xf numFmtId="0" fontId="2" fillId="0" borderId="32" xfId="4" applyBorder="1" applyAlignment="1">
      <alignment horizontal="left" vertical="center" wrapText="1"/>
    </xf>
    <xf numFmtId="0" fontId="2" fillId="0" borderId="29" xfId="4" applyBorder="1" applyAlignment="1">
      <alignment horizontal="left" vertical="center" wrapText="1"/>
    </xf>
    <xf numFmtId="0" fontId="2" fillId="0" borderId="28" xfId="4" applyBorder="1" applyAlignment="1">
      <alignment horizontal="left" vertical="center" wrapText="1"/>
    </xf>
    <xf numFmtId="0" fontId="2" fillId="0" borderId="27" xfId="4" applyBorder="1" applyAlignment="1">
      <alignment horizontal="left" vertical="center" wrapText="1"/>
    </xf>
    <xf numFmtId="0" fontId="2" fillId="0" borderId="67" xfId="4" applyBorder="1" applyAlignment="1">
      <alignment horizontal="left" vertical="center" wrapText="1"/>
    </xf>
    <xf numFmtId="0" fontId="2" fillId="0" borderId="67" xfId="4" applyBorder="1">
      <alignment vertical="center"/>
    </xf>
    <xf numFmtId="0" fontId="2" fillId="0" borderId="0" xfId="4" applyAlignment="1">
      <alignment horizontal="left" vertical="top" wrapText="1"/>
    </xf>
    <xf numFmtId="0" fontId="2" fillId="0" borderId="0" xfId="4" applyAlignment="1">
      <alignment horizontal="right" vertical="center"/>
    </xf>
    <xf numFmtId="0" fontId="2" fillId="0" borderId="0" xfId="4" applyAlignment="1">
      <alignment horizontal="center" vertical="center"/>
    </xf>
    <xf numFmtId="0" fontId="2" fillId="0" borderId="0" xfId="4" applyAlignment="1">
      <alignment horizontal="left" vertical="center"/>
    </xf>
    <xf numFmtId="0" fontId="2" fillId="0" borderId="7" xfId="4" applyBorder="1" applyAlignment="1">
      <alignment horizontal="right" vertical="center"/>
    </xf>
    <xf numFmtId="0" fontId="2" fillId="0" borderId="7" xfId="4" applyBorder="1" applyAlignment="1">
      <alignment horizontal="center" vertical="center"/>
    </xf>
    <xf numFmtId="0" fontId="2" fillId="0" borderId="7" xfId="4" applyBorder="1" applyAlignment="1">
      <alignment horizontal="center" vertical="center" wrapText="1"/>
    </xf>
    <xf numFmtId="0" fontId="2" fillId="0" borderId="0" xfId="4" applyAlignment="1"/>
    <xf numFmtId="177" fontId="2" fillId="3" borderId="2" xfId="4" applyNumberFormat="1" applyFill="1" applyBorder="1" applyAlignment="1">
      <alignment horizontal="right" vertical="center"/>
    </xf>
    <xf numFmtId="177" fontId="2" fillId="3" borderId="69" xfId="4" applyNumberFormat="1" applyFill="1" applyBorder="1" applyAlignment="1">
      <alignment horizontal="right" vertical="center"/>
    </xf>
    <xf numFmtId="0" fontId="2" fillId="0" borderId="2" xfId="4" applyBorder="1" applyAlignment="1">
      <alignment horizontal="center" vertical="center" wrapText="1"/>
    </xf>
    <xf numFmtId="0" fontId="2" fillId="0" borderId="69" xfId="4" applyBorder="1" applyAlignment="1">
      <alignment horizontal="center" vertical="center" wrapText="1"/>
    </xf>
    <xf numFmtId="0" fontId="2" fillId="0" borderId="0" xfId="4" applyAlignment="1">
      <alignment horizontal="left"/>
    </xf>
    <xf numFmtId="0" fontId="2" fillId="0" borderId="0" xfId="4" applyAlignment="1">
      <alignment vertical="top"/>
    </xf>
    <xf numFmtId="0" fontId="2" fillId="0" borderId="0" xfId="4" applyAlignment="1">
      <alignment vertical="top" wrapText="1"/>
    </xf>
    <xf numFmtId="0" fontId="2" fillId="0" borderId="3" xfId="4" applyBorder="1" applyAlignment="1">
      <alignment horizontal="center" vertical="center"/>
    </xf>
    <xf numFmtId="0" fontId="2" fillId="0" borderId="2" xfId="4" applyBorder="1">
      <alignment vertical="center"/>
    </xf>
    <xf numFmtId="0" fontId="2" fillId="0" borderId="32" xfId="4" applyBorder="1">
      <alignment vertical="center"/>
    </xf>
    <xf numFmtId="0" fontId="2" fillId="0" borderId="2" xfId="4" applyBorder="1" applyAlignment="1">
      <alignment horizontal="center" vertical="center"/>
    </xf>
    <xf numFmtId="0" fontId="2" fillId="0" borderId="1" xfId="4" applyBorder="1">
      <alignment vertical="center"/>
    </xf>
    <xf numFmtId="0" fontId="2" fillId="0" borderId="7" xfId="4" applyBorder="1" applyAlignment="1">
      <alignment horizontal="left" vertical="center"/>
    </xf>
    <xf numFmtId="0" fontId="25" fillId="0" borderId="0" xfId="4" applyFont="1">
      <alignment vertical="center"/>
    </xf>
    <xf numFmtId="0" fontId="23" fillId="0" borderId="0" xfId="4" applyFont="1">
      <alignment vertical="center"/>
    </xf>
    <xf numFmtId="0" fontId="23" fillId="0" borderId="32" xfId="4" applyFont="1" applyBorder="1">
      <alignment vertical="center"/>
    </xf>
    <xf numFmtId="0" fontId="24" fillId="0" borderId="0" xfId="4" applyFont="1" applyAlignment="1">
      <alignment horizontal="center" vertical="center"/>
    </xf>
    <xf numFmtId="0" fontId="28" fillId="0" borderId="0" xfId="4" applyFont="1">
      <alignment vertical="center"/>
    </xf>
    <xf numFmtId="0" fontId="28" fillId="0" borderId="0" xfId="4" applyFont="1" applyAlignment="1">
      <alignment horizontal="center" vertical="center"/>
    </xf>
    <xf numFmtId="0" fontId="2" fillId="0" borderId="0" xfId="0" applyFont="1" applyAlignment="1">
      <alignment vertical="center"/>
    </xf>
    <xf numFmtId="0" fontId="0" fillId="0" borderId="1" xfId="0" applyBorder="1" applyAlignment="1">
      <alignment vertical="center"/>
    </xf>
    <xf numFmtId="0" fontId="0" fillId="0" borderId="3" xfId="0" applyBorder="1" applyAlignment="1">
      <alignment horizontal="center" vertical="center"/>
    </xf>
    <xf numFmtId="0" fontId="0" fillId="0" borderId="0" xfId="4" applyFont="1">
      <alignment vertical="center"/>
    </xf>
    <xf numFmtId="0" fontId="2" fillId="0" borderId="13" xfId="0" applyFont="1" applyBorder="1" applyAlignment="1">
      <alignment horizontal="center" vertical="center"/>
    </xf>
    <xf numFmtId="0" fontId="5" fillId="0" borderId="0" xfId="3" applyFont="1">
      <alignment vertical="center"/>
    </xf>
    <xf numFmtId="0" fontId="5" fillId="0" borderId="0" xfId="3" applyFont="1" applyAlignment="1">
      <alignment horizontal="left" vertical="center"/>
    </xf>
    <xf numFmtId="0" fontId="29" fillId="0" borderId="0" xfId="3" applyFont="1" applyAlignment="1">
      <alignment horizontal="left" vertical="center"/>
    </xf>
    <xf numFmtId="0" fontId="29" fillId="0" borderId="0" xfId="3" applyFont="1" applyAlignment="1">
      <alignment horizontal="right" vertical="center"/>
    </xf>
    <xf numFmtId="0" fontId="31" fillId="0" borderId="0" xfId="3" applyFont="1" applyAlignment="1">
      <alignment horizontal="left" vertical="center"/>
    </xf>
    <xf numFmtId="0" fontId="5" fillId="0" borderId="0" xfId="3" applyFont="1" applyProtection="1">
      <alignment vertical="center"/>
      <protection locked="0"/>
    </xf>
    <xf numFmtId="0" fontId="29" fillId="0" borderId="0" xfId="3" applyFont="1">
      <alignment vertical="center"/>
    </xf>
    <xf numFmtId="0" fontId="29" fillId="0" borderId="0" xfId="3" applyFont="1" applyAlignment="1">
      <alignment horizontal="center" vertical="center"/>
    </xf>
    <xf numFmtId="0" fontId="29" fillId="0" borderId="0" xfId="3" applyFont="1" applyAlignment="1" applyProtection="1">
      <alignment horizontal="right" vertical="center"/>
      <protection locked="0"/>
    </xf>
    <xf numFmtId="0" fontId="29" fillId="0" borderId="0" xfId="3" applyFont="1" applyProtection="1">
      <alignment vertical="center"/>
      <protection locked="0"/>
    </xf>
    <xf numFmtId="0" fontId="31" fillId="0" borderId="0" xfId="3" applyFont="1" applyAlignment="1">
      <alignment horizontal="right" vertical="center"/>
    </xf>
    <xf numFmtId="0" fontId="31" fillId="2" borderId="0" xfId="3" applyFont="1" applyFill="1" applyAlignment="1">
      <alignment horizontal="center" vertical="center"/>
    </xf>
    <xf numFmtId="0" fontId="31" fillId="2" borderId="0" xfId="3" applyFont="1" applyFill="1" applyAlignment="1">
      <alignment horizontal="right" vertical="center"/>
    </xf>
    <xf numFmtId="0" fontId="31" fillId="2" borderId="0" xfId="3" applyFont="1" applyFill="1">
      <alignment vertical="center"/>
    </xf>
    <xf numFmtId="0" fontId="31" fillId="0" borderId="0" xfId="3" applyFont="1">
      <alignment vertical="center"/>
    </xf>
    <xf numFmtId="0" fontId="5" fillId="0" borderId="0" xfId="3" quotePrefix="1" applyFont="1" applyAlignment="1">
      <alignment horizontal="center" vertical="center"/>
    </xf>
    <xf numFmtId="0" fontId="5" fillId="2" borderId="0" xfId="3" applyFont="1" applyFill="1">
      <alignment vertical="center"/>
    </xf>
    <xf numFmtId="0" fontId="29" fillId="2" borderId="0" xfId="3" applyFont="1" applyFill="1" applyAlignment="1">
      <alignment horizontal="right" vertical="center"/>
    </xf>
    <xf numFmtId="0" fontId="29" fillId="2" borderId="0" xfId="3" applyFont="1" applyFill="1">
      <alignment vertical="center"/>
    </xf>
    <xf numFmtId="0" fontId="29" fillId="2" borderId="0" xfId="3" applyFont="1" applyFill="1" applyAlignment="1">
      <alignment horizontal="center" vertical="center"/>
    </xf>
    <xf numFmtId="0" fontId="5" fillId="2" borderId="0" xfId="3" applyFont="1" applyFill="1" applyAlignment="1">
      <alignment horizontal="center" vertical="center"/>
    </xf>
    <xf numFmtId="0" fontId="32" fillId="2" borderId="0" xfId="3" applyFont="1" applyFill="1" applyAlignment="1">
      <alignment horizontal="centerContinuous" vertical="center"/>
    </xf>
    <xf numFmtId="0" fontId="5" fillId="2" borderId="0" xfId="3" applyFont="1" applyFill="1" applyAlignment="1">
      <alignment horizontal="centerContinuous" vertical="center"/>
    </xf>
    <xf numFmtId="0" fontId="32" fillId="0" borderId="0" xfId="3" applyFont="1">
      <alignment vertical="center"/>
    </xf>
    <xf numFmtId="0" fontId="5" fillId="0" borderId="0" xfId="3" applyFont="1" applyAlignment="1">
      <alignment horizontal="center" vertical="center"/>
    </xf>
    <xf numFmtId="0" fontId="5" fillId="0" borderId="0" xfId="3" applyFont="1" applyAlignment="1">
      <alignment horizontal="right" vertical="center"/>
    </xf>
    <xf numFmtId="20" fontId="5" fillId="2" borderId="0" xfId="3" applyNumberFormat="1" applyFont="1" applyFill="1">
      <alignment vertical="center"/>
    </xf>
    <xf numFmtId="20" fontId="5" fillId="2" borderId="0" xfId="3" applyNumberFormat="1" applyFont="1" applyFill="1" applyAlignment="1">
      <alignment horizontal="center" vertical="center"/>
    </xf>
    <xf numFmtId="178" fontId="5" fillId="2" borderId="0" xfId="3" applyNumberFormat="1" applyFont="1" applyFill="1">
      <alignment vertical="center"/>
    </xf>
    <xf numFmtId="0" fontId="5" fillId="2" borderId="0" xfId="3" applyFont="1" applyFill="1" applyAlignment="1">
      <alignment horizontal="left" vertical="center"/>
    </xf>
    <xf numFmtId="0" fontId="32" fillId="0" borderId="0" xfId="3" applyFont="1" applyAlignment="1">
      <alignment horizontal="left" vertical="center"/>
    </xf>
    <xf numFmtId="0" fontId="33" fillId="0" borderId="0" xfId="3" applyFont="1">
      <alignment vertical="center"/>
    </xf>
    <xf numFmtId="0" fontId="33" fillId="0" borderId="0" xfId="3" applyFont="1" applyAlignment="1">
      <alignment horizontal="left" vertical="center"/>
    </xf>
    <xf numFmtId="0" fontId="33" fillId="0" borderId="0" xfId="3" applyFont="1" applyAlignment="1">
      <alignment horizontal="right" vertical="center"/>
    </xf>
    <xf numFmtId="0" fontId="33" fillId="0" borderId="0" xfId="3" applyFont="1" applyAlignment="1" applyProtection="1">
      <alignment horizontal="right" vertical="center"/>
      <protection locked="0"/>
    </xf>
    <xf numFmtId="0" fontId="33" fillId="0" borderId="0" xfId="3" applyFont="1" applyProtection="1">
      <alignment vertical="center"/>
      <protection locked="0"/>
    </xf>
    <xf numFmtId="0" fontId="32" fillId="0" borderId="84" xfId="3" applyFont="1" applyBorder="1" applyAlignment="1">
      <alignment horizontal="center" vertical="center"/>
    </xf>
    <xf numFmtId="0" fontId="32" fillId="0" borderId="39" xfId="3" applyFont="1" applyBorder="1" applyAlignment="1">
      <alignment horizontal="center" vertical="center"/>
    </xf>
    <xf numFmtId="0" fontId="32" fillId="0" borderId="85" xfId="3" applyFont="1" applyBorder="1" applyAlignment="1">
      <alignment horizontal="center" vertical="center"/>
    </xf>
    <xf numFmtId="0" fontId="32" fillId="0" borderId="93" xfId="3" applyFont="1" applyBorder="1" applyAlignment="1">
      <alignment horizontal="center" vertical="center" wrapText="1"/>
    </xf>
    <xf numFmtId="0" fontId="32" fillId="0" borderId="62" xfId="3" applyFont="1" applyBorder="1" applyAlignment="1">
      <alignment horizontal="center" vertical="center" wrapText="1"/>
    </xf>
    <xf numFmtId="0" fontId="32" fillId="0" borderId="94" xfId="3" applyFont="1" applyBorder="1" applyAlignment="1">
      <alignment horizontal="center" vertical="center" wrapText="1"/>
    </xf>
    <xf numFmtId="0" fontId="5" fillId="0" borderId="95" xfId="3" applyFont="1" applyBorder="1">
      <alignment vertical="center"/>
    </xf>
    <xf numFmtId="179" fontId="5" fillId="5" borderId="101" xfId="3" applyNumberFormat="1" applyFont="1" applyFill="1" applyBorder="1" applyAlignment="1" applyProtection="1">
      <alignment horizontal="center" vertical="center" shrinkToFit="1"/>
      <protection locked="0"/>
    </xf>
    <xf numFmtId="179" fontId="5" fillId="5" borderId="102" xfId="3" applyNumberFormat="1" applyFont="1" applyFill="1" applyBorder="1" applyAlignment="1" applyProtection="1">
      <alignment horizontal="center" vertical="center" shrinkToFit="1"/>
      <protection locked="0"/>
    </xf>
    <xf numFmtId="179" fontId="5" fillId="5" borderId="103" xfId="3" applyNumberFormat="1" applyFont="1" applyFill="1" applyBorder="1" applyAlignment="1" applyProtection="1">
      <alignment horizontal="center" vertical="center" shrinkToFit="1"/>
      <protection locked="0"/>
    </xf>
    <xf numFmtId="0" fontId="5" fillId="0" borderId="104" xfId="3" applyFont="1" applyBorder="1">
      <alignment vertical="center"/>
    </xf>
    <xf numFmtId="179" fontId="5" fillId="5" borderId="105" xfId="3" applyNumberFormat="1" applyFont="1" applyFill="1" applyBorder="1" applyAlignment="1" applyProtection="1">
      <alignment horizontal="center" vertical="center" shrinkToFit="1"/>
      <protection locked="0"/>
    </xf>
    <xf numFmtId="179" fontId="5" fillId="5" borderId="106" xfId="3" applyNumberFormat="1" applyFont="1" applyFill="1" applyBorder="1" applyAlignment="1" applyProtection="1">
      <alignment horizontal="center" vertical="center" shrinkToFit="1"/>
      <protection locked="0"/>
    </xf>
    <xf numFmtId="179" fontId="5" fillId="5" borderId="107" xfId="3" applyNumberFormat="1" applyFont="1" applyFill="1" applyBorder="1" applyAlignment="1" applyProtection="1">
      <alignment horizontal="center" vertical="center" shrinkToFit="1"/>
      <protection locked="0"/>
    </xf>
    <xf numFmtId="0" fontId="5" fillId="0" borderId="108" xfId="3" applyFont="1" applyBorder="1">
      <alignment vertical="center"/>
    </xf>
    <xf numFmtId="179" fontId="5" fillId="5" borderId="93" xfId="3" applyNumberFormat="1" applyFont="1" applyFill="1" applyBorder="1" applyAlignment="1" applyProtection="1">
      <alignment horizontal="center" vertical="center" shrinkToFit="1"/>
      <protection locked="0"/>
    </xf>
    <xf numFmtId="179" fontId="5" fillId="5" borderId="62" xfId="3" applyNumberFormat="1" applyFont="1" applyFill="1" applyBorder="1" applyAlignment="1" applyProtection="1">
      <alignment horizontal="center" vertical="center" shrinkToFit="1"/>
      <protection locked="0"/>
    </xf>
    <xf numFmtId="179" fontId="5" fillId="5" borderId="94" xfId="3" applyNumberFormat="1" applyFont="1" applyFill="1" applyBorder="1" applyAlignment="1" applyProtection="1">
      <alignment horizontal="center" vertical="center" shrinkToFit="1"/>
      <protection locked="0"/>
    </xf>
    <xf numFmtId="0" fontId="7" fillId="0" borderId="0" xfId="3" applyFont="1">
      <alignment vertical="center"/>
    </xf>
    <xf numFmtId="0" fontId="33" fillId="0" borderId="0" xfId="3" applyFont="1" applyAlignment="1">
      <alignment vertical="center" shrinkToFit="1"/>
    </xf>
    <xf numFmtId="0" fontId="3" fillId="0" borderId="0" xfId="3" applyFont="1" applyAlignment="1">
      <alignment vertical="center" shrinkToFit="1"/>
    </xf>
    <xf numFmtId="0" fontId="33" fillId="0" borderId="72" xfId="3" applyFont="1" applyBorder="1">
      <alignment vertical="center"/>
    </xf>
    <xf numFmtId="0" fontId="32" fillId="2" borderId="0" xfId="3" applyFont="1" applyFill="1">
      <alignment vertical="center"/>
    </xf>
    <xf numFmtId="0" fontId="32" fillId="0" borderId="0" xfId="3" applyFont="1" applyAlignment="1">
      <alignment horizontal="center" vertical="center"/>
    </xf>
    <xf numFmtId="0" fontId="32" fillId="0" borderId="0" xfId="3" applyFont="1" applyAlignment="1">
      <alignment horizontal="centerContinuous" vertical="center"/>
    </xf>
    <xf numFmtId="180" fontId="32" fillId="2" borderId="0" xfId="3" applyNumberFormat="1" applyFont="1" applyFill="1" applyAlignment="1">
      <alignment horizontal="center" vertical="center"/>
    </xf>
    <xf numFmtId="181" fontId="32" fillId="0" borderId="0" xfId="3" applyNumberFormat="1" applyFont="1">
      <alignment vertical="center"/>
    </xf>
    <xf numFmtId="0" fontId="32" fillId="2" borderId="0" xfId="3" applyFont="1" applyFill="1" applyAlignment="1">
      <alignment horizontal="center" vertical="center"/>
    </xf>
    <xf numFmtId="182" fontId="32" fillId="2" borderId="0" xfId="5" applyNumberFormat="1" applyFont="1" applyFill="1" applyBorder="1" applyAlignment="1" applyProtection="1">
      <alignment horizontal="right" vertical="center"/>
    </xf>
    <xf numFmtId="182" fontId="32" fillId="2" borderId="0" xfId="5" applyNumberFormat="1" applyFont="1" applyFill="1" applyBorder="1" applyAlignment="1" applyProtection="1">
      <alignment vertical="center"/>
    </xf>
    <xf numFmtId="178" fontId="32" fillId="2" borderId="0" xfId="3" applyNumberFormat="1" applyFont="1" applyFill="1">
      <alignment vertical="center"/>
    </xf>
    <xf numFmtId="0" fontId="32" fillId="0" borderId="0" xfId="3" applyFont="1" applyAlignment="1">
      <alignment horizontal="right" vertical="center"/>
    </xf>
    <xf numFmtId="0" fontId="34" fillId="0" borderId="0" xfId="3" applyFont="1">
      <alignment vertical="center"/>
    </xf>
    <xf numFmtId="0" fontId="32" fillId="2" borderId="0" xfId="3" applyFont="1" applyFill="1" applyAlignment="1">
      <alignment horizontal="left" vertical="center"/>
    </xf>
    <xf numFmtId="0" fontId="32" fillId="0" borderId="0" xfId="3" applyFont="1" applyAlignment="1">
      <alignment vertical="center" wrapText="1"/>
    </xf>
    <xf numFmtId="0" fontId="32" fillId="0" borderId="0" xfId="3" applyFont="1" applyAlignment="1">
      <alignment horizontal="justify" vertical="center" wrapText="1"/>
    </xf>
    <xf numFmtId="0" fontId="33" fillId="0" borderId="0" xfId="3" applyFont="1" applyAlignment="1" applyProtection="1">
      <alignment horizontal="left" vertical="center"/>
      <protection locked="0"/>
    </xf>
    <xf numFmtId="0" fontId="33" fillId="0" borderId="0" xfId="3" applyFont="1" applyAlignment="1" applyProtection="1">
      <alignment vertical="center" wrapText="1"/>
      <protection locked="0"/>
    </xf>
    <xf numFmtId="0" fontId="33" fillId="0" borderId="0" xfId="3" applyFont="1" applyAlignment="1" applyProtection="1">
      <alignment horizontal="justify" vertical="center" wrapText="1"/>
      <protection locked="0"/>
    </xf>
    <xf numFmtId="0" fontId="5" fillId="0" borderId="85" xfId="3" applyFont="1" applyBorder="1" applyAlignment="1">
      <alignment horizontal="center" vertical="center"/>
    </xf>
    <xf numFmtId="0" fontId="5" fillId="0" borderId="62" xfId="3" applyFont="1" applyBorder="1" applyAlignment="1">
      <alignment horizontal="center" vertical="center" wrapText="1"/>
    </xf>
    <xf numFmtId="0" fontId="33" fillId="0" borderId="0" xfId="3" applyFont="1" applyAlignment="1">
      <alignment vertical="center" wrapText="1"/>
    </xf>
    <xf numFmtId="0" fontId="33" fillId="0" borderId="0" xfId="3" applyFont="1" applyAlignment="1">
      <alignment horizontal="justify" vertical="center" wrapText="1"/>
    </xf>
    <xf numFmtId="0" fontId="1" fillId="2" borderId="0" xfId="3" applyFill="1">
      <alignment vertical="center"/>
    </xf>
    <xf numFmtId="0" fontId="31" fillId="2" borderId="0" xfId="3" applyFont="1" applyFill="1" applyAlignment="1">
      <alignment horizontal="left" vertical="center"/>
    </xf>
    <xf numFmtId="0" fontId="33" fillId="2" borderId="0" xfId="3" applyFont="1" applyFill="1" applyAlignment="1">
      <alignment horizontal="left" vertical="center"/>
    </xf>
    <xf numFmtId="0" fontId="33" fillId="2" borderId="0" xfId="3" applyFont="1" applyFill="1">
      <alignment vertical="center"/>
    </xf>
    <xf numFmtId="0" fontId="33" fillId="5" borderId="39" xfId="3" applyFont="1" applyFill="1" applyBorder="1" applyAlignment="1">
      <alignment horizontal="left" vertical="center"/>
    </xf>
    <xf numFmtId="0" fontId="33" fillId="6" borderId="39" xfId="3" applyFont="1" applyFill="1" applyBorder="1" applyAlignment="1">
      <alignment horizontal="left" vertical="center"/>
    </xf>
    <xf numFmtId="0" fontId="13" fillId="2" borderId="0" xfId="3" applyFont="1" applyFill="1" applyAlignment="1">
      <alignment horizontal="left" vertical="center"/>
    </xf>
    <xf numFmtId="0" fontId="33" fillId="2" borderId="39" xfId="3" applyFont="1" applyFill="1" applyBorder="1" applyAlignment="1">
      <alignment horizontal="center" vertical="center"/>
    </xf>
    <xf numFmtId="0" fontId="33" fillId="2" borderId="39" xfId="3" applyFont="1" applyFill="1" applyBorder="1" applyAlignment="1">
      <alignment horizontal="left" vertical="center"/>
    </xf>
    <xf numFmtId="0" fontId="35" fillId="2" borderId="0" xfId="3" applyFont="1" applyFill="1" applyAlignment="1">
      <alignment horizontal="left" vertical="center"/>
    </xf>
    <xf numFmtId="0" fontId="33" fillId="2" borderId="0" xfId="3" applyFont="1" applyFill="1" applyAlignment="1">
      <alignment horizontal="left" vertical="center" wrapText="1"/>
    </xf>
    <xf numFmtId="0" fontId="35" fillId="2" borderId="0" xfId="3" applyFont="1" applyFill="1">
      <alignment vertical="center"/>
    </xf>
    <xf numFmtId="0" fontId="7" fillId="2" borderId="0" xfId="3" applyFont="1" applyFill="1">
      <alignment vertical="center"/>
    </xf>
    <xf numFmtId="0" fontId="35" fillId="2" borderId="0" xfId="3" applyFont="1" applyFill="1" applyAlignment="1">
      <alignment vertical="center" shrinkToFit="1"/>
    </xf>
    <xf numFmtId="0" fontId="38" fillId="2" borderId="0" xfId="3" applyFont="1" applyFill="1" applyAlignment="1">
      <alignment vertical="center" shrinkToFit="1"/>
    </xf>
    <xf numFmtId="0" fontId="33" fillId="2" borderId="0" xfId="3" applyFont="1" applyFill="1" applyAlignment="1">
      <alignment vertical="center" wrapText="1"/>
    </xf>
    <xf numFmtId="0" fontId="33" fillId="2" borderId="0" xfId="3" applyFont="1" applyFill="1" applyAlignment="1">
      <alignment vertical="center" textRotation="90"/>
    </xf>
    <xf numFmtId="0" fontId="39" fillId="2" borderId="0" xfId="3" applyFont="1" applyFill="1" applyAlignment="1">
      <alignment horizontal="left" vertical="center"/>
    </xf>
    <xf numFmtId="0" fontId="39" fillId="0" borderId="0" xfId="3" applyFont="1" applyAlignment="1">
      <alignment horizontal="left" vertical="center"/>
    </xf>
    <xf numFmtId="0" fontId="41" fillId="2" borderId="0" xfId="3" applyFont="1" applyFill="1">
      <alignment vertical="center"/>
    </xf>
    <xf numFmtId="0" fontId="41" fillId="2" borderId="39" xfId="3" applyFont="1" applyFill="1" applyBorder="1" applyAlignment="1">
      <alignment horizontal="center" vertical="center"/>
    </xf>
    <xf numFmtId="0" fontId="41" fillId="2" borderId="39" xfId="3" applyFont="1" applyFill="1" applyBorder="1" applyAlignment="1">
      <alignment vertical="center" shrinkToFit="1"/>
    </xf>
    <xf numFmtId="0" fontId="41" fillId="2" borderId="79" xfId="3" applyFont="1" applyFill="1" applyBorder="1" applyAlignment="1">
      <alignment horizontal="center" vertical="center" shrinkToFit="1"/>
    </xf>
    <xf numFmtId="0" fontId="5" fillId="2" borderId="111" xfId="3" applyFont="1" applyFill="1" applyBorder="1" applyAlignment="1">
      <alignment horizontal="center" vertical="center"/>
    </xf>
    <xf numFmtId="0" fontId="5" fillId="2" borderId="112" xfId="3" applyFont="1" applyFill="1" applyBorder="1" applyAlignment="1">
      <alignment horizontal="center" vertical="center"/>
    </xf>
    <xf numFmtId="0" fontId="5" fillId="2" borderId="113" xfId="3" applyFont="1" applyFill="1" applyBorder="1" applyAlignment="1">
      <alignment horizontal="center" vertical="center"/>
    </xf>
    <xf numFmtId="0" fontId="41" fillId="2" borderId="113" xfId="3" applyFont="1" applyFill="1" applyBorder="1" applyAlignment="1">
      <alignment horizontal="center" vertical="center"/>
    </xf>
    <xf numFmtId="0" fontId="41" fillId="2" borderId="114" xfId="3" applyFont="1" applyFill="1" applyBorder="1" applyAlignment="1">
      <alignment horizontal="center" vertical="center"/>
    </xf>
    <xf numFmtId="0" fontId="5" fillId="2" borderId="77" xfId="3" applyFont="1" applyFill="1" applyBorder="1">
      <alignment vertical="center"/>
    </xf>
    <xf numFmtId="0" fontId="5" fillId="2" borderId="1" xfId="3" applyFont="1" applyFill="1" applyBorder="1">
      <alignment vertical="center"/>
    </xf>
    <xf numFmtId="0" fontId="41" fillId="2" borderId="115" xfId="3" applyFont="1" applyFill="1" applyBorder="1">
      <alignment vertical="center"/>
    </xf>
    <xf numFmtId="0" fontId="41" fillId="2" borderId="78" xfId="3" applyFont="1" applyFill="1" applyBorder="1">
      <alignment vertical="center"/>
    </xf>
    <xf numFmtId="0" fontId="5" fillId="2" borderId="84" xfId="3" applyFont="1" applyFill="1" applyBorder="1">
      <alignment vertical="center"/>
    </xf>
    <xf numFmtId="0" fontId="41" fillId="2" borderId="39" xfId="3" applyFont="1" applyFill="1" applyBorder="1">
      <alignment vertical="center"/>
    </xf>
    <xf numFmtId="0" fontId="41" fillId="2" borderId="85" xfId="3" applyFont="1" applyFill="1" applyBorder="1">
      <alignment vertical="center"/>
    </xf>
    <xf numFmtId="0" fontId="5" fillId="2" borderId="39" xfId="3" applyFont="1" applyFill="1" applyBorder="1">
      <alignment vertical="center"/>
    </xf>
    <xf numFmtId="0" fontId="5" fillId="2" borderId="93" xfId="3" applyFont="1" applyFill="1" applyBorder="1">
      <alignment vertical="center"/>
    </xf>
    <xf numFmtId="0" fontId="41" fillId="2" borderId="62" xfId="3" applyFont="1" applyFill="1" applyBorder="1">
      <alignment vertical="center"/>
    </xf>
    <xf numFmtId="0" fontId="41" fillId="2" borderId="94" xfId="3" applyFont="1" applyFill="1" applyBorder="1">
      <alignment vertic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0" fillId="0" borderId="7" xfId="0"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vertical="center"/>
    </xf>
    <xf numFmtId="0" fontId="3" fillId="0" borderId="8" xfId="0" applyFont="1" applyBorder="1" applyAlignment="1">
      <alignment vertical="top"/>
    </xf>
    <xf numFmtId="0" fontId="3" fillId="0" borderId="15" xfId="0" applyFont="1" applyBorder="1" applyAlignment="1">
      <alignment vertical="center"/>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14" xfId="0" applyFont="1" applyBorder="1" applyAlignment="1">
      <alignment vertical="top"/>
    </xf>
    <xf numFmtId="0" fontId="3" fillId="0" borderId="25" xfId="0" applyFont="1" applyBorder="1" applyAlignment="1">
      <alignment horizontal="left" vertical="center"/>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0" xfId="0" applyBorder="1" applyAlignment="1">
      <alignment vertical="center"/>
    </xf>
    <xf numFmtId="0" fontId="0" fillId="0" borderId="21" xfId="0" applyBorder="1" applyAlignment="1">
      <alignment vertical="center"/>
    </xf>
    <xf numFmtId="0" fontId="3" fillId="0" borderId="13" xfId="0" applyFont="1" applyBorder="1" applyAlignment="1">
      <alignment vertical="top"/>
    </xf>
    <xf numFmtId="0" fontId="3" fillId="0" borderId="23" xfId="0" applyFont="1" applyBorder="1" applyAlignment="1">
      <alignment horizontal="left" vertical="center"/>
    </xf>
    <xf numFmtId="0" fontId="3" fillId="0" borderId="25" xfId="0" applyFont="1" applyBorder="1" applyAlignment="1">
      <alignment horizontal="left" vertical="center" wrapText="1"/>
    </xf>
    <xf numFmtId="0" fontId="3" fillId="0" borderId="31" xfId="0" applyFont="1" applyBorder="1" applyAlignment="1">
      <alignment vertical="center"/>
    </xf>
    <xf numFmtId="0" fontId="3" fillId="0" borderId="30" xfId="0" applyFont="1" applyBorder="1" applyAlignment="1">
      <alignment vertical="center" wrapText="1"/>
    </xf>
    <xf numFmtId="0" fontId="3" fillId="0" borderId="29" xfId="0" applyFont="1" applyBorder="1" applyAlignment="1">
      <alignment horizontal="center" vertical="center" wrapText="1"/>
    </xf>
    <xf numFmtId="0" fontId="0" fillId="0" borderId="30" xfId="0" applyBorder="1" applyAlignment="1">
      <alignment vertical="center"/>
    </xf>
    <xf numFmtId="0" fontId="3" fillId="0" borderId="35" xfId="0" applyFont="1" applyBorder="1" applyAlignment="1">
      <alignment horizontal="left" vertical="center"/>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vertical="center"/>
    </xf>
    <xf numFmtId="0" fontId="0" fillId="0" borderId="37" xfId="0" applyBorder="1" applyAlignment="1">
      <alignment horizontal="center" vertical="center"/>
    </xf>
    <xf numFmtId="0" fontId="0" fillId="0" borderId="38" xfId="0" applyBorder="1" applyAlignment="1">
      <alignment vertical="center"/>
    </xf>
    <xf numFmtId="0" fontId="3" fillId="0" borderId="29" xfId="0" applyFont="1" applyBorder="1" applyAlignment="1">
      <alignment vertical="top"/>
    </xf>
    <xf numFmtId="0" fontId="3" fillId="0" borderId="32" xfId="0" applyFont="1" applyBorder="1" applyAlignment="1">
      <alignment vertical="top"/>
    </xf>
    <xf numFmtId="0" fontId="3" fillId="0" borderId="30" xfId="0" applyFont="1" applyBorder="1" applyAlignment="1">
      <alignment vertical="top"/>
    </xf>
    <xf numFmtId="0" fontId="18" fillId="0" borderId="0" xfId="2" applyFont="1" applyAlignment="1">
      <alignment horizontal="center" vertical="center"/>
    </xf>
    <xf numFmtId="0" fontId="12" fillId="0" borderId="0" xfId="2" applyFont="1" applyAlignment="1">
      <alignment horizontal="center" vertical="center" wrapText="1"/>
    </xf>
    <xf numFmtId="0" fontId="12" fillId="0" borderId="32" xfId="2" applyFont="1" applyBorder="1" applyAlignment="1">
      <alignment horizontal="center" vertical="center"/>
    </xf>
    <xf numFmtId="0" fontId="12" fillId="0" borderId="39" xfId="2" applyFont="1" applyBorder="1" applyAlignment="1">
      <alignment horizontal="left" vertical="center" wrapText="1"/>
    </xf>
    <xf numFmtId="0" fontId="12" fillId="0" borderId="39" xfId="2" applyFont="1" applyBorder="1" applyAlignment="1">
      <alignment horizontal="left" vertical="center"/>
    </xf>
    <xf numFmtId="0" fontId="12" fillId="0" borderId="0" xfId="2" applyFont="1" applyAlignment="1">
      <alignment horizontal="left" vertical="center" wrapText="1"/>
    </xf>
    <xf numFmtId="0" fontId="12" fillId="0" borderId="65" xfId="2" applyFont="1" applyBorder="1" applyAlignment="1">
      <alignment horizontal="center" vertical="center"/>
    </xf>
    <xf numFmtId="0" fontId="12" fillId="0" borderId="64" xfId="2" applyFont="1" applyBorder="1" applyAlignment="1">
      <alignment horizontal="center" vertical="center"/>
    </xf>
    <xf numFmtId="0" fontId="12" fillId="0" borderId="63" xfId="2" applyFont="1" applyBorder="1" applyAlignment="1">
      <alignment horizontal="center" vertical="center"/>
    </xf>
    <xf numFmtId="0" fontId="12" fillId="0" borderId="61" xfId="2" applyFont="1" applyBorder="1" applyAlignment="1">
      <alignment horizontal="left" vertical="center"/>
    </xf>
    <xf numFmtId="0" fontId="12" fillId="0" borderId="60" xfId="2" applyFont="1" applyBorder="1" applyAlignment="1">
      <alignment horizontal="left" vertical="center"/>
    </xf>
    <xf numFmtId="0" fontId="12" fillId="0" borderId="59" xfId="2" applyFont="1" applyBorder="1" applyAlignment="1">
      <alignment horizontal="left" vertical="center"/>
    </xf>
    <xf numFmtId="0" fontId="12" fillId="0" borderId="13" xfId="2" applyFont="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16" fillId="0" borderId="0" xfId="2" applyFont="1" applyAlignment="1">
      <alignment horizontal="left" vertical="center" wrapText="1"/>
    </xf>
    <xf numFmtId="0" fontId="12" fillId="0" borderId="6" xfId="2" applyFont="1" applyBorder="1" applyAlignment="1">
      <alignment horizontal="left" vertical="center" wrapTex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9" xfId="2" applyFont="1" applyBorder="1" applyAlignment="1">
      <alignment horizontal="left" vertical="center" wrapText="1"/>
    </xf>
    <xf numFmtId="0" fontId="12" fillId="0" borderId="32" xfId="2" applyFont="1" applyBorder="1" applyAlignment="1">
      <alignment horizontal="left" vertical="center" wrapText="1"/>
    </xf>
    <xf numFmtId="0" fontId="12" fillId="0" borderId="30" xfId="2"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3" fillId="2" borderId="0" xfId="0" applyFont="1" applyFill="1" applyAlignment="1">
      <alignment horizontal="left" vertical="center"/>
    </xf>
    <xf numFmtId="0" fontId="3" fillId="0" borderId="0" xfId="1" applyFont="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15" xfId="1" applyFont="1" applyBorder="1" applyAlignment="1">
      <alignment horizontal="center" vertical="center" textRotation="255" wrapText="1"/>
    </xf>
    <xf numFmtId="0" fontId="3" fillId="0" borderId="31" xfId="1" applyFont="1" applyBorder="1" applyAlignment="1">
      <alignment horizontal="center" vertical="center" textRotation="255"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2" fillId="0" borderId="8" xfId="1" applyBorder="1" applyAlignment="1">
      <alignment horizontal="left" vertical="center" wrapText="1"/>
    </xf>
    <xf numFmtId="0" fontId="3" fillId="0" borderId="33" xfId="1" applyFont="1" applyBorder="1" applyAlignment="1">
      <alignment horizontal="left" vertical="center"/>
    </xf>
    <xf numFmtId="0" fontId="3" fillId="0" borderId="34" xfId="1" applyFont="1" applyBorder="1" applyAlignment="1">
      <alignment horizontal="left" vertical="center"/>
    </xf>
    <xf numFmtId="0" fontId="3" fillId="0" borderId="29" xfId="1" applyFont="1" applyBorder="1" applyAlignment="1">
      <alignment horizontal="left" vertical="center" wrapText="1"/>
    </xf>
    <xf numFmtId="0" fontId="3" fillId="0" borderId="32" xfId="1" applyFont="1" applyBorder="1" applyAlignment="1">
      <alignment horizontal="left" vertical="center" wrapText="1"/>
    </xf>
    <xf numFmtId="0" fontId="3" fillId="0" borderId="30" xfId="1" applyFont="1" applyBorder="1" applyAlignment="1">
      <alignment horizontal="left" vertical="center" wrapText="1"/>
    </xf>
    <xf numFmtId="0" fontId="3" fillId="0" borderId="37" xfId="1" applyFont="1" applyBorder="1" applyAlignment="1">
      <alignment horizontal="left" vertical="center"/>
    </xf>
    <xf numFmtId="0" fontId="3" fillId="0" borderId="38" xfId="1" applyFont="1" applyBorder="1" applyAlignment="1">
      <alignment horizontal="left" vertical="center"/>
    </xf>
    <xf numFmtId="0" fontId="3" fillId="0" borderId="8" xfId="1" applyFont="1" applyBorder="1" applyAlignment="1">
      <alignment horizontal="left" vertical="center" wrapText="1"/>
    </xf>
    <xf numFmtId="0" fontId="3" fillId="0" borderId="13" xfId="1" applyFont="1" applyBorder="1" applyAlignment="1">
      <alignment horizontal="left" vertical="center" wrapText="1"/>
    </xf>
    <xf numFmtId="0" fontId="3" fillId="0" borderId="0" xfId="1" applyFont="1" applyAlignment="1">
      <alignment horizontal="left" vertical="center" wrapText="1"/>
    </xf>
    <xf numFmtId="0" fontId="3" fillId="0" borderId="14" xfId="1" applyFont="1" applyBorder="1" applyAlignment="1">
      <alignment horizontal="left"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1" xfId="1" applyFont="1" applyBorder="1" applyAlignment="1">
      <alignment horizontal="left" shrinkToFit="1"/>
    </xf>
    <xf numFmtId="0" fontId="3" fillId="0" borderId="2" xfId="1" applyFont="1" applyBorder="1" applyAlignment="1">
      <alignment horizontal="left" shrinkToFit="1"/>
    </xf>
    <xf numFmtId="0" fontId="3" fillId="0" borderId="3" xfId="1" applyFont="1" applyBorder="1" applyAlignment="1">
      <alignment horizontal="left" shrinkToFit="1"/>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3" fillId="0" borderId="66"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37" xfId="1" applyFont="1" applyBorder="1" applyAlignment="1">
      <alignment horizontal="left" vertical="center" wrapText="1"/>
    </xf>
    <xf numFmtId="0" fontId="3" fillId="0" borderId="38" xfId="1" applyFont="1" applyBorder="1" applyAlignment="1">
      <alignment horizontal="left" vertical="center" wrapText="1"/>
    </xf>
    <xf numFmtId="0" fontId="3" fillId="0" borderId="1" xfId="1" applyFont="1" applyBorder="1" applyAlignment="1">
      <alignment horizontal="left" wrapText="1"/>
    </xf>
    <xf numFmtId="0" fontId="3" fillId="0" borderId="2" xfId="1" applyFont="1" applyBorder="1" applyAlignment="1">
      <alignment horizontal="left" wrapText="1"/>
    </xf>
    <xf numFmtId="0" fontId="3" fillId="0" borderId="3" xfId="1" applyFont="1" applyBorder="1" applyAlignment="1">
      <alignment horizontal="left" wrapText="1"/>
    </xf>
    <xf numFmtId="0" fontId="3" fillId="0" borderId="9" xfId="1" applyFont="1" applyBorder="1" applyAlignment="1">
      <alignment horizontal="center" vertical="center" textRotation="255" shrinkToFit="1"/>
    </xf>
    <xf numFmtId="0" fontId="3" fillId="0" borderId="15" xfId="1" applyFont="1" applyBorder="1" applyAlignment="1">
      <alignment horizontal="center" vertical="center" textRotation="255" shrinkToFit="1"/>
    </xf>
    <xf numFmtId="0" fontId="3" fillId="0" borderId="31" xfId="1" applyFont="1" applyBorder="1" applyAlignment="1">
      <alignment horizontal="center" vertical="center" textRotation="255" shrinkToFi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8" xfId="1" applyFont="1" applyBorder="1" applyAlignment="1">
      <alignment horizontal="left" vertical="center" wrapText="1"/>
    </xf>
    <xf numFmtId="0" fontId="8" fillId="0" borderId="13"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8" fillId="0" borderId="29" xfId="1" applyFont="1" applyBorder="1" applyAlignment="1">
      <alignment horizontal="left" vertical="center" wrapText="1"/>
    </xf>
    <xf numFmtId="0" fontId="8" fillId="0" borderId="32" xfId="1" applyFont="1" applyBorder="1" applyAlignment="1">
      <alignment horizontal="left" vertical="center" wrapText="1"/>
    </xf>
    <xf numFmtId="0" fontId="8" fillId="0" borderId="30" xfId="1" applyFont="1" applyBorder="1" applyAlignment="1">
      <alignment horizontal="left" vertical="center" wrapText="1"/>
    </xf>
    <xf numFmtId="0" fontId="3" fillId="0" borderId="27" xfId="1" applyFont="1" applyBorder="1" applyAlignment="1">
      <alignment horizontal="left" vertical="center" wrapText="1"/>
    </xf>
    <xf numFmtId="0" fontId="3" fillId="0" borderId="39" xfId="1" applyFont="1" applyBorder="1" applyAlignment="1">
      <alignment horizontal="center" vertical="center" textRotation="255" shrinkToFit="1"/>
    </xf>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Alignment="1">
      <alignment horizontal="left" vertical="top" wrapText="1"/>
    </xf>
    <xf numFmtId="0" fontId="3" fillId="0" borderId="40" xfId="1" applyFont="1" applyBorder="1" applyAlignment="1">
      <alignment horizontal="center" wrapText="1"/>
    </xf>
    <xf numFmtId="0" fontId="3" fillId="0" borderId="41" xfId="1" applyFont="1" applyBorder="1" applyAlignment="1">
      <alignment horizontal="center" wrapText="1"/>
    </xf>
    <xf numFmtId="0" fontId="3" fillId="0" borderId="0" xfId="1" applyFont="1" applyAlignment="1">
      <alignment horizontal="center" wrapText="1"/>
    </xf>
    <xf numFmtId="0" fontId="3" fillId="0" borderId="6" xfId="1" applyFont="1" applyBorder="1" applyAlignment="1">
      <alignment horizontal="center" wrapText="1"/>
    </xf>
    <xf numFmtId="0" fontId="3" fillId="0" borderId="7" xfId="1" applyFont="1" applyBorder="1" applyAlignment="1">
      <alignment horizontal="center"/>
    </xf>
    <xf numFmtId="0" fontId="3" fillId="0" borderId="8" xfId="1" applyFont="1" applyBorder="1" applyAlignment="1">
      <alignment horizontal="center"/>
    </xf>
    <xf numFmtId="0" fontId="3" fillId="0" borderId="29" xfId="1" applyFont="1" applyBorder="1" applyAlignment="1">
      <alignment horizontal="center"/>
    </xf>
    <xf numFmtId="0" fontId="3" fillId="0" borderId="32" xfId="1" applyFont="1" applyBorder="1" applyAlignment="1">
      <alignment horizontal="center"/>
    </xf>
    <xf numFmtId="0" fontId="3" fillId="0" borderId="30" xfId="1" applyFont="1" applyBorder="1" applyAlignment="1">
      <alignment horizontal="center"/>
    </xf>
    <xf numFmtId="0" fontId="3" fillId="0" borderId="32" xfId="1" applyFont="1" applyBorder="1" applyAlignment="1">
      <alignment horizontal="center" vertical="center"/>
    </xf>
    <xf numFmtId="0" fontId="3" fillId="0" borderId="30" xfId="1" applyFont="1" applyBorder="1" applyAlignment="1">
      <alignment horizontal="center" vertical="center"/>
    </xf>
    <xf numFmtId="0" fontId="3" fillId="0" borderId="6" xfId="1" applyFont="1" applyBorder="1" applyAlignment="1">
      <alignment horizontal="center"/>
    </xf>
    <xf numFmtId="0" fontId="3" fillId="0" borderId="7" xfId="1" applyFont="1" applyBorder="1" applyAlignment="1">
      <alignment horizontal="center" shrinkToFit="1"/>
    </xf>
    <xf numFmtId="0" fontId="3" fillId="0" borderId="8" xfId="1" applyFont="1" applyBorder="1" applyAlignment="1">
      <alignment horizontal="center" shrinkToFit="1"/>
    </xf>
    <xf numFmtId="0" fontId="3" fillId="0" borderId="29" xfId="1" applyFont="1" applyBorder="1" applyAlignment="1">
      <alignment horizontal="center" shrinkToFit="1"/>
    </xf>
    <xf numFmtId="0" fontId="3" fillId="0" borderId="32" xfId="1" applyFont="1" applyBorder="1" applyAlignment="1">
      <alignment horizontal="center" shrinkToFit="1"/>
    </xf>
    <xf numFmtId="0" fontId="3" fillId="0" borderId="30" xfId="1" applyFont="1" applyBorder="1" applyAlignment="1">
      <alignment horizontal="center" shrinkToFit="1"/>
    </xf>
    <xf numFmtId="0" fontId="3" fillId="0" borderId="2" xfId="1" applyFont="1" applyBorder="1" applyAlignment="1">
      <alignment horizontal="left" vertical="top"/>
    </xf>
    <xf numFmtId="0" fontId="3" fillId="0" borderId="4" xfId="1" applyFont="1" applyBorder="1" applyAlignment="1">
      <alignment horizont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32" xfId="1" applyFont="1" applyBorder="1" applyAlignment="1">
      <alignment horizontal="center" vertical="center" shrinkToFit="1"/>
    </xf>
    <xf numFmtId="0" fontId="3" fillId="0" borderId="30" xfId="1" applyFont="1" applyBorder="1" applyAlignment="1">
      <alignment horizontal="center" vertical="center" shrinkToFit="1"/>
    </xf>
    <xf numFmtId="0" fontId="2" fillId="0" borderId="2" xfId="1" applyBorder="1" applyAlignment="1">
      <alignment horizontal="left" vertical="top"/>
    </xf>
    <xf numFmtId="0" fontId="3" fillId="0" borderId="1" xfId="1" applyFont="1" applyBorder="1" applyAlignment="1">
      <alignment horizontal="center" shrinkToFit="1"/>
    </xf>
    <xf numFmtId="0" fontId="3" fillId="0" borderId="2" xfId="1" applyFont="1" applyBorder="1" applyAlignment="1">
      <alignment horizontal="center" shrinkToFit="1"/>
    </xf>
    <xf numFmtId="0" fontId="3" fillId="0" borderId="3" xfId="1" applyFont="1" applyBorder="1" applyAlignment="1">
      <alignment horizontal="center" shrinkToFit="1"/>
    </xf>
    <xf numFmtId="0" fontId="3" fillId="0" borderId="2" xfId="1" applyFont="1" applyBorder="1" applyAlignment="1">
      <alignment horizontal="left" vertical="top" shrinkToFit="1"/>
    </xf>
    <xf numFmtId="0" fontId="2" fillId="0" borderId="2" xfId="1" applyBorder="1" applyAlignment="1">
      <alignment horizontal="left" vertical="top" shrinkToFit="1"/>
    </xf>
    <xf numFmtId="0" fontId="3" fillId="0" borderId="2" xfId="1" applyFont="1" applyBorder="1" applyAlignment="1">
      <alignment horizontal="left" vertical="center" shrinkToFit="1"/>
    </xf>
    <xf numFmtId="0" fontId="2" fillId="0" borderId="2" xfId="1" applyBorder="1" applyAlignment="1">
      <alignment vertical="center" shrinkToFit="1"/>
    </xf>
    <xf numFmtId="0" fontId="2" fillId="0" borderId="2" xfId="1" applyBorder="1" applyAlignment="1">
      <alignment horizontal="left" vertical="center" shrinkToFit="1"/>
    </xf>
    <xf numFmtId="0" fontId="3" fillId="0" borderId="32" xfId="1" applyFont="1" applyBorder="1" applyAlignment="1">
      <alignment horizontal="left" vertical="center" shrinkToFit="1"/>
    </xf>
    <xf numFmtId="0" fontId="2" fillId="0" borderId="32" xfId="1" applyBorder="1" applyAlignment="1">
      <alignment vertical="center" shrinkToFit="1"/>
    </xf>
    <xf numFmtId="0" fontId="3" fillId="0" borderId="42" xfId="1" applyFont="1" applyBorder="1" applyAlignment="1">
      <alignment horizontal="left" vertical="top" shrinkToFit="1"/>
    </xf>
    <xf numFmtId="0" fontId="2" fillId="0" borderId="42" xfId="1" applyBorder="1" applyAlignment="1">
      <alignment shrinkToFit="1"/>
    </xf>
    <xf numFmtId="0" fontId="3" fillId="0" borderId="44" xfId="1" applyFont="1" applyBorder="1" applyAlignment="1">
      <alignment horizontal="left" vertical="top" shrinkToFit="1"/>
    </xf>
    <xf numFmtId="0" fontId="3" fillId="0" borderId="45" xfId="1" applyFont="1" applyBorder="1" applyAlignment="1">
      <alignment horizontal="center"/>
    </xf>
    <xf numFmtId="0" fontId="3" fillId="0" borderId="46" xfId="1" applyFont="1" applyBorder="1" applyAlignment="1">
      <alignment horizontal="center"/>
    </xf>
    <xf numFmtId="0" fontId="3" fillId="0" borderId="47" xfId="1" applyFont="1" applyBorder="1" applyAlignment="1">
      <alignment horizontal="center"/>
    </xf>
    <xf numFmtId="0" fontId="3" fillId="0" borderId="1" xfId="1" applyFont="1" applyBorder="1" applyAlignment="1">
      <alignment horizontal="left" vertical="center" shrinkToFit="1"/>
    </xf>
    <xf numFmtId="0" fontId="3" fillId="0" borderId="3" xfId="1" applyFont="1" applyBorder="1" applyAlignment="1">
      <alignment horizontal="left" vertical="center" shrinkToFit="1"/>
    </xf>
    <xf numFmtId="0" fontId="3" fillId="0" borderId="39" xfId="1" applyFont="1" applyBorder="1" applyAlignment="1">
      <alignment horizontal="left" vertical="center"/>
    </xf>
    <xf numFmtId="0" fontId="3" fillId="0" borderId="1" xfId="1" applyFont="1" applyBorder="1" applyAlignment="1">
      <alignment horizontal="left" vertical="center"/>
    </xf>
    <xf numFmtId="0" fontId="3" fillId="0" borderId="1" xfId="1" applyFont="1" applyBorder="1" applyAlignment="1">
      <alignment horizontal="left" vertical="center" textRotation="255"/>
    </xf>
    <xf numFmtId="0" fontId="3" fillId="0" borderId="2" xfId="1" applyFont="1" applyBorder="1" applyAlignment="1">
      <alignment horizontal="left" vertical="center" textRotation="255"/>
    </xf>
    <xf numFmtId="0" fontId="3" fillId="0" borderId="3" xfId="1" applyFont="1" applyBorder="1" applyAlignment="1">
      <alignment horizontal="left" vertical="center" textRotation="255"/>
    </xf>
    <xf numFmtId="0" fontId="3" fillId="0" borderId="39" xfId="1" applyFont="1" applyBorder="1" applyAlignment="1">
      <alignment horizontal="left" wrapText="1"/>
    </xf>
    <xf numFmtId="0" fontId="3" fillId="0" borderId="31" xfId="1" applyFont="1" applyBorder="1" applyAlignment="1">
      <alignment horizontal="left" wrapText="1"/>
    </xf>
    <xf numFmtId="0" fontId="3" fillId="0" borderId="1" xfId="1" applyFont="1" applyBorder="1" applyAlignment="1">
      <alignment horizontal="left"/>
    </xf>
    <xf numFmtId="0" fontId="3" fillId="0" borderId="2" xfId="1" applyFont="1" applyBorder="1" applyAlignment="1">
      <alignment horizontal="left"/>
    </xf>
    <xf numFmtId="0" fontId="3" fillId="0" borderId="32" xfId="1" applyFont="1" applyBorder="1" applyAlignment="1">
      <alignment horizontal="left"/>
    </xf>
    <xf numFmtId="0" fontId="3" fillId="0" borderId="7" xfId="1" applyFont="1" applyBorder="1" applyAlignment="1">
      <alignment horizontal="left" vertical="top" wrapText="1"/>
    </xf>
    <xf numFmtId="0" fontId="3" fillId="0" borderId="13" xfId="1" applyFont="1" applyBorder="1" applyAlignment="1">
      <alignment horizontal="left" vertical="top" wrapText="1"/>
    </xf>
    <xf numFmtId="0" fontId="3" fillId="0" borderId="29" xfId="1" applyFont="1" applyBorder="1" applyAlignment="1">
      <alignment horizontal="left" vertical="top" wrapText="1"/>
    </xf>
    <xf numFmtId="0" fontId="3" fillId="0" borderId="32" xfId="1" applyFont="1" applyBorder="1" applyAlignment="1">
      <alignment horizontal="left" vertical="top" wrapText="1"/>
    </xf>
    <xf numFmtId="0" fontId="3" fillId="0" borderId="8" xfId="1" applyFont="1" applyBorder="1" applyAlignment="1">
      <alignment horizontal="left" vertical="top" wrapText="1"/>
    </xf>
    <xf numFmtId="0" fontId="3" fillId="0" borderId="14" xfId="1" applyFont="1" applyBorder="1" applyAlignment="1">
      <alignment horizontal="left" vertical="top" wrapText="1"/>
    </xf>
    <xf numFmtId="0" fontId="3" fillId="0" borderId="30" xfId="1" applyFont="1" applyBorder="1" applyAlignment="1">
      <alignment horizontal="left" vertical="top"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9" xfId="0" applyFont="1" applyBorder="1" applyAlignment="1">
      <alignment horizontal="center" vertical="center"/>
    </xf>
    <xf numFmtId="0" fontId="3" fillId="0" borderId="39" xfId="0" applyFont="1" applyBorder="1" applyAlignment="1">
      <alignment vertical="center"/>
    </xf>
    <xf numFmtId="0" fontId="29" fillId="4" borderId="0" xfId="3" applyFont="1" applyFill="1" applyAlignment="1" applyProtection="1">
      <alignment horizontal="center" vertical="center"/>
      <protection locked="0"/>
    </xf>
    <xf numFmtId="0" fontId="29" fillId="5" borderId="0" xfId="3" applyFont="1" applyFill="1" applyAlignment="1" applyProtection="1">
      <alignment horizontal="center" vertical="center"/>
      <protection locked="0"/>
    </xf>
    <xf numFmtId="0" fontId="29" fillId="0" borderId="0" xfId="3" applyFont="1" applyAlignment="1">
      <alignment horizontal="center" vertical="center"/>
    </xf>
    <xf numFmtId="0" fontId="5" fillId="4" borderId="39" xfId="3" applyFont="1" applyFill="1" applyBorder="1" applyAlignment="1" applyProtection="1">
      <alignment horizontal="center" vertical="center"/>
      <protection locked="0"/>
    </xf>
    <xf numFmtId="0" fontId="5" fillId="5" borderId="1" xfId="3" applyFont="1" applyFill="1" applyBorder="1" applyAlignment="1" applyProtection="1">
      <alignment horizontal="center" vertical="center"/>
      <protection locked="0"/>
    </xf>
    <xf numFmtId="0" fontId="5" fillId="5" borderId="3" xfId="3" applyFont="1" applyFill="1" applyBorder="1" applyAlignment="1" applyProtection="1">
      <alignment horizontal="center" vertical="center"/>
      <protection locked="0"/>
    </xf>
    <xf numFmtId="0" fontId="5" fillId="5" borderId="29" xfId="3" applyFont="1" applyFill="1" applyBorder="1" applyAlignment="1" applyProtection="1">
      <alignment horizontal="center" vertical="center"/>
      <protection locked="0"/>
    </xf>
    <xf numFmtId="0" fontId="5" fillId="5" borderId="30" xfId="3" applyFont="1" applyFill="1" applyBorder="1" applyAlignment="1" applyProtection="1">
      <alignment horizontal="center" vertical="center"/>
      <protection locked="0"/>
    </xf>
    <xf numFmtId="0" fontId="5" fillId="2" borderId="1" xfId="3" applyFont="1" applyFill="1" applyBorder="1" applyAlignment="1">
      <alignment horizontal="center" vertical="center"/>
    </xf>
    <xf numFmtId="0" fontId="5" fillId="2" borderId="3" xfId="3" applyFont="1" applyFill="1" applyBorder="1" applyAlignment="1">
      <alignment horizontal="center" vertical="center"/>
    </xf>
    <xf numFmtId="0" fontId="5" fillId="0" borderId="71" xfId="3" applyFont="1" applyBorder="1" applyAlignment="1">
      <alignment horizontal="center" vertical="center"/>
    </xf>
    <xf numFmtId="0" fontId="5" fillId="0" borderId="80" xfId="3" applyFont="1" applyBorder="1" applyAlignment="1">
      <alignment horizontal="center" vertical="center"/>
    </xf>
    <xf numFmtId="0" fontId="5" fillId="0" borderId="88" xfId="3" applyFont="1" applyBorder="1" applyAlignment="1">
      <alignment horizontal="center" vertical="center"/>
    </xf>
    <xf numFmtId="0" fontId="5" fillId="0" borderId="72" xfId="3" applyFont="1" applyBorder="1" applyAlignment="1">
      <alignment horizontal="center" vertical="center" wrapText="1"/>
    </xf>
    <xf numFmtId="0" fontId="5" fillId="0" borderId="73" xfId="3" applyFont="1" applyBorder="1" applyAlignment="1">
      <alignment horizontal="center" vertical="center" wrapText="1"/>
    </xf>
    <xf numFmtId="0" fontId="5" fillId="0" borderId="0" xfId="3" applyFont="1" applyAlignment="1">
      <alignment horizontal="center" vertical="center" wrapText="1"/>
    </xf>
    <xf numFmtId="0" fontId="5" fillId="0" borderId="14" xfId="3" applyFont="1" applyBorder="1" applyAlignment="1">
      <alignment horizontal="center" vertical="center" wrapText="1"/>
    </xf>
    <xf numFmtId="0" fontId="5" fillId="0" borderId="89" xfId="3" applyFont="1" applyBorder="1" applyAlignment="1">
      <alignment horizontal="center" vertical="center" wrapText="1"/>
    </xf>
    <xf numFmtId="0" fontId="5" fillId="0" borderId="90" xfId="3" applyFont="1" applyBorder="1" applyAlignment="1">
      <alignment horizontal="center" vertical="center" wrapText="1"/>
    </xf>
    <xf numFmtId="0" fontId="5" fillId="0" borderId="74"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91" xfId="3" applyFont="1" applyBorder="1" applyAlignment="1">
      <alignment horizontal="center" vertical="center" wrapText="1"/>
    </xf>
    <xf numFmtId="0" fontId="5" fillId="0" borderId="75" xfId="3" applyFont="1" applyBorder="1" applyAlignment="1">
      <alignment horizontal="center" vertical="center" wrapText="1"/>
    </xf>
    <xf numFmtId="0" fontId="5" fillId="0" borderId="81" xfId="3" applyFont="1" applyBorder="1" applyAlignment="1">
      <alignment horizontal="center" vertical="center" wrapText="1"/>
    </xf>
    <xf numFmtId="0" fontId="5" fillId="0" borderId="92" xfId="3" applyFont="1" applyBorder="1" applyAlignment="1">
      <alignment horizontal="center" vertical="center" wrapText="1"/>
    </xf>
    <xf numFmtId="0" fontId="5" fillId="0" borderId="76" xfId="3" quotePrefix="1" applyFont="1" applyBorder="1" applyAlignment="1">
      <alignment horizontal="center" vertical="center"/>
    </xf>
    <xf numFmtId="0" fontId="5" fillId="0" borderId="72" xfId="3" applyFont="1" applyBorder="1" applyAlignment="1">
      <alignment horizontal="center" vertical="center"/>
    </xf>
    <xf numFmtId="0" fontId="33" fillId="0" borderId="77" xfId="3" applyFont="1" applyBorder="1" applyAlignment="1">
      <alignment horizontal="center" vertical="center" wrapText="1"/>
    </xf>
    <xf numFmtId="0" fontId="33" fillId="0" borderId="78" xfId="3" applyFont="1" applyBorder="1" applyAlignment="1">
      <alignment horizontal="center" vertical="center" wrapText="1"/>
    </xf>
    <xf numFmtId="0" fontId="33" fillId="0" borderId="84" xfId="3" applyFont="1" applyBorder="1" applyAlignment="1">
      <alignment horizontal="center" vertical="center" wrapText="1"/>
    </xf>
    <xf numFmtId="0" fontId="33" fillId="0" borderId="85" xfId="3" applyFont="1" applyBorder="1" applyAlignment="1">
      <alignment horizontal="center" vertical="center" wrapText="1"/>
    </xf>
    <xf numFmtId="0" fontId="33" fillId="0" borderId="86" xfId="3" applyFont="1" applyBorder="1" applyAlignment="1">
      <alignment horizontal="center" vertical="center" wrapText="1"/>
    </xf>
    <xf numFmtId="0" fontId="33" fillId="0" borderId="87" xfId="3" applyFont="1" applyBorder="1" applyAlignment="1">
      <alignment horizontal="center" vertical="center" wrapText="1"/>
    </xf>
    <xf numFmtId="0" fontId="33" fillId="0" borderId="93" xfId="3" applyFont="1" applyBorder="1" applyAlignment="1">
      <alignment horizontal="center" vertical="center" wrapText="1"/>
    </xf>
    <xf numFmtId="0" fontId="33" fillId="0" borderId="94" xfId="3" applyFont="1" applyBorder="1" applyAlignment="1">
      <alignment horizontal="center" vertical="center" wrapText="1"/>
    </xf>
    <xf numFmtId="0" fontId="5" fillId="0" borderId="79" xfId="3" applyFont="1" applyBorder="1" applyAlignment="1">
      <alignment horizontal="center" vertical="center" wrapText="1"/>
    </xf>
    <xf numFmtId="0" fontId="5" fillId="0" borderId="71" xfId="3" applyFont="1" applyBorder="1" applyAlignment="1">
      <alignment horizontal="center" vertical="center" wrapText="1"/>
    </xf>
    <xf numFmtId="0" fontId="5" fillId="0" borderId="82" xfId="3" applyFont="1" applyBorder="1" applyAlignment="1">
      <alignment horizontal="center" vertical="center"/>
    </xf>
    <xf numFmtId="0" fontId="5" fillId="0" borderId="2" xfId="3" applyFont="1" applyBorder="1" applyAlignment="1">
      <alignment horizontal="center" vertical="center"/>
    </xf>
    <xf numFmtId="0" fontId="5" fillId="0" borderId="83" xfId="3" applyFont="1" applyBorder="1" applyAlignment="1">
      <alignment horizontal="center" vertical="center"/>
    </xf>
    <xf numFmtId="0" fontId="5" fillId="5" borderId="96" xfId="3" applyFont="1" applyFill="1" applyBorder="1" applyAlignment="1" applyProtection="1">
      <alignment horizontal="left" vertical="center" wrapText="1"/>
      <protection locked="0"/>
    </xf>
    <xf numFmtId="0" fontId="5" fillId="5" borderId="99" xfId="3" applyFont="1" applyFill="1" applyBorder="1" applyAlignment="1" applyProtection="1">
      <alignment horizontal="left" vertical="center" wrapText="1"/>
      <protection locked="0"/>
    </xf>
    <xf numFmtId="0" fontId="5" fillId="5" borderId="100" xfId="3" applyFont="1" applyFill="1" applyBorder="1" applyAlignment="1" applyProtection="1">
      <alignment horizontal="left" vertical="center" wrapText="1"/>
      <protection locked="0"/>
    </xf>
    <xf numFmtId="0" fontId="33" fillId="4" borderId="82" xfId="3" applyFont="1" applyFill="1" applyBorder="1" applyAlignment="1" applyProtection="1">
      <alignment horizontal="center" vertical="center" wrapText="1"/>
      <protection locked="0"/>
    </xf>
    <xf numFmtId="0" fontId="33" fillId="4" borderId="3"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center" vertical="center" wrapText="1"/>
      <protection locked="0"/>
    </xf>
    <xf numFmtId="0" fontId="5" fillId="4" borderId="3" xfId="3" applyFont="1" applyFill="1" applyBorder="1" applyAlignment="1" applyProtection="1">
      <alignment horizontal="center" vertical="center" wrapText="1"/>
      <protection locked="0"/>
    </xf>
    <xf numFmtId="0" fontId="5" fillId="4" borderId="1" xfId="3" applyFont="1" applyFill="1" applyBorder="1" applyAlignment="1" applyProtection="1">
      <alignment horizontal="center" vertical="center" shrinkToFit="1"/>
      <protection locked="0"/>
    </xf>
    <xf numFmtId="0" fontId="5" fillId="4" borderId="2" xfId="3" applyFont="1" applyFill="1" applyBorder="1" applyAlignment="1" applyProtection="1">
      <alignment horizontal="center" vertical="center" shrinkToFit="1"/>
      <protection locked="0"/>
    </xf>
    <xf numFmtId="0" fontId="5" fillId="4" borderId="3" xfId="3" applyFont="1" applyFill="1" applyBorder="1" applyAlignment="1" applyProtection="1">
      <alignment horizontal="center" vertical="center" shrinkToFit="1"/>
      <protection locked="0"/>
    </xf>
    <xf numFmtId="0" fontId="5" fillId="5" borderId="1" xfId="3" applyFont="1" applyFill="1" applyBorder="1" applyAlignment="1" applyProtection="1">
      <alignment horizontal="center" vertical="center" wrapText="1"/>
      <protection locked="0"/>
    </xf>
    <xf numFmtId="0" fontId="5" fillId="5" borderId="2" xfId="3" applyFont="1" applyFill="1" applyBorder="1" applyAlignment="1" applyProtection="1">
      <alignment horizontal="center" vertical="center" wrapText="1"/>
      <protection locked="0"/>
    </xf>
    <xf numFmtId="0" fontId="5" fillId="5" borderId="83" xfId="3" applyFont="1" applyFill="1" applyBorder="1" applyAlignment="1" applyProtection="1">
      <alignment horizontal="center" vertical="center" wrapText="1"/>
      <protection locked="0"/>
    </xf>
    <xf numFmtId="179" fontId="29" fillId="2" borderId="82" xfId="3" applyNumberFormat="1" applyFont="1" applyFill="1" applyBorder="1" applyAlignment="1">
      <alignment horizontal="center" vertical="center" wrapText="1"/>
    </xf>
    <xf numFmtId="179" fontId="29" fillId="2" borderId="83" xfId="3" applyNumberFormat="1" applyFont="1" applyFill="1" applyBorder="1" applyAlignment="1">
      <alignment horizontal="center" vertical="center" wrapText="1"/>
    </xf>
    <xf numFmtId="179" fontId="29" fillId="2" borderId="82" xfId="5" applyNumberFormat="1" applyFont="1" applyFill="1" applyBorder="1" applyAlignment="1" applyProtection="1">
      <alignment horizontal="center" vertical="center" wrapText="1"/>
    </xf>
    <xf numFmtId="179" fontId="29" fillId="2" borderId="83" xfId="5" applyNumberFormat="1" applyFont="1" applyFill="1" applyBorder="1" applyAlignment="1" applyProtection="1">
      <alignment horizontal="center" vertical="center" wrapText="1"/>
    </xf>
    <xf numFmtId="0" fontId="5" fillId="5" borderId="82" xfId="3" applyFont="1" applyFill="1" applyBorder="1" applyAlignment="1" applyProtection="1">
      <alignment horizontal="left" vertical="center" wrapText="1"/>
      <protection locked="0"/>
    </xf>
    <xf numFmtId="0" fontId="5" fillId="5" borderId="2" xfId="3" applyFont="1" applyFill="1" applyBorder="1" applyAlignment="1" applyProtection="1">
      <alignment horizontal="left" vertical="center" wrapText="1"/>
      <protection locked="0"/>
    </xf>
    <xf numFmtId="0" fontId="5" fillId="5" borderId="83" xfId="3" applyFont="1" applyFill="1" applyBorder="1" applyAlignment="1" applyProtection="1">
      <alignment horizontal="left" vertical="center" wrapText="1"/>
      <protection locked="0"/>
    </xf>
    <xf numFmtId="0" fontId="33" fillId="4" borderId="96" xfId="3" applyFont="1" applyFill="1" applyBorder="1" applyAlignment="1" applyProtection="1">
      <alignment horizontal="center" vertical="center" wrapText="1"/>
      <protection locked="0"/>
    </xf>
    <xf numFmtId="0" fontId="33" fillId="4" borderId="97" xfId="3" applyFont="1" applyFill="1" applyBorder="1" applyAlignment="1" applyProtection="1">
      <alignment horizontal="center" vertical="center" wrapText="1"/>
      <protection locked="0"/>
    </xf>
    <xf numFmtId="0" fontId="5" fillId="4" borderId="98" xfId="3" applyFont="1" applyFill="1" applyBorder="1" applyAlignment="1" applyProtection="1">
      <alignment horizontal="center" vertical="center" wrapText="1"/>
      <protection locked="0"/>
    </xf>
    <xf numFmtId="0" fontId="5" fillId="4" borderId="97" xfId="3" applyFont="1" applyFill="1" applyBorder="1" applyAlignment="1" applyProtection="1">
      <alignment horizontal="center" vertical="center" wrapText="1"/>
      <protection locked="0"/>
    </xf>
    <xf numFmtId="0" fontId="5" fillId="4" borderId="98" xfId="3" applyFont="1" applyFill="1" applyBorder="1" applyAlignment="1" applyProtection="1">
      <alignment horizontal="center" vertical="center" shrinkToFit="1"/>
      <protection locked="0"/>
    </xf>
    <xf numFmtId="0" fontId="5" fillId="4" borderId="99" xfId="3" applyFont="1" applyFill="1" applyBorder="1" applyAlignment="1" applyProtection="1">
      <alignment horizontal="center" vertical="center" shrinkToFit="1"/>
      <protection locked="0"/>
    </xf>
    <xf numFmtId="0" fontId="5" fillId="4" borderId="97" xfId="3" applyFont="1" applyFill="1" applyBorder="1" applyAlignment="1" applyProtection="1">
      <alignment horizontal="center" vertical="center" shrinkToFit="1"/>
      <protection locked="0"/>
    </xf>
    <xf numFmtId="0" fontId="5" fillId="5" borderId="98" xfId="3" applyFont="1" applyFill="1" applyBorder="1" applyAlignment="1" applyProtection="1">
      <alignment horizontal="center" vertical="center" wrapText="1"/>
      <protection locked="0"/>
    </xf>
    <xf numFmtId="0" fontId="5" fillId="5" borderId="99" xfId="3" applyFont="1" applyFill="1" applyBorder="1" applyAlignment="1" applyProtection="1">
      <alignment horizontal="center" vertical="center" wrapText="1"/>
      <protection locked="0"/>
    </xf>
    <xf numFmtId="0" fontId="5" fillId="5" borderId="100" xfId="3" applyFont="1" applyFill="1" applyBorder="1" applyAlignment="1" applyProtection="1">
      <alignment horizontal="center" vertical="center" wrapText="1"/>
      <protection locked="0"/>
    </xf>
    <xf numFmtId="179" fontId="29" fillId="2" borderId="96" xfId="3" applyNumberFormat="1" applyFont="1" applyFill="1" applyBorder="1" applyAlignment="1">
      <alignment horizontal="center" vertical="center" wrapText="1"/>
    </xf>
    <xf numFmtId="179" fontId="29" fillId="2" borderId="100" xfId="3" applyNumberFormat="1" applyFont="1" applyFill="1" applyBorder="1" applyAlignment="1">
      <alignment horizontal="center" vertical="center" wrapText="1"/>
    </xf>
    <xf numFmtId="179" fontId="29" fillId="2" borderId="96" xfId="5" applyNumberFormat="1" applyFont="1" applyFill="1" applyBorder="1" applyAlignment="1" applyProtection="1">
      <alignment horizontal="center" vertical="center" wrapText="1"/>
    </xf>
    <xf numFmtId="179" fontId="29" fillId="2" borderId="100" xfId="5" applyNumberFormat="1" applyFont="1" applyFill="1" applyBorder="1" applyAlignment="1" applyProtection="1">
      <alignment horizontal="center" vertical="center" wrapText="1"/>
    </xf>
    <xf numFmtId="0" fontId="33" fillId="4" borderId="109" xfId="3" applyFont="1" applyFill="1" applyBorder="1" applyAlignment="1" applyProtection="1">
      <alignment horizontal="center" vertical="center" wrapText="1"/>
      <protection locked="0"/>
    </xf>
    <xf numFmtId="0" fontId="33" fillId="4" borderId="63" xfId="3" applyFont="1" applyFill="1" applyBorder="1" applyAlignment="1" applyProtection="1">
      <alignment horizontal="center" vertical="center" wrapText="1"/>
      <protection locked="0"/>
    </xf>
    <xf numFmtId="0" fontId="5" fillId="4" borderId="65" xfId="3" applyFont="1" applyFill="1" applyBorder="1" applyAlignment="1" applyProtection="1">
      <alignment horizontal="center" vertical="center" wrapText="1"/>
      <protection locked="0"/>
    </xf>
    <xf numFmtId="0" fontId="5" fillId="4" borderId="63" xfId="3" applyFont="1" applyFill="1" applyBorder="1" applyAlignment="1" applyProtection="1">
      <alignment horizontal="center" vertical="center" wrapText="1"/>
      <protection locked="0"/>
    </xf>
    <xf numFmtId="0" fontId="5" fillId="4" borderId="65" xfId="3" applyFont="1" applyFill="1" applyBorder="1" applyAlignment="1" applyProtection="1">
      <alignment horizontal="center" vertical="center" shrinkToFit="1"/>
      <protection locked="0"/>
    </xf>
    <xf numFmtId="0" fontId="5" fillId="4" borderId="64" xfId="3" applyFont="1" applyFill="1" applyBorder="1" applyAlignment="1" applyProtection="1">
      <alignment horizontal="center" vertical="center" shrinkToFit="1"/>
      <protection locked="0"/>
    </xf>
    <xf numFmtId="0" fontId="5" fillId="4" borderId="63" xfId="3" applyFont="1" applyFill="1" applyBorder="1" applyAlignment="1" applyProtection="1">
      <alignment horizontal="center" vertical="center" shrinkToFit="1"/>
      <protection locked="0"/>
    </xf>
    <xf numFmtId="0" fontId="5" fillId="5" borderId="65" xfId="3" applyFont="1" applyFill="1" applyBorder="1" applyAlignment="1" applyProtection="1">
      <alignment horizontal="center" vertical="center" wrapText="1"/>
      <protection locked="0"/>
    </xf>
    <xf numFmtId="0" fontId="5" fillId="5" borderId="64" xfId="3" applyFont="1" applyFill="1" applyBorder="1" applyAlignment="1" applyProtection="1">
      <alignment horizontal="center" vertical="center" wrapText="1"/>
      <protection locked="0"/>
    </xf>
    <xf numFmtId="0" fontId="5" fillId="5" borderId="110" xfId="3" applyFont="1" applyFill="1" applyBorder="1" applyAlignment="1" applyProtection="1">
      <alignment horizontal="center" vertical="center" wrapText="1"/>
      <protection locked="0"/>
    </xf>
    <xf numFmtId="179" fontId="29" fillId="2" borderId="109" xfId="3" applyNumberFormat="1" applyFont="1" applyFill="1" applyBorder="1" applyAlignment="1">
      <alignment horizontal="center" vertical="center" wrapText="1"/>
    </xf>
    <xf numFmtId="179" fontId="29" fillId="2" borderId="110" xfId="3" applyNumberFormat="1" applyFont="1" applyFill="1" applyBorder="1" applyAlignment="1">
      <alignment horizontal="center" vertical="center" wrapText="1"/>
    </xf>
    <xf numFmtId="179" fontId="29" fillId="2" borderId="109" xfId="5" applyNumberFormat="1" applyFont="1" applyFill="1" applyBorder="1" applyAlignment="1" applyProtection="1">
      <alignment horizontal="center" vertical="center" wrapText="1"/>
    </xf>
    <xf numFmtId="179" fontId="29" fillId="2" borderId="110" xfId="5" applyNumberFormat="1" applyFont="1" applyFill="1" applyBorder="1" applyAlignment="1" applyProtection="1">
      <alignment horizontal="center" vertical="center" wrapText="1"/>
    </xf>
    <xf numFmtId="0" fontId="5" fillId="5" borderId="109" xfId="3" applyFont="1" applyFill="1" applyBorder="1" applyAlignment="1" applyProtection="1">
      <alignment horizontal="left" vertical="center" wrapText="1"/>
      <protection locked="0"/>
    </xf>
    <xf numFmtId="0" fontId="5" fillId="5" borderId="64" xfId="3" applyFont="1" applyFill="1" applyBorder="1" applyAlignment="1" applyProtection="1">
      <alignment horizontal="left" vertical="center" wrapText="1"/>
      <protection locked="0"/>
    </xf>
    <xf numFmtId="0" fontId="5" fillId="5" borderId="110" xfId="3" applyFont="1" applyFill="1" applyBorder="1" applyAlignment="1" applyProtection="1">
      <alignment horizontal="left" vertical="center" wrapText="1"/>
      <protection locked="0"/>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3" xfId="3" applyFont="1" applyBorder="1" applyAlignment="1">
      <alignment horizontal="center" vertical="center"/>
    </xf>
    <xf numFmtId="181" fontId="32" fillId="0" borderId="1" xfId="3" applyNumberFormat="1" applyFont="1" applyBorder="1" applyAlignment="1">
      <alignment horizontal="right" vertical="center"/>
    </xf>
    <xf numFmtId="181" fontId="32" fillId="0" borderId="3" xfId="3" applyNumberFormat="1" applyFont="1" applyBorder="1" applyAlignment="1">
      <alignment horizontal="right" vertical="center"/>
    </xf>
    <xf numFmtId="181" fontId="32" fillId="0" borderId="1" xfId="5" applyNumberFormat="1" applyFont="1" applyFill="1" applyBorder="1" applyAlignment="1" applyProtection="1">
      <alignment horizontal="right" vertical="center"/>
    </xf>
    <xf numFmtId="181" fontId="32" fillId="0" borderId="3" xfId="5" applyNumberFormat="1" applyFont="1" applyFill="1" applyBorder="1" applyAlignment="1" applyProtection="1">
      <alignment horizontal="right" vertical="center"/>
    </xf>
    <xf numFmtId="181" fontId="32" fillId="5" borderId="1" xfId="3" applyNumberFormat="1" applyFont="1" applyFill="1" applyBorder="1" applyAlignment="1" applyProtection="1">
      <alignment horizontal="right" vertical="center"/>
      <protection locked="0"/>
    </xf>
    <xf numFmtId="181" fontId="32" fillId="5" borderId="3" xfId="3" applyNumberFormat="1" applyFont="1" applyFill="1" applyBorder="1" applyAlignment="1" applyProtection="1">
      <alignment horizontal="right" vertical="center"/>
      <protection locked="0"/>
    </xf>
    <xf numFmtId="0" fontId="32" fillId="0" borderId="0" xfId="3" applyFont="1" applyAlignment="1">
      <alignment horizontal="center" vertical="center"/>
    </xf>
    <xf numFmtId="0" fontId="32" fillId="0" borderId="32" xfId="3" applyFont="1" applyBorder="1" applyAlignment="1">
      <alignment horizontal="center" vertical="center"/>
    </xf>
    <xf numFmtId="0" fontId="33" fillId="0" borderId="0" xfId="3" applyFont="1" applyAlignment="1">
      <alignment horizontal="center" vertical="center" wrapText="1"/>
    </xf>
    <xf numFmtId="181" fontId="32" fillId="5" borderId="1" xfId="5" applyNumberFormat="1" applyFont="1" applyFill="1" applyBorder="1" applyAlignment="1" applyProtection="1">
      <alignment horizontal="right" vertical="center"/>
      <protection locked="0"/>
    </xf>
    <xf numFmtId="181" fontId="32" fillId="5" borderId="3" xfId="5" applyNumberFormat="1" applyFont="1" applyFill="1" applyBorder="1" applyAlignment="1" applyProtection="1">
      <alignment horizontal="right" vertical="center"/>
      <protection locked="0"/>
    </xf>
    <xf numFmtId="182" fontId="32" fillId="2" borderId="0" xfId="3" applyNumberFormat="1" applyFont="1" applyFill="1" applyAlignment="1">
      <alignment horizontal="center" vertical="center"/>
    </xf>
    <xf numFmtId="0" fontId="32" fillId="2" borderId="0" xfId="3" applyFont="1" applyFill="1" applyAlignment="1">
      <alignment horizontal="center" vertical="center"/>
    </xf>
    <xf numFmtId="0" fontId="32" fillId="2" borderId="0" xfId="3" applyFont="1" applyFill="1" applyAlignment="1">
      <alignment horizontal="right" vertical="center"/>
    </xf>
    <xf numFmtId="178" fontId="32" fillId="0" borderId="1" xfId="3" applyNumberFormat="1" applyFont="1" applyBorder="1" applyAlignment="1">
      <alignment horizontal="center" vertical="center"/>
    </xf>
    <xf numFmtId="178" fontId="32" fillId="0" borderId="2" xfId="3" applyNumberFormat="1" applyFont="1" applyBorder="1" applyAlignment="1">
      <alignment horizontal="center" vertical="center"/>
    </xf>
    <xf numFmtId="178" fontId="32" fillId="0" borderId="3" xfId="3" applyNumberFormat="1" applyFont="1" applyBorder="1" applyAlignment="1">
      <alignment horizontal="center" vertical="center"/>
    </xf>
    <xf numFmtId="183" fontId="32" fillId="2" borderId="1" xfId="3" applyNumberFormat="1" applyFont="1" applyFill="1" applyBorder="1" applyAlignment="1">
      <alignment horizontal="center" vertical="center"/>
    </xf>
    <xf numFmtId="183" fontId="32" fillId="2" borderId="2" xfId="3" applyNumberFormat="1" applyFont="1" applyFill="1" applyBorder="1" applyAlignment="1">
      <alignment horizontal="center" vertical="center"/>
    </xf>
    <xf numFmtId="183" fontId="32" fillId="2" borderId="3" xfId="3" applyNumberFormat="1" applyFont="1" applyFill="1" applyBorder="1" applyAlignment="1">
      <alignment horizontal="center" vertical="center"/>
    </xf>
    <xf numFmtId="0" fontId="32" fillId="5" borderId="1" xfId="3" applyFont="1" applyFill="1" applyBorder="1" applyAlignment="1" applyProtection="1">
      <alignment horizontal="center" vertical="center"/>
      <protection locked="0"/>
    </xf>
    <xf numFmtId="0" fontId="32" fillId="5" borderId="3" xfId="3" applyFont="1" applyFill="1" applyBorder="1" applyAlignment="1" applyProtection="1">
      <alignment horizontal="center" vertical="center"/>
      <protection locked="0"/>
    </xf>
    <xf numFmtId="181" fontId="32" fillId="0" borderId="1" xfId="3" applyNumberFormat="1" applyFont="1" applyBorder="1" applyAlignment="1">
      <alignment horizontal="center" vertical="center"/>
    </xf>
    <xf numFmtId="181" fontId="32" fillId="0" borderId="2" xfId="3" applyNumberFormat="1" applyFont="1" applyBorder="1" applyAlignment="1">
      <alignment horizontal="center" vertical="center"/>
    </xf>
    <xf numFmtId="181" fontId="32" fillId="0" borderId="3" xfId="3" applyNumberFormat="1" applyFont="1" applyBorder="1" applyAlignment="1">
      <alignment horizontal="center" vertical="center"/>
    </xf>
    <xf numFmtId="0" fontId="33" fillId="2" borderId="0" xfId="3" applyFont="1" applyFill="1" applyAlignment="1">
      <alignment horizontal="left" vertical="center"/>
    </xf>
    <xf numFmtId="0" fontId="41" fillId="2" borderId="80" xfId="3" applyFont="1" applyFill="1" applyBorder="1" applyAlignment="1">
      <alignment horizontal="center" vertical="center"/>
    </xf>
    <xf numFmtId="0" fontId="41" fillId="2" borderId="88" xfId="3" applyFont="1" applyFill="1" applyBorder="1" applyAlignment="1">
      <alignment horizontal="center" vertical="center"/>
    </xf>
    <xf numFmtId="0" fontId="2" fillId="0" borderId="31" xfId="4" applyBorder="1" applyAlignment="1">
      <alignment vertical="center" wrapText="1"/>
    </xf>
    <xf numFmtId="0" fontId="2" fillId="0" borderId="30" xfId="4" applyBorder="1" applyAlignment="1">
      <alignment horizontal="left" vertical="center" wrapText="1"/>
    </xf>
    <xf numFmtId="0" fontId="2" fillId="0" borderId="15" xfId="4" applyBorder="1" applyAlignment="1">
      <alignment horizontal="center" vertical="center" wrapText="1"/>
    </xf>
    <xf numFmtId="0" fontId="2" fillId="0" borderId="31" xfId="4" applyBorder="1" applyAlignment="1">
      <alignment vertical="top" wrapText="1"/>
    </xf>
    <xf numFmtId="0" fontId="2" fillId="0" borderId="14" xfId="4" applyBorder="1" applyAlignment="1">
      <alignment horizontal="left" vertical="center" wrapText="1"/>
    </xf>
    <xf numFmtId="0" fontId="2" fillId="0" borderId="15" xfId="4" applyBorder="1" applyAlignment="1">
      <alignment horizontal="left" vertical="center" wrapText="1"/>
    </xf>
    <xf numFmtId="176" fontId="2" fillId="0" borderId="39" xfId="4" applyNumberFormat="1" applyBorder="1" applyAlignment="1">
      <alignment horizontal="right" vertical="center"/>
    </xf>
    <xf numFmtId="0" fontId="2" fillId="0" borderId="39" xfId="4" applyBorder="1" applyAlignment="1">
      <alignment horizontal="left" vertical="center" wrapText="1"/>
    </xf>
    <xf numFmtId="0" fontId="2" fillId="0" borderId="39" xfId="4" applyBorder="1" applyAlignment="1">
      <alignment horizontal="center" vertical="center" wrapText="1"/>
    </xf>
    <xf numFmtId="0" fontId="2" fillId="3" borderId="1" xfId="4" applyFill="1" applyBorder="1" applyAlignment="1">
      <alignment horizontal="right" vertical="center"/>
    </xf>
    <xf numFmtId="0" fontId="2" fillId="0" borderId="15" xfId="4" applyBorder="1" applyAlignment="1">
      <alignment horizontal="left" vertical="top" wrapText="1"/>
    </xf>
    <xf numFmtId="0" fontId="2" fillId="3" borderId="39" xfId="4" applyFill="1" applyBorder="1" applyAlignment="1">
      <alignment horizontal="right" vertical="center"/>
    </xf>
    <xf numFmtId="0" fontId="2" fillId="0" borderId="3" xfId="4" applyBorder="1" applyAlignment="1">
      <alignment horizontal="center" vertical="center" wrapText="1"/>
    </xf>
    <xf numFmtId="0" fontId="2" fillId="0" borderId="2" xfId="4" applyBorder="1" applyAlignment="1">
      <alignment horizontal="center" vertical="center" wrapText="1"/>
    </xf>
    <xf numFmtId="0" fontId="2" fillId="0" borderId="69" xfId="4" applyBorder="1" applyAlignment="1">
      <alignment horizontal="center" vertical="center" wrapText="1"/>
    </xf>
    <xf numFmtId="177" fontId="2" fillId="0" borderId="39" xfId="4" applyNumberFormat="1" applyBorder="1" applyAlignment="1">
      <alignment horizontal="right" vertical="center"/>
    </xf>
    <xf numFmtId="177" fontId="2" fillId="3" borderId="2" xfId="4" applyNumberFormat="1" applyFill="1" applyBorder="1" applyAlignment="1">
      <alignment horizontal="right" vertical="center"/>
    </xf>
    <xf numFmtId="177" fontId="2" fillId="3" borderId="69" xfId="4" applyNumberFormat="1" applyFill="1" applyBorder="1" applyAlignment="1">
      <alignment horizontal="right" vertical="center"/>
    </xf>
    <xf numFmtId="9" fontId="2" fillId="0" borderId="39" xfId="4" applyNumberFormat="1" applyBorder="1" applyAlignment="1">
      <alignment horizontal="right" vertical="center"/>
    </xf>
    <xf numFmtId="0" fontId="2" fillId="0" borderId="39" xfId="4" applyBorder="1" applyAlignment="1">
      <alignment horizontal="center" vertical="center"/>
    </xf>
    <xf numFmtId="0" fontId="2" fillId="0" borderId="39" xfId="4" applyBorder="1" applyAlignment="1">
      <alignment horizontal="left" vertical="center"/>
    </xf>
    <xf numFmtId="0" fontId="2" fillId="0" borderId="0" xfId="4" applyAlignment="1">
      <alignment horizontal="left" vertical="top" wrapText="1"/>
    </xf>
    <xf numFmtId="0" fontId="0" fillId="0" borderId="0" xfId="4" applyFont="1" applyAlignment="1">
      <alignment horizontal="left" vertical="top" wrapText="1"/>
    </xf>
    <xf numFmtId="0" fontId="2" fillId="0" borderId="0" xfId="4" applyAlignment="1">
      <alignment horizontal="left" vertical="center"/>
    </xf>
    <xf numFmtId="0" fontId="2" fillId="0" borderId="70" xfId="4" applyBorder="1" applyAlignment="1">
      <alignment horizontal="center" vertical="center" textRotation="255"/>
    </xf>
    <xf numFmtId="0" fontId="2" fillId="0" borderId="0" xfId="4" applyAlignment="1">
      <alignment horizontal="left" vertical="center" wrapText="1"/>
    </xf>
    <xf numFmtId="0" fontId="0" fillId="0" borderId="39" xfId="4" applyFont="1" applyBorder="1" applyAlignment="1">
      <alignment horizontal="left" vertical="center" wrapText="1"/>
    </xf>
    <xf numFmtId="0" fontId="2" fillId="0" borderId="9" xfId="4" applyBorder="1" applyAlignment="1">
      <alignment horizontal="center" vertical="center" wrapText="1"/>
    </xf>
    <xf numFmtId="0" fontId="2" fillId="0" borderId="15" xfId="4" applyBorder="1" applyAlignment="1">
      <alignment vertical="center" wrapText="1"/>
    </xf>
    <xf numFmtId="0" fontId="2" fillId="0" borderId="39" xfId="4" applyBorder="1" applyAlignment="1">
      <alignment horizontal="center" vertical="center" shrinkToFit="1"/>
    </xf>
    <xf numFmtId="0" fontId="23" fillId="0" borderId="0" xfId="4" applyFont="1" applyAlignment="1">
      <alignment horizontal="center" vertical="center" shrinkToFit="1"/>
    </xf>
    <xf numFmtId="0" fontId="27" fillId="0" borderId="39" xfId="4" applyFont="1" applyBorder="1" applyAlignment="1">
      <alignment horizontal="left" vertical="center"/>
    </xf>
    <xf numFmtId="0" fontId="0" fillId="0" borderId="7" xfId="4" applyFont="1" applyBorder="1" applyAlignment="1">
      <alignment horizontal="left" vertical="center"/>
    </xf>
    <xf numFmtId="0" fontId="0" fillId="0" borderId="7" xfId="0" applyBorder="1" applyAlignment="1">
      <alignment vertical="center"/>
    </xf>
    <xf numFmtId="0" fontId="0" fillId="0" borderId="1" xfId="0"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0" fillId="0" borderId="0" xfId="4" applyFont="1" applyAlignment="1">
      <alignment horizontal="left" vertical="center" wrapText="1"/>
    </xf>
    <xf numFmtId="0" fontId="0" fillId="0" borderId="0" xfId="0" applyAlignment="1">
      <alignment wrapText="1"/>
    </xf>
    <xf numFmtId="0" fontId="0" fillId="0" borderId="7" xfId="4" applyFont="1" applyBorder="1" applyAlignment="1">
      <alignment vertical="center" wrapText="1"/>
    </xf>
    <xf numFmtId="0" fontId="0" fillId="0" borderId="7" xfId="0" applyBorder="1" applyAlignment="1">
      <alignment vertical="center" wrapText="1"/>
    </xf>
    <xf numFmtId="0" fontId="2" fillId="0" borderId="1" xfId="4" applyBorder="1" applyAlignment="1">
      <alignment horizontal="center" vertical="center"/>
    </xf>
    <xf numFmtId="0" fontId="2" fillId="0" borderId="2" xfId="4" applyBorder="1" applyAlignment="1">
      <alignment horizontal="center" vertical="center"/>
    </xf>
  </cellXfs>
  <cellStyles count="6">
    <cellStyle name="桁区切り 2" xfId="5" xr:uid="{A6360317-305A-4311-8DBE-B700765B2AB3}"/>
    <cellStyle name="標準" xfId="0" builtinId="0"/>
    <cellStyle name="標準 2" xfId="1" xr:uid="{00000000-0005-0000-0000-000001000000}"/>
    <cellStyle name="標準 3" xfId="2" xr:uid="{00000000-0005-0000-0000-000002000000}"/>
    <cellStyle name="標準 3 2" xfId="3" xr:uid="{00000000-0005-0000-0000-000003000000}"/>
    <cellStyle name="標準 4" xfId="4" xr:uid="{91342EED-42E3-4DF9-AAD5-C717465338D5}"/>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9ECB4790-89D0-4A97-AC03-6D2073734489}"/>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86152B5-5002-4A30-87A8-3203CF079A3A}"/>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592AF50A-511C-4851-AD12-6108ABED61CC}"/>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workbookViewId="0">
      <selection activeCell="A2" sqref="A2:D2"/>
    </sheetView>
  </sheetViews>
  <sheetFormatPr defaultColWidth="9" defaultRowHeight="15.75" x14ac:dyDescent="0.15"/>
  <cols>
    <col min="1" max="4" width="5.125" style="58" customWidth="1"/>
    <col min="5" max="5" width="111.875" style="59" customWidth="1"/>
    <col min="6" max="16384" width="9" style="58"/>
  </cols>
  <sheetData>
    <row r="1" spans="1:6" ht="25.5" customHeight="1" x14ac:dyDescent="0.15">
      <c r="A1" s="81" t="s">
        <v>314</v>
      </c>
      <c r="B1" s="81"/>
      <c r="C1" s="81"/>
      <c r="D1" s="81"/>
    </row>
    <row r="2" spans="1:6" ht="10.5" customHeight="1" x14ac:dyDescent="0.15">
      <c r="A2" s="336"/>
      <c r="B2" s="336"/>
      <c r="C2" s="336"/>
      <c r="D2" s="336"/>
    </row>
    <row r="3" spans="1:6" s="80" customFormat="1" ht="31.5" customHeight="1" x14ac:dyDescent="0.25">
      <c r="A3" s="341" t="s">
        <v>313</v>
      </c>
      <c r="B3" s="341"/>
      <c r="C3" s="341"/>
      <c r="D3" s="341"/>
      <c r="E3" s="341"/>
    </row>
    <row r="4" spans="1:6" s="75" customFormat="1" ht="22.5" customHeight="1" x14ac:dyDescent="0.15">
      <c r="A4" s="58" t="s">
        <v>312</v>
      </c>
      <c r="B4" s="58"/>
      <c r="C4" s="58"/>
      <c r="D4" s="58"/>
      <c r="E4" s="79"/>
    </row>
    <row r="5" spans="1:6" s="75" customFormat="1" ht="22.5" customHeight="1" x14ac:dyDescent="0.15">
      <c r="A5" s="58" t="s">
        <v>576</v>
      </c>
      <c r="B5" s="58"/>
      <c r="C5" s="58"/>
      <c r="D5" s="58"/>
      <c r="E5" s="79"/>
    </row>
    <row r="6" spans="1:6" s="75" customFormat="1" ht="22.5" customHeight="1" x14ac:dyDescent="0.15">
      <c r="A6" s="341" t="s">
        <v>311</v>
      </c>
      <c r="B6" s="341"/>
      <c r="C6" s="341"/>
      <c r="D6" s="341"/>
      <c r="E6" s="341"/>
    </row>
    <row r="7" spans="1:6" s="75" customFormat="1" ht="10.5" customHeight="1" x14ac:dyDescent="0.15">
      <c r="A7" s="337"/>
      <c r="B7" s="337"/>
      <c r="C7" s="337"/>
      <c r="D7" s="337"/>
      <c r="E7" s="78"/>
    </row>
    <row r="8" spans="1:6" s="75" customFormat="1" ht="38.1" customHeight="1" x14ac:dyDescent="0.15">
      <c r="A8" s="351" t="s">
        <v>310</v>
      </c>
      <c r="B8" s="351"/>
      <c r="C8" s="351"/>
      <c r="D8" s="351"/>
      <c r="E8" s="351"/>
    </row>
    <row r="9" spans="1:6" ht="10.5" customHeight="1" x14ac:dyDescent="0.15">
      <c r="A9" s="338"/>
      <c r="B9" s="338"/>
      <c r="C9" s="338"/>
      <c r="D9" s="338"/>
    </row>
    <row r="10" spans="1:6" ht="21" customHeight="1" thickBot="1" x14ac:dyDescent="0.2">
      <c r="A10" s="342" t="s">
        <v>309</v>
      </c>
      <c r="B10" s="343"/>
      <c r="C10" s="343"/>
      <c r="D10" s="344"/>
      <c r="E10" s="77" t="s">
        <v>308</v>
      </c>
      <c r="F10" s="75"/>
    </row>
    <row r="11" spans="1:6" ht="43.5" customHeight="1" x14ac:dyDescent="0.15">
      <c r="A11" s="345" t="s">
        <v>307</v>
      </c>
      <c r="B11" s="346"/>
      <c r="C11" s="346"/>
      <c r="D11" s="347"/>
      <c r="E11" s="76" t="s">
        <v>306</v>
      </c>
      <c r="F11" s="75"/>
    </row>
    <row r="12" spans="1:6" ht="45.75" customHeight="1" x14ac:dyDescent="0.15">
      <c r="A12" s="348"/>
      <c r="B12" s="349"/>
      <c r="C12" s="349"/>
      <c r="D12" s="350"/>
      <c r="E12" s="74" t="s">
        <v>305</v>
      </c>
      <c r="F12" s="62"/>
    </row>
    <row r="13" spans="1:6" ht="50.25" customHeight="1" x14ac:dyDescent="0.15">
      <c r="A13" s="348"/>
      <c r="B13" s="349"/>
      <c r="C13" s="349"/>
      <c r="D13" s="350"/>
      <c r="E13" s="71" t="s">
        <v>304</v>
      </c>
      <c r="F13" s="62"/>
    </row>
    <row r="14" spans="1:6" ht="43.5" customHeight="1" x14ac:dyDescent="0.15">
      <c r="A14" s="348"/>
      <c r="B14" s="349"/>
      <c r="C14" s="349"/>
      <c r="D14" s="350"/>
      <c r="E14" s="74" t="s">
        <v>303</v>
      </c>
      <c r="F14" s="62"/>
    </row>
    <row r="15" spans="1:6" ht="25.5" customHeight="1" x14ac:dyDescent="0.15">
      <c r="A15" s="348"/>
      <c r="B15" s="349"/>
      <c r="C15" s="349"/>
      <c r="D15" s="350"/>
      <c r="E15" s="73" t="s">
        <v>302</v>
      </c>
      <c r="F15" s="62"/>
    </row>
    <row r="16" spans="1:6" ht="49.5" customHeight="1" x14ac:dyDescent="0.15">
      <c r="A16" s="348"/>
      <c r="B16" s="349"/>
      <c r="C16" s="349"/>
      <c r="D16" s="350"/>
      <c r="E16" s="71" t="s">
        <v>301</v>
      </c>
      <c r="F16" s="62"/>
    </row>
    <row r="17" spans="1:6" ht="48.75" customHeight="1" x14ac:dyDescent="0.15">
      <c r="A17" s="348"/>
      <c r="B17" s="349"/>
      <c r="C17" s="349"/>
      <c r="D17" s="350"/>
      <c r="E17" s="72" t="s">
        <v>300</v>
      </c>
      <c r="F17" s="62"/>
    </row>
    <row r="18" spans="1:6" ht="120" customHeight="1" x14ac:dyDescent="0.15">
      <c r="A18" s="348"/>
      <c r="B18" s="349"/>
      <c r="C18" s="349"/>
      <c r="D18" s="350"/>
      <c r="E18" s="69" t="s">
        <v>299</v>
      </c>
      <c r="F18" s="62"/>
    </row>
    <row r="19" spans="1:6" ht="42.75" customHeight="1" x14ac:dyDescent="0.15">
      <c r="A19" s="348"/>
      <c r="B19" s="349"/>
      <c r="C19" s="349"/>
      <c r="D19" s="350"/>
      <c r="E19" s="71" t="s">
        <v>298</v>
      </c>
      <c r="F19" s="62"/>
    </row>
    <row r="20" spans="1:6" ht="39" customHeight="1" x14ac:dyDescent="0.15">
      <c r="A20" s="348"/>
      <c r="B20" s="349"/>
      <c r="C20" s="349"/>
      <c r="D20" s="350"/>
      <c r="E20" s="64" t="s">
        <v>297</v>
      </c>
      <c r="F20" s="62"/>
    </row>
    <row r="21" spans="1:6" ht="36.75" customHeight="1" x14ac:dyDescent="0.15">
      <c r="A21" s="348"/>
      <c r="B21" s="349"/>
      <c r="C21" s="349"/>
      <c r="D21" s="350"/>
      <c r="E21" s="70" t="s">
        <v>296</v>
      </c>
      <c r="F21" s="67"/>
    </row>
    <row r="22" spans="1:6" ht="39" customHeight="1" x14ac:dyDescent="0.15">
      <c r="A22" s="348"/>
      <c r="B22" s="349"/>
      <c r="C22" s="349"/>
      <c r="D22" s="350"/>
      <c r="E22" s="69" t="s">
        <v>416</v>
      </c>
      <c r="F22" s="67"/>
    </row>
    <row r="23" spans="1:6" ht="102" customHeight="1" x14ac:dyDescent="0.15">
      <c r="A23" s="348"/>
      <c r="B23" s="349"/>
      <c r="C23" s="349"/>
      <c r="D23" s="350"/>
      <c r="E23" s="68" t="s">
        <v>340</v>
      </c>
      <c r="F23" s="67"/>
    </row>
    <row r="24" spans="1:6" ht="24" customHeight="1" x14ac:dyDescent="0.15">
      <c r="A24" s="352" t="s">
        <v>295</v>
      </c>
      <c r="B24" s="353"/>
      <c r="C24" s="353"/>
      <c r="D24" s="354"/>
      <c r="E24" s="63" t="s">
        <v>291</v>
      </c>
      <c r="F24" s="62"/>
    </row>
    <row r="25" spans="1:6" ht="39" customHeight="1" x14ac:dyDescent="0.15">
      <c r="A25" s="355"/>
      <c r="B25" s="341"/>
      <c r="C25" s="341"/>
      <c r="D25" s="356"/>
      <c r="E25" s="64" t="s">
        <v>294</v>
      </c>
      <c r="F25" s="62"/>
    </row>
    <row r="26" spans="1:6" ht="24" customHeight="1" x14ac:dyDescent="0.15">
      <c r="A26" s="357"/>
      <c r="B26" s="358"/>
      <c r="C26" s="358"/>
      <c r="D26" s="359"/>
      <c r="E26" s="66" t="s">
        <v>293</v>
      </c>
      <c r="F26" s="62"/>
    </row>
    <row r="27" spans="1:6" ht="32.25" customHeight="1" x14ac:dyDescent="0.15">
      <c r="A27" s="339" t="s">
        <v>292</v>
      </c>
      <c r="B27" s="339"/>
      <c r="C27" s="339"/>
      <c r="D27" s="339"/>
      <c r="E27" s="63" t="s">
        <v>291</v>
      </c>
    </row>
    <row r="28" spans="1:6" ht="55.5" customHeight="1" x14ac:dyDescent="0.15">
      <c r="A28" s="339"/>
      <c r="B28" s="339"/>
      <c r="C28" s="339"/>
      <c r="D28" s="339"/>
      <c r="E28" s="65" t="s">
        <v>290</v>
      </c>
    </row>
    <row r="29" spans="1:6" ht="24" customHeight="1" x14ac:dyDescent="0.15">
      <c r="A29" s="339"/>
      <c r="B29" s="339"/>
      <c r="C29" s="339"/>
      <c r="D29" s="339"/>
      <c r="E29" s="65" t="s">
        <v>289</v>
      </c>
    </row>
    <row r="30" spans="1:6" ht="24" customHeight="1" x14ac:dyDescent="0.15">
      <c r="A30" s="339"/>
      <c r="B30" s="339"/>
      <c r="C30" s="339"/>
      <c r="D30" s="339"/>
      <c r="E30" s="64" t="s">
        <v>288</v>
      </c>
    </row>
    <row r="31" spans="1:6" ht="27.75" customHeight="1" x14ac:dyDescent="0.15">
      <c r="A31" s="339" t="s">
        <v>287</v>
      </c>
      <c r="B31" s="339"/>
      <c r="C31" s="339"/>
      <c r="D31" s="339"/>
      <c r="E31" s="63" t="s">
        <v>286</v>
      </c>
      <c r="F31" s="62"/>
    </row>
    <row r="32" spans="1:6" ht="26.25" customHeight="1" x14ac:dyDescent="0.15">
      <c r="A32" s="339"/>
      <c r="B32" s="339"/>
      <c r="C32" s="339"/>
      <c r="D32" s="339"/>
      <c r="E32" s="61" t="s">
        <v>285</v>
      </c>
    </row>
    <row r="33" spans="1:5" ht="30.75" customHeight="1" x14ac:dyDescent="0.15">
      <c r="A33" s="340" t="s">
        <v>6</v>
      </c>
      <c r="B33" s="340"/>
      <c r="C33" s="340"/>
      <c r="D33" s="340"/>
      <c r="E33" s="60" t="s">
        <v>284</v>
      </c>
    </row>
  </sheetData>
  <mergeCells count="12">
    <mergeCell ref="A33:D33"/>
    <mergeCell ref="A3:E3"/>
    <mergeCell ref="A10:D10"/>
    <mergeCell ref="A6:E6"/>
    <mergeCell ref="A11:D23"/>
    <mergeCell ref="A8:E8"/>
    <mergeCell ref="A24:D26"/>
    <mergeCell ref="A2:D2"/>
    <mergeCell ref="A7:D7"/>
    <mergeCell ref="A9:D9"/>
    <mergeCell ref="A27:D30"/>
    <mergeCell ref="A31:D32"/>
  </mergeCells>
  <phoneticPr fontId="4"/>
  <pageMargins left="0.62992125984251968" right="0.43307086614173229" top="0.35433070866141736" bottom="0.15748031496062992" header="0.31496062992125984" footer="0.31496062992125984"/>
  <pageSetup paperSize="9" scale="7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5580-7906-4037-96E4-F9D012A4B04E}">
  <sheetPr>
    <tabColor theme="9" tint="0.39997558519241921"/>
    <pageSetUpPr fitToPage="1"/>
  </sheetPr>
  <dimension ref="B1:K45"/>
  <sheetViews>
    <sheetView workbookViewId="0">
      <selection activeCell="E30" sqref="E30"/>
    </sheetView>
  </sheetViews>
  <sheetFormatPr defaultColWidth="9" defaultRowHeight="18.75" x14ac:dyDescent="0.15"/>
  <cols>
    <col min="1" max="1" width="2" style="266" customWidth="1"/>
    <col min="2" max="2" width="8.625" style="266" customWidth="1"/>
    <col min="3" max="11" width="40.625" style="266" customWidth="1"/>
    <col min="12" max="16384" width="9" style="266"/>
  </cols>
  <sheetData>
    <row r="1" spans="2:11" x14ac:dyDescent="0.15">
      <c r="B1" s="266" t="s">
        <v>539</v>
      </c>
    </row>
    <row r="3" spans="2:11" x14ac:dyDescent="0.15">
      <c r="B3" s="267" t="s">
        <v>442</v>
      </c>
      <c r="C3" s="267" t="s">
        <v>540</v>
      </c>
    </row>
    <row r="4" spans="2:11" x14ac:dyDescent="0.15">
      <c r="B4" s="267">
        <v>1</v>
      </c>
      <c r="C4" s="268" t="s">
        <v>423</v>
      </c>
    </row>
    <row r="5" spans="2:11" x14ac:dyDescent="0.15">
      <c r="B5" s="267">
        <v>2</v>
      </c>
      <c r="C5" s="268" t="s">
        <v>541</v>
      </c>
    </row>
    <row r="6" spans="2:11" x14ac:dyDescent="0.15">
      <c r="B6" s="267">
        <v>3</v>
      </c>
      <c r="C6" s="268"/>
    </row>
    <row r="7" spans="2:11" x14ac:dyDescent="0.15">
      <c r="B7" s="267">
        <v>4</v>
      </c>
      <c r="C7" s="268"/>
    </row>
    <row r="8" spans="2:11" x14ac:dyDescent="0.15">
      <c r="B8" s="267">
        <v>5</v>
      </c>
      <c r="C8" s="268"/>
    </row>
    <row r="9" spans="2:11" x14ac:dyDescent="0.15">
      <c r="B9" s="267">
        <v>6</v>
      </c>
      <c r="C9" s="268"/>
    </row>
    <row r="10" spans="2:11" x14ac:dyDescent="0.15">
      <c r="B10" s="267">
        <v>7</v>
      </c>
      <c r="C10" s="268"/>
    </row>
    <row r="11" spans="2:11" x14ac:dyDescent="0.15">
      <c r="B11" s="267">
        <v>8</v>
      </c>
      <c r="C11" s="268"/>
    </row>
    <row r="13" spans="2:11" x14ac:dyDescent="0.15">
      <c r="B13" s="266" t="s">
        <v>542</v>
      </c>
    </row>
    <row r="14" spans="2:11" ht="19.5" thickBot="1" x14ac:dyDescent="0.2"/>
    <row r="15" spans="2:11" ht="19.5" thickBot="1" x14ac:dyDescent="0.2">
      <c r="B15" s="269" t="s">
        <v>512</v>
      </c>
      <c r="C15" s="270" t="s">
        <v>455</v>
      </c>
      <c r="D15" s="271" t="s">
        <v>459</v>
      </c>
      <c r="E15" s="272" t="s">
        <v>513</v>
      </c>
      <c r="F15" s="273" t="s">
        <v>543</v>
      </c>
      <c r="G15" s="273" t="s">
        <v>543</v>
      </c>
      <c r="H15" s="273" t="s">
        <v>543</v>
      </c>
      <c r="I15" s="273" t="s">
        <v>543</v>
      </c>
      <c r="J15" s="273" t="s">
        <v>543</v>
      </c>
      <c r="K15" s="274" t="s">
        <v>543</v>
      </c>
    </row>
    <row r="16" spans="2:11" x14ac:dyDescent="0.15">
      <c r="B16" s="656" t="s">
        <v>544</v>
      </c>
      <c r="C16" s="275" t="s">
        <v>457</v>
      </c>
      <c r="D16" s="276" t="s">
        <v>457</v>
      </c>
      <c r="E16" s="276" t="s">
        <v>545</v>
      </c>
      <c r="F16" s="276"/>
      <c r="G16" s="276"/>
      <c r="H16" s="276"/>
      <c r="I16" s="277"/>
      <c r="J16" s="277"/>
      <c r="K16" s="278"/>
    </row>
    <row r="17" spans="2:11" x14ac:dyDescent="0.15">
      <c r="B17" s="656"/>
      <c r="C17" s="279" t="s">
        <v>546</v>
      </c>
      <c r="D17" s="276" t="s">
        <v>459</v>
      </c>
      <c r="E17" s="276" t="s">
        <v>459</v>
      </c>
      <c r="F17" s="276"/>
      <c r="G17" s="276"/>
      <c r="H17" s="276"/>
      <c r="I17" s="280"/>
      <c r="J17" s="280"/>
      <c r="K17" s="281"/>
    </row>
    <row r="18" spans="2:11" x14ac:dyDescent="0.15">
      <c r="B18" s="656"/>
      <c r="C18" s="279" t="s">
        <v>546</v>
      </c>
      <c r="D18" s="276" t="s">
        <v>543</v>
      </c>
      <c r="E18" s="276" t="s">
        <v>547</v>
      </c>
      <c r="F18" s="276"/>
      <c r="G18" s="276"/>
      <c r="H18" s="276"/>
      <c r="I18" s="280"/>
      <c r="J18" s="280"/>
      <c r="K18" s="281"/>
    </row>
    <row r="19" spans="2:11" x14ac:dyDescent="0.15">
      <c r="B19" s="656"/>
      <c r="C19" s="279" t="s">
        <v>543</v>
      </c>
      <c r="D19" s="276" t="s">
        <v>543</v>
      </c>
      <c r="E19" s="276" t="s">
        <v>548</v>
      </c>
      <c r="F19" s="276"/>
      <c r="G19" s="276"/>
      <c r="H19" s="276"/>
      <c r="I19" s="280"/>
      <c r="J19" s="280"/>
      <c r="K19" s="281"/>
    </row>
    <row r="20" spans="2:11" x14ac:dyDescent="0.15">
      <c r="B20" s="656"/>
      <c r="C20" s="279" t="s">
        <v>543</v>
      </c>
      <c r="D20" s="276" t="s">
        <v>543</v>
      </c>
      <c r="E20" s="276" t="s">
        <v>549</v>
      </c>
      <c r="F20" s="276"/>
      <c r="G20" s="276"/>
      <c r="H20" s="276"/>
      <c r="I20" s="280"/>
      <c r="J20" s="280"/>
      <c r="K20" s="281"/>
    </row>
    <row r="21" spans="2:11" x14ac:dyDescent="0.15">
      <c r="B21" s="656"/>
      <c r="C21" s="279" t="s">
        <v>543</v>
      </c>
      <c r="D21" s="276" t="s">
        <v>543</v>
      </c>
      <c r="E21" s="276" t="s">
        <v>543</v>
      </c>
      <c r="F21" s="276"/>
      <c r="G21" s="276"/>
      <c r="H21" s="276"/>
      <c r="I21" s="280"/>
      <c r="J21" s="280"/>
      <c r="K21" s="281"/>
    </row>
    <row r="22" spans="2:11" x14ac:dyDescent="0.15">
      <c r="B22" s="656"/>
      <c r="C22" s="279" t="s">
        <v>543</v>
      </c>
      <c r="D22" s="276" t="s">
        <v>543</v>
      </c>
      <c r="E22" s="276" t="s">
        <v>543</v>
      </c>
      <c r="F22" s="276"/>
      <c r="G22" s="276"/>
      <c r="H22" s="276"/>
      <c r="I22" s="280"/>
      <c r="J22" s="280"/>
      <c r="K22" s="281"/>
    </row>
    <row r="23" spans="2:11" x14ac:dyDescent="0.15">
      <c r="B23" s="656"/>
      <c r="C23" s="279" t="s">
        <v>543</v>
      </c>
      <c r="D23" s="276" t="s">
        <v>543</v>
      </c>
      <c r="E23" s="276" t="s">
        <v>543</v>
      </c>
      <c r="F23" s="276"/>
      <c r="G23" s="276"/>
      <c r="H23" s="276"/>
      <c r="I23" s="280"/>
      <c r="J23" s="280"/>
      <c r="K23" s="281"/>
    </row>
    <row r="24" spans="2:11" x14ac:dyDescent="0.15">
      <c r="B24" s="656"/>
      <c r="C24" s="279" t="s">
        <v>543</v>
      </c>
      <c r="D24" s="276" t="s">
        <v>543</v>
      </c>
      <c r="E24" s="276" t="s">
        <v>543</v>
      </c>
      <c r="F24" s="276"/>
      <c r="G24" s="276"/>
      <c r="H24" s="276"/>
      <c r="I24" s="280"/>
      <c r="J24" s="280"/>
      <c r="K24" s="281"/>
    </row>
    <row r="25" spans="2:11" x14ac:dyDescent="0.15">
      <c r="B25" s="656"/>
      <c r="C25" s="279" t="s">
        <v>543</v>
      </c>
      <c r="D25" s="282" t="s">
        <v>543</v>
      </c>
      <c r="E25" s="282" t="s">
        <v>543</v>
      </c>
      <c r="F25" s="282"/>
      <c r="G25" s="282"/>
      <c r="H25" s="282"/>
      <c r="I25" s="280"/>
      <c r="J25" s="280"/>
      <c r="K25" s="281"/>
    </row>
    <row r="26" spans="2:11" x14ac:dyDescent="0.15">
      <c r="B26" s="656"/>
      <c r="C26" s="279" t="s">
        <v>543</v>
      </c>
      <c r="D26" s="282" t="s">
        <v>543</v>
      </c>
      <c r="E26" s="282" t="s">
        <v>543</v>
      </c>
      <c r="F26" s="282"/>
      <c r="G26" s="282"/>
      <c r="H26" s="282"/>
      <c r="I26" s="280"/>
      <c r="J26" s="280"/>
      <c r="K26" s="281"/>
    </row>
    <row r="27" spans="2:11" x14ac:dyDescent="0.15">
      <c r="B27" s="656"/>
      <c r="C27" s="279" t="s">
        <v>543</v>
      </c>
      <c r="D27" s="282" t="s">
        <v>543</v>
      </c>
      <c r="E27" s="282" t="s">
        <v>543</v>
      </c>
      <c r="F27" s="282"/>
      <c r="G27" s="282"/>
      <c r="H27" s="282"/>
      <c r="I27" s="280"/>
      <c r="J27" s="280"/>
      <c r="K27" s="281"/>
    </row>
    <row r="28" spans="2:11" ht="19.5" thickBot="1" x14ac:dyDescent="0.2">
      <c r="B28" s="657"/>
      <c r="C28" s="283" t="s">
        <v>543</v>
      </c>
      <c r="D28" s="284" t="s">
        <v>543</v>
      </c>
      <c r="E28" s="284" t="s">
        <v>543</v>
      </c>
      <c r="F28" s="284"/>
      <c r="G28" s="284"/>
      <c r="H28" s="284"/>
      <c r="I28" s="284"/>
      <c r="J28" s="284"/>
      <c r="K28" s="285"/>
    </row>
    <row r="31" spans="2:11" x14ac:dyDescent="0.15">
      <c r="C31" s="266" t="s">
        <v>550</v>
      </c>
    </row>
    <row r="32" spans="2:11" x14ac:dyDescent="0.15">
      <c r="C32" s="266" t="s">
        <v>551</v>
      </c>
    </row>
    <row r="33" spans="3:3" x14ac:dyDescent="0.15">
      <c r="C33" s="266" t="s">
        <v>552</v>
      </c>
    </row>
    <row r="34" spans="3:3" x14ac:dyDescent="0.15">
      <c r="C34" s="266" t="s">
        <v>553</v>
      </c>
    </row>
    <row r="35" spans="3:3" x14ac:dyDescent="0.15">
      <c r="C35" s="266" t="s">
        <v>554</v>
      </c>
    </row>
    <row r="36" spans="3:3" x14ac:dyDescent="0.15">
      <c r="C36" s="266" t="s">
        <v>555</v>
      </c>
    </row>
    <row r="37" spans="3:3" x14ac:dyDescent="0.15">
      <c r="C37" s="266" t="s">
        <v>556</v>
      </c>
    </row>
    <row r="38" spans="3:3" x14ac:dyDescent="0.15">
      <c r="C38" s="266" t="s">
        <v>557</v>
      </c>
    </row>
    <row r="40" spans="3:3" x14ac:dyDescent="0.15">
      <c r="C40" s="266" t="s">
        <v>558</v>
      </c>
    </row>
    <row r="41" spans="3:3" x14ac:dyDescent="0.15">
      <c r="C41" s="266" t="s">
        <v>559</v>
      </c>
    </row>
    <row r="42" spans="3:3" x14ac:dyDescent="0.15">
      <c r="C42" s="266" t="s">
        <v>560</v>
      </c>
    </row>
    <row r="43" spans="3:3" x14ac:dyDescent="0.15">
      <c r="C43" s="266" t="s">
        <v>561</v>
      </c>
    </row>
    <row r="44" spans="3:3" x14ac:dyDescent="0.15">
      <c r="C44" s="266" t="s">
        <v>562</v>
      </c>
    </row>
    <row r="45" spans="3:3" x14ac:dyDescent="0.15">
      <c r="C45" s="266" t="s">
        <v>563</v>
      </c>
    </row>
  </sheetData>
  <mergeCells count="1">
    <mergeCell ref="B16:B28"/>
  </mergeCells>
  <phoneticPr fontId="4"/>
  <pageMargins left="0.70866141732283472" right="0.70866141732283472" top="0.74803149606299213" bottom="0.74803149606299213" header="0.31496062992125984" footer="0.31496062992125984"/>
  <pageSetup paperSize="9" scale="3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6E63F-7099-4806-82BC-3151A85C3CA0}">
  <sheetPr>
    <pageSetUpPr fitToPage="1"/>
  </sheetPr>
  <dimension ref="A1:O109"/>
  <sheetViews>
    <sheetView view="pageBreakPreview" zoomScale="130" zoomScaleNormal="100" zoomScalePageLayoutView="130" workbookViewId="0">
      <selection activeCell="F15" sqref="F15:J15"/>
    </sheetView>
  </sheetViews>
  <sheetFormatPr defaultRowHeight="13.5" x14ac:dyDescent="0.15"/>
  <cols>
    <col min="1" max="1" width="2.625" style="108" customWidth="1"/>
    <col min="2" max="2" width="1.625" style="108" customWidth="1"/>
    <col min="3" max="3" width="10.25" style="108" customWidth="1"/>
    <col min="4" max="4" width="8.875" style="108" customWidth="1"/>
    <col min="5" max="5" width="6.625" style="108" customWidth="1"/>
    <col min="6" max="6" width="2.875" style="108" customWidth="1"/>
    <col min="7" max="8" width="8.875" style="108" customWidth="1"/>
    <col min="9" max="9" width="4.75" style="108" customWidth="1"/>
    <col min="10" max="10" width="4.5" style="108" customWidth="1"/>
    <col min="11" max="11" width="9.25" style="108" customWidth="1"/>
    <col min="12" max="12" width="8.875" style="108" customWidth="1"/>
    <col min="13" max="13" width="4.75" style="108" customWidth="1"/>
    <col min="14" max="14" width="6.875" style="108" customWidth="1"/>
    <col min="15" max="15" width="2.375" style="108" customWidth="1"/>
    <col min="16" max="1025" width="9" style="108" customWidth="1"/>
    <col min="1026" max="16384" width="9" style="108"/>
  </cols>
  <sheetData>
    <row r="1" spans="1:15" ht="18.75" customHeight="1" x14ac:dyDescent="0.15"/>
    <row r="2" spans="1:15" ht="27" customHeight="1" x14ac:dyDescent="0.15">
      <c r="A2" s="688" t="s">
        <v>341</v>
      </c>
      <c r="B2" s="688"/>
      <c r="C2" s="688"/>
      <c r="D2" s="688"/>
      <c r="E2" s="688"/>
      <c r="F2" s="688"/>
      <c r="G2" s="688"/>
      <c r="H2" s="688"/>
      <c r="I2" s="688"/>
      <c r="J2" s="688"/>
      <c r="K2" s="688"/>
      <c r="L2" s="688"/>
      <c r="M2" s="688"/>
      <c r="N2" s="688"/>
      <c r="O2" s="688"/>
    </row>
    <row r="3" spans="1:15" ht="15" customHeight="1" x14ac:dyDescent="0.15">
      <c r="A3" s="160"/>
      <c r="B3" s="160"/>
      <c r="C3" s="160"/>
      <c r="D3" s="160"/>
      <c r="E3" s="160"/>
      <c r="F3" s="160"/>
      <c r="G3" s="160"/>
      <c r="H3" s="162"/>
      <c r="I3" s="160"/>
      <c r="K3" s="161"/>
      <c r="M3" s="160"/>
      <c r="N3" s="160"/>
    </row>
    <row r="4" spans="1:15" ht="17.25" x14ac:dyDescent="0.15">
      <c r="A4" s="160"/>
      <c r="B4" s="159" t="s">
        <v>409</v>
      </c>
      <c r="C4" s="153"/>
      <c r="D4" s="159"/>
      <c r="E4" s="159"/>
      <c r="F4" s="159"/>
      <c r="G4" s="159"/>
      <c r="H4" s="158"/>
    </row>
    <row r="5" spans="1:15" ht="24" customHeight="1" x14ac:dyDescent="0.15">
      <c r="A5" s="138"/>
      <c r="B5" s="138"/>
      <c r="C5" s="138"/>
      <c r="D5" s="138"/>
      <c r="E5" s="138"/>
      <c r="F5" s="138"/>
      <c r="G5" s="138"/>
      <c r="H5" s="138"/>
      <c r="I5" s="138"/>
      <c r="J5" s="138"/>
      <c r="K5" s="138"/>
      <c r="L5" s="138"/>
      <c r="M5" s="138"/>
      <c r="N5" s="138"/>
    </row>
    <row r="6" spans="1:15" ht="24" customHeight="1" x14ac:dyDescent="0.15">
      <c r="A6" s="138"/>
      <c r="B6" s="666" t="s">
        <v>408</v>
      </c>
      <c r="C6" s="666"/>
      <c r="D6" s="678" t="s">
        <v>407</v>
      </c>
      <c r="E6" s="678"/>
      <c r="F6" s="678"/>
      <c r="G6" s="678"/>
      <c r="H6" s="678"/>
      <c r="I6" s="678"/>
      <c r="J6" s="678"/>
      <c r="K6" s="678"/>
      <c r="L6" s="678"/>
      <c r="M6" s="678"/>
      <c r="N6" s="678"/>
    </row>
    <row r="7" spans="1:15" ht="24" customHeight="1" x14ac:dyDescent="0.15">
      <c r="A7" s="138"/>
      <c r="B7" s="666" t="s">
        <v>406</v>
      </c>
      <c r="C7" s="666"/>
      <c r="D7" s="689" t="s">
        <v>405</v>
      </c>
      <c r="E7" s="689"/>
      <c r="F7" s="689"/>
      <c r="G7" s="689"/>
      <c r="H7" s="689"/>
      <c r="I7" s="689"/>
      <c r="J7" s="689"/>
      <c r="K7" s="689"/>
      <c r="L7" s="689"/>
      <c r="M7" s="689"/>
      <c r="N7" s="689"/>
    </row>
    <row r="8" spans="1:15" x14ac:dyDescent="0.15">
      <c r="A8" s="138"/>
      <c r="B8" s="138"/>
      <c r="C8" s="681"/>
      <c r="D8" s="681"/>
      <c r="E8" s="681"/>
      <c r="F8" s="681"/>
      <c r="G8" s="681"/>
      <c r="H8" s="681"/>
      <c r="I8" s="681"/>
      <c r="J8" s="681"/>
      <c r="K8" s="681"/>
      <c r="L8" s="681"/>
      <c r="M8" s="681"/>
      <c r="N8" s="681"/>
    </row>
    <row r="9" spans="1:15" ht="14.25" customHeight="1" x14ac:dyDescent="0.15"/>
    <row r="10" spans="1:15" x14ac:dyDescent="0.15">
      <c r="A10" s="108" t="s">
        <v>404</v>
      </c>
    </row>
    <row r="11" spans="1:15" ht="4.5" customHeight="1" x14ac:dyDescent="0.15"/>
    <row r="12" spans="1:15" ht="26.25" customHeight="1" x14ac:dyDescent="0.15">
      <c r="B12" s="685" t="s">
        <v>403</v>
      </c>
      <c r="C12" s="685"/>
      <c r="D12" s="685"/>
      <c r="E12" s="685"/>
      <c r="F12" s="677"/>
      <c r="G12" s="677"/>
      <c r="H12" s="677"/>
      <c r="I12" s="677"/>
      <c r="J12" s="677"/>
    </row>
    <row r="13" spans="1:15" ht="30" customHeight="1" x14ac:dyDescent="0.15">
      <c r="B13" s="666" t="s">
        <v>402</v>
      </c>
      <c r="C13" s="666"/>
      <c r="D13" s="666"/>
      <c r="E13" s="666"/>
      <c r="F13" s="677" t="s">
        <v>397</v>
      </c>
      <c r="G13" s="677"/>
      <c r="H13" s="677"/>
      <c r="I13" s="677"/>
      <c r="J13" s="677"/>
      <c r="L13" s="108" t="s">
        <v>401</v>
      </c>
    </row>
    <row r="14" spans="1:15" ht="26.25" customHeight="1" x14ac:dyDescent="0.15">
      <c r="B14" s="685" t="s">
        <v>400</v>
      </c>
      <c r="C14" s="685"/>
      <c r="D14" s="685"/>
      <c r="E14" s="685"/>
      <c r="F14" s="677"/>
      <c r="G14" s="677"/>
      <c r="H14" s="677"/>
      <c r="I14" s="677"/>
      <c r="J14" s="677"/>
      <c r="K14" s="157" t="s">
        <v>399</v>
      </c>
    </row>
    <row r="15" spans="1:15" ht="30.75" customHeight="1" x14ac:dyDescent="0.15">
      <c r="B15" s="666" t="s">
        <v>398</v>
      </c>
      <c r="C15" s="666"/>
      <c r="D15" s="666"/>
      <c r="E15" s="666"/>
      <c r="F15" s="677" t="s">
        <v>397</v>
      </c>
      <c r="G15" s="677"/>
      <c r="H15" s="677"/>
      <c r="I15" s="677"/>
      <c r="J15" s="677"/>
      <c r="K15" s="157" t="s">
        <v>396</v>
      </c>
    </row>
    <row r="16" spans="1:15" ht="18.75" customHeight="1" x14ac:dyDescent="0.15">
      <c r="B16" s="142"/>
      <c r="C16" s="142"/>
      <c r="D16" s="142"/>
      <c r="E16" s="142"/>
      <c r="F16" s="156"/>
      <c r="G16" s="156"/>
      <c r="H16" s="156"/>
      <c r="I16" s="156"/>
      <c r="J16" s="156"/>
      <c r="K16" s="139"/>
      <c r="L16" s="139"/>
      <c r="M16" s="139"/>
      <c r="N16" s="139"/>
    </row>
    <row r="17" spans="1:15" ht="15.75" customHeight="1" x14ac:dyDescent="0.15"/>
    <row r="18" spans="1:15" x14ac:dyDescent="0.15">
      <c r="A18" s="108" t="s">
        <v>395</v>
      </c>
      <c r="L18" s="115"/>
    </row>
    <row r="19" spans="1:15" ht="5.0999999999999996" customHeight="1" x14ac:dyDescent="0.15"/>
    <row r="20" spans="1:15" ht="24.95" customHeight="1" x14ac:dyDescent="0.15">
      <c r="B20" s="666" t="s">
        <v>394</v>
      </c>
      <c r="C20" s="666"/>
      <c r="D20" s="699"/>
      <c r="E20" s="700" t="s">
        <v>388</v>
      </c>
      <c r="F20" s="682" t="s">
        <v>393</v>
      </c>
      <c r="G20" s="677" t="s">
        <v>392</v>
      </c>
      <c r="H20" s="155" t="s">
        <v>390</v>
      </c>
      <c r="I20" s="152"/>
      <c r="J20" s="154" t="s">
        <v>388</v>
      </c>
      <c r="K20" s="677" t="s">
        <v>391</v>
      </c>
      <c r="L20" s="155" t="s">
        <v>390</v>
      </c>
      <c r="M20" s="152"/>
      <c r="N20" s="151" t="s">
        <v>388</v>
      </c>
    </row>
    <row r="21" spans="1:15" ht="24.95" customHeight="1" x14ac:dyDescent="0.15">
      <c r="B21" s="666"/>
      <c r="C21" s="666"/>
      <c r="D21" s="699"/>
      <c r="E21" s="700"/>
      <c r="F21" s="682"/>
      <c r="G21" s="677"/>
      <c r="H21" s="153" t="s">
        <v>389</v>
      </c>
      <c r="I21" s="152"/>
      <c r="J21" s="154" t="s">
        <v>388</v>
      </c>
      <c r="K21" s="677"/>
      <c r="L21" s="153" t="s">
        <v>389</v>
      </c>
      <c r="M21" s="152"/>
      <c r="N21" s="151" t="s">
        <v>388</v>
      </c>
    </row>
    <row r="22" spans="1:15" s="163" customFormat="1" ht="27.75" customHeight="1" x14ac:dyDescent="0.15">
      <c r="H22" s="692" t="s">
        <v>412</v>
      </c>
      <c r="I22" s="693"/>
      <c r="J22" s="693"/>
      <c r="K22" s="693"/>
      <c r="L22" s="694"/>
      <c r="M22" s="164" t="s">
        <v>199</v>
      </c>
      <c r="N22" s="165" t="s">
        <v>413</v>
      </c>
      <c r="O22" s="167"/>
    </row>
    <row r="23" spans="1:15" ht="3.75" customHeight="1" x14ac:dyDescent="0.15"/>
    <row r="24" spans="1:15" ht="13.5" customHeight="1" x14ac:dyDescent="0.15">
      <c r="C24" s="108" t="s">
        <v>387</v>
      </c>
      <c r="D24" s="116"/>
      <c r="E24" s="116"/>
      <c r="F24" s="116"/>
      <c r="G24" s="116"/>
      <c r="H24" s="116"/>
      <c r="I24" s="116"/>
      <c r="J24" s="116"/>
      <c r="K24" s="116"/>
      <c r="L24" s="116"/>
      <c r="M24" s="116"/>
      <c r="N24" s="116"/>
    </row>
    <row r="25" spans="1:15" ht="33.75" customHeight="1" x14ac:dyDescent="0.15">
      <c r="C25" s="683" t="s">
        <v>386</v>
      </c>
      <c r="D25" s="683"/>
      <c r="E25" s="683"/>
      <c r="F25" s="683"/>
      <c r="G25" s="683"/>
      <c r="H25" s="683"/>
      <c r="I25" s="683"/>
      <c r="J25" s="683"/>
      <c r="K25" s="683"/>
      <c r="L25" s="683"/>
      <c r="M25" s="683"/>
      <c r="N25" s="683"/>
    </row>
    <row r="26" spans="1:15" ht="15.75" customHeight="1" x14ac:dyDescent="0.15">
      <c r="C26" s="116"/>
      <c r="D26" s="116"/>
      <c r="E26" s="116"/>
      <c r="F26" s="116"/>
      <c r="G26" s="116"/>
      <c r="H26" s="116"/>
      <c r="I26" s="116"/>
      <c r="J26" s="116"/>
      <c r="K26" s="116"/>
      <c r="L26" s="116"/>
      <c r="M26" s="116"/>
      <c r="N26" s="116"/>
    </row>
    <row r="27" spans="1:15" ht="13.5" customHeight="1" x14ac:dyDescent="0.15">
      <c r="A27" s="108" t="s">
        <v>385</v>
      </c>
      <c r="B27" s="116"/>
      <c r="C27" s="116"/>
      <c r="D27" s="116"/>
      <c r="E27" s="116"/>
      <c r="F27" s="116"/>
      <c r="G27" s="116"/>
      <c r="H27" s="116"/>
      <c r="I27" s="116"/>
      <c r="J27" s="116"/>
      <c r="K27" s="116"/>
      <c r="L27" s="115"/>
      <c r="N27" s="116"/>
    </row>
    <row r="28" spans="1:15" ht="4.5" customHeight="1" x14ac:dyDescent="0.15"/>
    <row r="29" spans="1:15" ht="13.15" customHeight="1" x14ac:dyDescent="0.15">
      <c r="B29" s="684" t="s">
        <v>410</v>
      </c>
      <c r="C29" s="665"/>
      <c r="D29" s="665"/>
      <c r="E29" s="665"/>
      <c r="F29" s="665"/>
      <c r="G29" s="665"/>
      <c r="H29" s="665"/>
      <c r="I29" s="665"/>
      <c r="J29" s="665"/>
      <c r="K29" s="685"/>
      <c r="L29" s="685"/>
      <c r="M29" s="685"/>
      <c r="N29" s="685"/>
    </row>
    <row r="30" spans="1:15" ht="13.15" customHeight="1" x14ac:dyDescent="0.15">
      <c r="B30" s="665"/>
      <c r="C30" s="665"/>
      <c r="D30" s="665"/>
      <c r="E30" s="665"/>
      <c r="F30" s="665"/>
      <c r="G30" s="665"/>
      <c r="H30" s="665"/>
      <c r="I30" s="665"/>
      <c r="J30" s="665"/>
      <c r="K30" s="660" t="s">
        <v>343</v>
      </c>
      <c r="L30" s="660"/>
      <c r="M30" s="660"/>
      <c r="N30" s="660"/>
    </row>
    <row r="31" spans="1:15" x14ac:dyDescent="0.15">
      <c r="B31" s="665"/>
      <c r="C31" s="665"/>
      <c r="D31" s="665"/>
      <c r="E31" s="665"/>
      <c r="F31" s="665"/>
      <c r="G31" s="665"/>
      <c r="H31" s="665"/>
      <c r="I31" s="665"/>
      <c r="J31" s="665"/>
      <c r="K31" s="686"/>
      <c r="L31" s="686"/>
      <c r="M31" s="686"/>
      <c r="N31" s="686"/>
    </row>
    <row r="32" spans="1:15" ht="30.75" customHeight="1" x14ac:dyDescent="0.15">
      <c r="B32" s="666" t="s">
        <v>384</v>
      </c>
      <c r="C32" s="666"/>
      <c r="D32" s="687"/>
      <c r="E32" s="687"/>
      <c r="F32" s="687"/>
      <c r="G32" s="687"/>
      <c r="H32" s="687"/>
      <c r="I32" s="687"/>
      <c r="J32" s="687"/>
      <c r="K32" s="687"/>
      <c r="L32" s="687"/>
      <c r="M32" s="687"/>
      <c r="N32" s="687"/>
    </row>
    <row r="33" spans="1:14" ht="3.75" customHeight="1" x14ac:dyDescent="0.15"/>
    <row r="34" spans="1:14" s="149" customFormat="1" ht="15" customHeight="1" x14ac:dyDescent="0.15">
      <c r="C34" s="679" t="s">
        <v>383</v>
      </c>
      <c r="D34" s="679" t="s">
        <v>339</v>
      </c>
      <c r="E34" s="679" t="s">
        <v>339</v>
      </c>
      <c r="F34" s="679" t="s">
        <v>339</v>
      </c>
      <c r="G34" s="679" t="s">
        <v>339</v>
      </c>
      <c r="H34" s="679" t="s">
        <v>339</v>
      </c>
      <c r="I34" s="679" t="s">
        <v>339</v>
      </c>
      <c r="J34" s="679" t="s">
        <v>339</v>
      </c>
      <c r="K34" s="679" t="s">
        <v>339</v>
      </c>
      <c r="L34" s="679" t="s">
        <v>339</v>
      </c>
      <c r="M34" s="679" t="s">
        <v>339</v>
      </c>
      <c r="N34" s="679" t="s">
        <v>339</v>
      </c>
    </row>
    <row r="35" spans="1:14" ht="44.25" customHeight="1" x14ac:dyDescent="0.15">
      <c r="C35" s="683" t="s">
        <v>382</v>
      </c>
      <c r="D35" s="683"/>
      <c r="E35" s="683"/>
      <c r="F35" s="683"/>
      <c r="G35" s="683"/>
      <c r="H35" s="683"/>
      <c r="I35" s="683"/>
      <c r="J35" s="683"/>
      <c r="K35" s="683"/>
      <c r="L35" s="683"/>
      <c r="M35" s="683"/>
      <c r="N35" s="683"/>
    </row>
    <row r="36" spans="1:14" s="149" customFormat="1" ht="15.75" customHeight="1" x14ac:dyDescent="0.15">
      <c r="C36" s="136"/>
      <c r="D36" s="136"/>
      <c r="E36" s="136"/>
      <c r="F36" s="136"/>
      <c r="G36" s="136"/>
      <c r="H36" s="136"/>
      <c r="I36" s="136"/>
      <c r="J36" s="136"/>
      <c r="K36" s="150"/>
      <c r="L36" s="150"/>
      <c r="M36" s="150"/>
      <c r="N36" s="150"/>
    </row>
    <row r="37" spans="1:14" x14ac:dyDescent="0.15">
      <c r="A37" s="108" t="s">
        <v>381</v>
      </c>
      <c r="L37" s="115"/>
    </row>
    <row r="38" spans="1:14" ht="4.5" customHeight="1" x14ac:dyDescent="0.15"/>
    <row r="39" spans="1:14" ht="20.100000000000001" customHeight="1" x14ac:dyDescent="0.15">
      <c r="B39" s="665" t="s">
        <v>380</v>
      </c>
      <c r="C39" s="665"/>
      <c r="D39" s="665"/>
      <c r="E39" s="665"/>
      <c r="F39" s="665"/>
      <c r="G39" s="665"/>
      <c r="H39" s="665"/>
      <c r="I39" s="665"/>
      <c r="J39" s="665"/>
      <c r="K39" s="666" t="s">
        <v>343</v>
      </c>
      <c r="L39" s="666"/>
      <c r="M39" s="666"/>
      <c r="N39" s="666"/>
    </row>
    <row r="40" spans="1:14" ht="20.100000000000001" customHeight="1" x14ac:dyDescent="0.15">
      <c r="B40" s="665"/>
      <c r="C40" s="665"/>
      <c r="D40" s="665"/>
      <c r="E40" s="665"/>
      <c r="F40" s="665"/>
      <c r="G40" s="665"/>
      <c r="H40" s="665"/>
      <c r="I40" s="665"/>
      <c r="J40" s="665"/>
      <c r="K40" s="666"/>
      <c r="L40" s="666"/>
      <c r="M40" s="666"/>
      <c r="N40" s="666"/>
    </row>
    <row r="41" spans="1:14" ht="44.25" customHeight="1" x14ac:dyDescent="0.15">
      <c r="B41" s="677" t="s">
        <v>379</v>
      </c>
      <c r="C41" s="677"/>
      <c r="D41" s="677"/>
      <c r="E41" s="678"/>
      <c r="F41" s="678"/>
      <c r="G41" s="678"/>
      <c r="H41" s="678"/>
      <c r="I41" s="678"/>
      <c r="J41" s="678"/>
      <c r="K41" s="678"/>
      <c r="L41" s="678"/>
      <c r="M41" s="678"/>
      <c r="N41" s="678"/>
    </row>
    <row r="42" spans="1:14" ht="15" customHeight="1" x14ac:dyDescent="0.15">
      <c r="B42" s="138"/>
      <c r="C42" s="679" t="s">
        <v>378</v>
      </c>
      <c r="D42" s="679" t="s">
        <v>339</v>
      </c>
      <c r="E42" s="679" t="s">
        <v>339</v>
      </c>
      <c r="F42" s="679" t="s">
        <v>339</v>
      </c>
      <c r="G42" s="679" t="s">
        <v>339</v>
      </c>
      <c r="H42" s="679" t="s">
        <v>339</v>
      </c>
      <c r="I42" s="679" t="s">
        <v>339</v>
      </c>
      <c r="J42" s="679" t="s">
        <v>339</v>
      </c>
      <c r="K42" s="679" t="s">
        <v>339</v>
      </c>
      <c r="L42" s="679" t="s">
        <v>339</v>
      </c>
      <c r="M42" s="679" t="s">
        <v>339</v>
      </c>
      <c r="N42" s="679" t="s">
        <v>339</v>
      </c>
    </row>
    <row r="43" spans="1:14" ht="15" customHeight="1" x14ac:dyDescent="0.15">
      <c r="B43" s="138"/>
      <c r="C43" s="680" t="s">
        <v>417</v>
      </c>
      <c r="D43" s="679"/>
      <c r="E43" s="679"/>
      <c r="F43" s="679"/>
      <c r="G43" s="679"/>
      <c r="H43" s="679"/>
      <c r="I43" s="679"/>
      <c r="J43" s="679"/>
      <c r="K43" s="679"/>
      <c r="L43" s="679"/>
      <c r="M43" s="679"/>
      <c r="N43" s="679"/>
    </row>
    <row r="44" spans="1:14" s="149" customFormat="1" ht="15" customHeight="1" x14ac:dyDescent="0.15">
      <c r="C44" s="679"/>
      <c r="D44" s="679"/>
      <c r="E44" s="679"/>
      <c r="F44" s="679"/>
      <c r="G44" s="679"/>
      <c r="H44" s="679"/>
      <c r="I44" s="679"/>
      <c r="J44" s="679"/>
      <c r="K44" s="679"/>
      <c r="L44" s="679"/>
      <c r="M44" s="679"/>
      <c r="N44" s="679"/>
    </row>
    <row r="45" spans="1:14" ht="3.75" customHeight="1" x14ac:dyDescent="0.15"/>
    <row r="46" spans="1:14" x14ac:dyDescent="0.15">
      <c r="A46" s="681" t="s">
        <v>377</v>
      </c>
      <c r="B46" s="681"/>
      <c r="C46" s="681"/>
      <c r="D46" s="681"/>
      <c r="E46" s="681"/>
      <c r="F46" s="681"/>
      <c r="G46" s="681"/>
      <c r="H46" s="681"/>
      <c r="I46" s="681"/>
      <c r="J46" s="681"/>
      <c r="K46" s="681"/>
      <c r="L46" s="681"/>
      <c r="M46" s="681"/>
      <c r="N46" s="681"/>
    </row>
    <row r="47" spans="1:14" s="143" customFormat="1" ht="15" customHeight="1" x14ac:dyDescent="0.15">
      <c r="B47" s="143" t="s">
        <v>376</v>
      </c>
      <c r="L47" s="139"/>
      <c r="M47" s="139"/>
      <c r="N47" s="148"/>
    </row>
    <row r="48" spans="1:14" ht="5.0999999999999996" customHeight="1" x14ac:dyDescent="0.15"/>
    <row r="49" spans="1:14" s="138" customFormat="1" ht="39.950000000000003" customHeight="1" x14ac:dyDescent="0.15">
      <c r="B49" s="666" t="s">
        <v>375</v>
      </c>
      <c r="C49" s="666"/>
      <c r="D49" s="666"/>
      <c r="E49" s="671" t="s">
        <v>374</v>
      </c>
      <c r="F49" s="671"/>
      <c r="G49" s="147" t="s">
        <v>373</v>
      </c>
      <c r="H49" s="147" t="s">
        <v>372</v>
      </c>
      <c r="I49" s="672" t="s">
        <v>371</v>
      </c>
      <c r="J49" s="672"/>
      <c r="K49" s="146" t="s">
        <v>370</v>
      </c>
      <c r="L49" s="666" t="s">
        <v>369</v>
      </c>
      <c r="M49" s="666"/>
      <c r="N49" s="666"/>
    </row>
    <row r="50" spans="1:14" ht="32.25" customHeight="1" x14ac:dyDescent="0.15">
      <c r="B50" s="673">
        <f>E50+G50+H50+I50+K50</f>
        <v>0</v>
      </c>
      <c r="C50" s="673"/>
      <c r="D50" s="673"/>
      <c r="E50" s="674"/>
      <c r="F50" s="674"/>
      <c r="G50" s="145"/>
      <c r="H50" s="145"/>
      <c r="I50" s="675"/>
      <c r="J50" s="675"/>
      <c r="K50" s="144"/>
      <c r="L50" s="676">
        <f>IFERROR((H50+I50+K50)/B50,0)</f>
        <v>0</v>
      </c>
      <c r="M50" s="676"/>
      <c r="N50" s="676"/>
    </row>
    <row r="51" spans="1:14" ht="3.75" customHeight="1" x14ac:dyDescent="0.15"/>
    <row r="52" spans="1:14" s="143" customFormat="1" ht="16.5" customHeight="1" x14ac:dyDescent="0.15">
      <c r="B52" s="143" t="s">
        <v>368</v>
      </c>
      <c r="L52" s="115"/>
    </row>
    <row r="53" spans="1:14" ht="5.0999999999999996" customHeight="1" x14ac:dyDescent="0.15"/>
    <row r="54" spans="1:14" ht="50.1" customHeight="1" x14ac:dyDescent="0.15">
      <c r="B54" s="666" t="s">
        <v>367</v>
      </c>
      <c r="C54" s="666"/>
      <c r="D54" s="666"/>
      <c r="E54" s="667"/>
      <c r="F54" s="667"/>
      <c r="G54" s="666" t="s">
        <v>366</v>
      </c>
      <c r="H54" s="666"/>
      <c r="I54" s="669"/>
      <c r="J54" s="669"/>
      <c r="K54" s="670" t="s">
        <v>365</v>
      </c>
      <c r="L54" s="670"/>
      <c r="M54" s="664">
        <f>IFERROR(E54/I54,0)</f>
        <v>0</v>
      </c>
      <c r="N54" s="664"/>
    </row>
    <row r="55" spans="1:14" ht="13.5" customHeight="1" x14ac:dyDescent="0.15">
      <c r="B55" s="137"/>
      <c r="C55" s="690" t="s">
        <v>411</v>
      </c>
      <c r="D55" s="691"/>
      <c r="E55" s="691"/>
      <c r="F55" s="691"/>
      <c r="G55" s="691"/>
      <c r="H55" s="691"/>
      <c r="I55" s="691"/>
      <c r="J55" s="691"/>
      <c r="K55" s="691"/>
      <c r="L55" s="691"/>
      <c r="M55" s="691"/>
      <c r="N55" s="691"/>
    </row>
    <row r="56" spans="1:14" ht="15.75" customHeight="1" x14ac:dyDescent="0.15">
      <c r="C56" s="116"/>
      <c r="D56" s="116"/>
      <c r="E56" s="116"/>
      <c r="F56" s="116"/>
      <c r="G56" s="116"/>
      <c r="H56" s="116"/>
      <c r="I56" s="116"/>
      <c r="J56" s="116"/>
      <c r="K56" s="116"/>
      <c r="L56" s="116"/>
      <c r="M56" s="116"/>
      <c r="N56" s="116"/>
    </row>
    <row r="57" spans="1:14" x14ac:dyDescent="0.15">
      <c r="A57" s="108" t="s">
        <v>364</v>
      </c>
      <c r="L57" s="115"/>
      <c r="M57" s="129"/>
    </row>
    <row r="58" spans="1:14" ht="37.5" customHeight="1" x14ac:dyDescent="0.15">
      <c r="B58" s="665" t="s">
        <v>363</v>
      </c>
      <c r="C58" s="665"/>
      <c r="D58" s="665"/>
      <c r="E58" s="665"/>
      <c r="F58" s="665"/>
      <c r="G58" s="665"/>
      <c r="H58" s="665"/>
      <c r="I58" s="665"/>
      <c r="J58" s="665"/>
      <c r="K58" s="666" t="s">
        <v>343</v>
      </c>
      <c r="L58" s="666"/>
      <c r="M58" s="666"/>
      <c r="N58" s="666"/>
    </row>
    <row r="59" spans="1:14" ht="18.75" customHeight="1" x14ac:dyDescent="0.15">
      <c r="B59" s="137"/>
      <c r="C59" s="139" t="s">
        <v>362</v>
      </c>
      <c r="D59" s="138"/>
      <c r="E59" s="137"/>
      <c r="F59" s="137"/>
      <c r="G59" s="121"/>
      <c r="H59" s="138"/>
      <c r="I59" s="137"/>
      <c r="J59" s="137"/>
      <c r="K59" s="142"/>
      <c r="L59" s="141"/>
      <c r="M59" s="140"/>
      <c r="N59" s="140"/>
    </row>
    <row r="60" spans="1:14" ht="18.600000000000001" customHeight="1" x14ac:dyDescent="0.15">
      <c r="B60" s="137"/>
      <c r="C60" s="695" t="s">
        <v>418</v>
      </c>
      <c r="D60" s="696"/>
      <c r="E60" s="696"/>
      <c r="F60" s="696"/>
      <c r="G60" s="696"/>
      <c r="H60" s="696"/>
      <c r="I60" s="696"/>
      <c r="J60" s="696"/>
      <c r="K60" s="696"/>
      <c r="L60" s="696"/>
      <c r="M60" s="696"/>
      <c r="N60" s="696"/>
    </row>
    <row r="61" spans="1:14" ht="15.75" customHeight="1" x14ac:dyDescent="0.15">
      <c r="C61" s="696"/>
      <c r="D61" s="696"/>
      <c r="E61" s="696"/>
      <c r="F61" s="696"/>
      <c r="G61" s="696"/>
      <c r="H61" s="696"/>
      <c r="I61" s="696"/>
      <c r="J61" s="696"/>
      <c r="K61" s="696"/>
      <c r="L61" s="696"/>
      <c r="M61" s="696"/>
      <c r="N61" s="696"/>
    </row>
    <row r="62" spans="1:14" ht="15.75" customHeight="1" x14ac:dyDescent="0.15">
      <c r="C62" s="136"/>
      <c r="D62" s="136"/>
      <c r="E62" s="136"/>
      <c r="F62" s="136"/>
      <c r="G62" s="136"/>
      <c r="H62" s="136"/>
      <c r="I62" s="136"/>
      <c r="J62" s="136"/>
      <c r="K62" s="116"/>
      <c r="L62" s="116"/>
      <c r="M62" s="136"/>
      <c r="N62" s="136"/>
    </row>
    <row r="63" spans="1:14" x14ac:dyDescent="0.15">
      <c r="A63" s="108" t="s">
        <v>361</v>
      </c>
      <c r="L63" s="115"/>
      <c r="M63" s="129"/>
    </row>
    <row r="64" spans="1:14" ht="5.0999999999999996" customHeight="1" x14ac:dyDescent="0.15"/>
    <row r="65" spans="1:14" ht="5.0999999999999996" customHeight="1" x14ac:dyDescent="0.15">
      <c r="B65" s="114"/>
      <c r="C65" s="113"/>
      <c r="D65" s="113"/>
      <c r="E65" s="113"/>
      <c r="F65" s="113"/>
      <c r="G65" s="113"/>
      <c r="H65" s="113"/>
      <c r="I65" s="113"/>
      <c r="J65" s="113"/>
      <c r="K65" s="114"/>
      <c r="L65" s="113"/>
      <c r="M65" s="113"/>
      <c r="N65" s="112"/>
    </row>
    <row r="66" spans="1:14" ht="18" customHeight="1" x14ac:dyDescent="0.15">
      <c r="B66" s="111"/>
      <c r="C66" s="662" t="s">
        <v>360</v>
      </c>
      <c r="D66" s="662"/>
      <c r="E66" s="662"/>
      <c r="F66" s="662"/>
      <c r="G66" s="662"/>
      <c r="H66" s="662"/>
      <c r="I66" s="662"/>
      <c r="J66" s="662"/>
      <c r="K66" s="660" t="s">
        <v>359</v>
      </c>
      <c r="L66" s="660"/>
      <c r="M66" s="660"/>
      <c r="N66" s="660"/>
    </row>
    <row r="67" spans="1:14" ht="30" customHeight="1" x14ac:dyDescent="0.15">
      <c r="B67" s="111"/>
      <c r="C67" s="662"/>
      <c r="D67" s="662"/>
      <c r="E67" s="662"/>
      <c r="F67" s="662"/>
      <c r="G67" s="662"/>
      <c r="H67" s="662"/>
      <c r="I67" s="662"/>
      <c r="J67" s="662"/>
      <c r="K67" s="663" t="s">
        <v>358</v>
      </c>
      <c r="L67" s="663"/>
      <c r="M67" s="663"/>
      <c r="N67" s="663"/>
    </row>
    <row r="68" spans="1:14" ht="9.75" customHeight="1" x14ac:dyDescent="0.15">
      <c r="B68" s="111"/>
      <c r="C68" s="117"/>
      <c r="D68" s="117"/>
      <c r="E68" s="117"/>
      <c r="F68" s="117"/>
      <c r="G68" s="117"/>
      <c r="H68" s="117"/>
      <c r="I68" s="117"/>
      <c r="J68" s="120"/>
      <c r="K68" s="125"/>
      <c r="L68" s="117"/>
      <c r="M68" s="117"/>
      <c r="N68" s="120"/>
    </row>
    <row r="69" spans="1:14" ht="9.75" customHeight="1" x14ac:dyDescent="0.15">
      <c r="B69" s="135"/>
      <c r="C69" s="133"/>
      <c r="D69" s="133"/>
      <c r="E69" s="133"/>
      <c r="F69" s="133"/>
      <c r="G69" s="133"/>
      <c r="H69" s="133"/>
      <c r="I69" s="133"/>
      <c r="J69" s="132"/>
      <c r="K69" s="134"/>
      <c r="L69" s="133"/>
      <c r="M69" s="133"/>
      <c r="N69" s="132"/>
    </row>
    <row r="70" spans="1:14" ht="18" customHeight="1" x14ac:dyDescent="0.15">
      <c r="B70" s="111"/>
      <c r="C70" s="662" t="s">
        <v>357</v>
      </c>
      <c r="D70" s="662"/>
      <c r="E70" s="662"/>
      <c r="F70" s="662"/>
      <c r="G70" s="662"/>
      <c r="H70" s="662"/>
      <c r="I70" s="662"/>
      <c r="J70" s="662"/>
      <c r="K70" s="660" t="s">
        <v>343</v>
      </c>
      <c r="L70" s="660"/>
      <c r="M70" s="660"/>
      <c r="N70" s="660"/>
    </row>
    <row r="71" spans="1:14" ht="37.5" customHeight="1" x14ac:dyDescent="0.15">
      <c r="B71" s="111"/>
      <c r="C71" s="662"/>
      <c r="D71" s="662"/>
      <c r="E71" s="662"/>
      <c r="F71" s="662"/>
      <c r="G71" s="662"/>
      <c r="H71" s="662"/>
      <c r="I71" s="662"/>
      <c r="J71" s="662"/>
      <c r="K71" s="668" t="s">
        <v>356</v>
      </c>
      <c r="L71" s="668"/>
      <c r="M71" s="668"/>
      <c r="N71" s="668"/>
    </row>
    <row r="72" spans="1:14" ht="9.75" customHeight="1" x14ac:dyDescent="0.15">
      <c r="B72" s="110"/>
      <c r="C72" s="130"/>
      <c r="D72" s="130"/>
      <c r="E72" s="130"/>
      <c r="F72" s="130"/>
      <c r="G72" s="130"/>
      <c r="H72" s="130"/>
      <c r="I72" s="130"/>
      <c r="J72" s="109"/>
      <c r="K72" s="131"/>
      <c r="L72" s="130"/>
      <c r="M72" s="130"/>
      <c r="N72" s="109"/>
    </row>
    <row r="73" spans="1:14" ht="12" customHeight="1" x14ac:dyDescent="0.15">
      <c r="C73" s="117"/>
      <c r="D73" s="117"/>
      <c r="E73" s="117"/>
      <c r="F73" s="117"/>
      <c r="G73" s="117"/>
      <c r="H73" s="117"/>
      <c r="I73" s="117"/>
      <c r="J73" s="117"/>
      <c r="K73" s="117"/>
      <c r="L73" s="117"/>
      <c r="M73" s="117"/>
      <c r="N73" s="117"/>
    </row>
    <row r="74" spans="1:14" ht="12" customHeight="1" x14ac:dyDescent="0.15">
      <c r="C74" s="117"/>
      <c r="D74" s="117"/>
      <c r="E74" s="117"/>
      <c r="F74" s="117"/>
      <c r="G74" s="117"/>
      <c r="H74" s="117"/>
      <c r="I74" s="117"/>
      <c r="J74" s="117"/>
      <c r="K74" s="117"/>
      <c r="L74" s="117"/>
      <c r="M74" s="117"/>
      <c r="N74" s="117"/>
    </row>
    <row r="75" spans="1:14" x14ac:dyDescent="0.15">
      <c r="A75" s="108" t="s">
        <v>355</v>
      </c>
      <c r="L75" s="115"/>
      <c r="M75" s="129"/>
    </row>
    <row r="76" spans="1:14" ht="9.75" customHeight="1" x14ac:dyDescent="0.15">
      <c r="B76" s="114"/>
      <c r="C76" s="127"/>
      <c r="D76" s="127"/>
      <c r="E76" s="127"/>
      <c r="F76" s="127"/>
      <c r="G76" s="127"/>
      <c r="H76" s="127"/>
      <c r="I76" s="127"/>
      <c r="J76" s="126"/>
      <c r="K76" s="128"/>
      <c r="L76" s="127"/>
      <c r="M76" s="127"/>
      <c r="N76" s="126"/>
    </row>
    <row r="77" spans="1:14" ht="18" customHeight="1" x14ac:dyDescent="0.15">
      <c r="B77" s="111"/>
      <c r="C77" s="662" t="s">
        <v>354</v>
      </c>
      <c r="D77" s="662"/>
      <c r="E77" s="662"/>
      <c r="F77" s="662"/>
      <c r="G77" s="662"/>
      <c r="H77" s="662"/>
      <c r="I77" s="662"/>
      <c r="J77" s="662"/>
      <c r="K77" s="660" t="s">
        <v>343</v>
      </c>
      <c r="L77" s="660"/>
      <c r="M77" s="660"/>
      <c r="N77" s="660"/>
    </row>
    <row r="78" spans="1:14" ht="30" customHeight="1" x14ac:dyDescent="0.15">
      <c r="B78" s="111"/>
      <c r="C78" s="662"/>
      <c r="D78" s="662"/>
      <c r="E78" s="662"/>
      <c r="F78" s="662"/>
      <c r="G78" s="662"/>
      <c r="H78" s="662"/>
      <c r="I78" s="662"/>
      <c r="J78" s="662"/>
      <c r="K78" s="663" t="s">
        <v>353</v>
      </c>
      <c r="L78" s="663"/>
      <c r="M78" s="663"/>
      <c r="N78" s="663"/>
    </row>
    <row r="79" spans="1:14" ht="9.6" customHeight="1" x14ac:dyDescent="0.15">
      <c r="B79" s="111"/>
      <c r="C79" s="117"/>
      <c r="D79" s="117"/>
      <c r="E79" s="117"/>
      <c r="F79" s="117"/>
      <c r="G79" s="117"/>
      <c r="H79" s="117"/>
      <c r="I79" s="117"/>
      <c r="J79" s="117"/>
      <c r="K79" s="125"/>
      <c r="L79" s="117"/>
      <c r="M79" s="117"/>
      <c r="N79" s="120"/>
    </row>
    <row r="80" spans="1:14" ht="2.25" customHeight="1" x14ac:dyDescent="0.15">
      <c r="B80" s="124"/>
      <c r="C80" s="123"/>
      <c r="D80" s="119"/>
      <c r="E80" s="119"/>
      <c r="F80" s="119"/>
      <c r="G80" s="119"/>
      <c r="H80" s="119"/>
      <c r="I80" s="119"/>
      <c r="J80" s="119"/>
      <c r="K80" s="122"/>
      <c r="L80" s="119"/>
      <c r="M80" s="119"/>
      <c r="N80" s="118"/>
    </row>
    <row r="81" spans="1:14" ht="15.75" customHeight="1" x14ac:dyDescent="0.15">
      <c r="C81" s="121"/>
      <c r="D81" s="116"/>
      <c r="E81" s="116"/>
      <c r="F81" s="116"/>
      <c r="G81" s="116"/>
      <c r="H81" s="116"/>
      <c r="I81" s="116"/>
      <c r="J81" s="116"/>
      <c r="K81" s="116"/>
      <c r="L81" s="116"/>
      <c r="M81" s="116"/>
      <c r="N81" s="116"/>
    </row>
    <row r="82" spans="1:14" ht="15.75" customHeight="1" x14ac:dyDescent="0.15">
      <c r="C82" s="121"/>
      <c r="D82" s="116"/>
      <c r="E82" s="116"/>
      <c r="F82" s="116"/>
      <c r="G82" s="116"/>
      <c r="H82" s="116"/>
      <c r="I82" s="116"/>
      <c r="J82" s="116"/>
      <c r="K82" s="116"/>
      <c r="L82" s="116"/>
      <c r="M82" s="116"/>
      <c r="N82" s="116"/>
    </row>
    <row r="83" spans="1:14" x14ac:dyDescent="0.15">
      <c r="A83" s="108" t="s">
        <v>352</v>
      </c>
      <c r="L83" s="115"/>
    </row>
    <row r="84" spans="1:14" ht="5.0999999999999996" customHeight="1" x14ac:dyDescent="0.15"/>
    <row r="85" spans="1:14" ht="5.0999999999999996" customHeight="1" x14ac:dyDescent="0.15">
      <c r="B85" s="114"/>
      <c r="C85" s="113"/>
      <c r="D85" s="113"/>
      <c r="E85" s="113"/>
      <c r="F85" s="113"/>
      <c r="G85" s="113"/>
      <c r="H85" s="113"/>
      <c r="I85" s="113"/>
      <c r="J85" s="113"/>
      <c r="K85" s="114"/>
      <c r="L85" s="113"/>
      <c r="M85" s="113"/>
      <c r="N85" s="112"/>
    </row>
    <row r="86" spans="1:14" ht="20.100000000000001" customHeight="1" x14ac:dyDescent="0.15">
      <c r="B86" s="111"/>
      <c r="C86" s="662" t="s">
        <v>351</v>
      </c>
      <c r="D86" s="662"/>
      <c r="E86" s="662"/>
      <c r="F86" s="662"/>
      <c r="G86" s="662"/>
      <c r="H86" s="662"/>
      <c r="I86" s="662"/>
      <c r="J86" s="662"/>
      <c r="K86" s="660" t="s">
        <v>343</v>
      </c>
      <c r="L86" s="660"/>
      <c r="M86" s="660"/>
      <c r="N86" s="660"/>
    </row>
    <row r="87" spans="1:14" ht="4.5" customHeight="1" x14ac:dyDescent="0.15">
      <c r="B87" s="110"/>
      <c r="C87" s="119"/>
      <c r="D87" s="119"/>
      <c r="E87" s="119"/>
      <c r="F87" s="119"/>
      <c r="G87" s="119"/>
      <c r="H87" s="119"/>
      <c r="I87" s="119"/>
      <c r="J87" s="118"/>
      <c r="K87" s="658"/>
      <c r="L87" s="658"/>
      <c r="M87" s="658"/>
      <c r="N87" s="658"/>
    </row>
    <row r="88" spans="1:14" ht="5.0999999999999996" customHeight="1" x14ac:dyDescent="0.15">
      <c r="C88" s="116"/>
      <c r="D88" s="116"/>
      <c r="E88" s="116"/>
      <c r="F88" s="116"/>
      <c r="G88" s="116"/>
      <c r="H88" s="116"/>
      <c r="I88" s="116"/>
      <c r="J88" s="116"/>
      <c r="K88" s="116"/>
      <c r="L88" s="116"/>
      <c r="M88" s="116"/>
      <c r="N88" s="116"/>
    </row>
    <row r="89" spans="1:14" ht="15.75" customHeight="1" x14ac:dyDescent="0.15">
      <c r="C89" s="121"/>
      <c r="D89" s="116"/>
      <c r="E89" s="116"/>
      <c r="F89" s="116"/>
      <c r="G89" s="116"/>
      <c r="H89" s="116"/>
      <c r="I89" s="116"/>
      <c r="J89" s="116"/>
      <c r="K89" s="116"/>
      <c r="L89" s="116"/>
      <c r="M89" s="116"/>
      <c r="N89" s="116"/>
    </row>
    <row r="91" spans="1:14" x14ac:dyDescent="0.15">
      <c r="A91" s="108" t="s">
        <v>350</v>
      </c>
      <c r="L91" s="115"/>
    </row>
    <row r="92" spans="1:14" ht="7.5" customHeight="1" x14ac:dyDescent="0.15"/>
    <row r="93" spans="1:14" ht="7.5" customHeight="1" x14ac:dyDescent="0.15">
      <c r="B93" s="114"/>
      <c r="C93" s="113"/>
      <c r="D93" s="113"/>
      <c r="E93" s="113"/>
      <c r="F93" s="113"/>
      <c r="G93" s="113"/>
      <c r="H93" s="113"/>
      <c r="I93" s="113"/>
      <c r="J93" s="113"/>
      <c r="K93" s="114"/>
      <c r="L93" s="113"/>
      <c r="M93" s="113"/>
      <c r="N93" s="112"/>
    </row>
    <row r="94" spans="1:14" ht="67.900000000000006" customHeight="1" x14ac:dyDescent="0.15">
      <c r="B94" s="111"/>
      <c r="C94" s="662" t="s">
        <v>349</v>
      </c>
      <c r="D94" s="662"/>
      <c r="E94" s="662"/>
      <c r="F94" s="662"/>
      <c r="G94" s="662"/>
      <c r="H94" s="662"/>
      <c r="I94" s="662"/>
      <c r="J94" s="662"/>
      <c r="K94" s="660" t="s">
        <v>343</v>
      </c>
      <c r="L94" s="660"/>
      <c r="M94" s="660"/>
      <c r="N94" s="660"/>
    </row>
    <row r="95" spans="1:14" ht="8.25" customHeight="1" x14ac:dyDescent="0.15">
      <c r="B95" s="110"/>
      <c r="C95" s="119"/>
      <c r="D95" s="119"/>
      <c r="E95" s="119"/>
      <c r="F95" s="119"/>
      <c r="G95" s="119"/>
      <c r="H95" s="119"/>
      <c r="I95" s="119"/>
      <c r="J95" s="118"/>
      <c r="K95" s="658"/>
      <c r="L95" s="658"/>
      <c r="M95" s="658"/>
      <c r="N95" s="658"/>
    </row>
    <row r="96" spans="1:14" ht="14.25" customHeight="1" x14ac:dyDescent="0.15">
      <c r="B96" s="697" t="s">
        <v>415</v>
      </c>
      <c r="C96" s="698"/>
      <c r="D96" s="698"/>
      <c r="E96" s="698"/>
      <c r="F96" s="698"/>
      <c r="G96" s="698"/>
      <c r="H96" s="698"/>
      <c r="I96" s="698"/>
      <c r="J96" s="698"/>
      <c r="K96" s="698"/>
      <c r="L96" s="698"/>
      <c r="M96" s="698"/>
      <c r="N96" s="698"/>
    </row>
    <row r="98" spans="1:14" x14ac:dyDescent="0.15">
      <c r="A98" s="108" t="s">
        <v>348</v>
      </c>
      <c r="L98" s="115"/>
    </row>
    <row r="99" spans="1:14" ht="7.5" customHeight="1" x14ac:dyDescent="0.15"/>
    <row r="100" spans="1:14" ht="7.5" customHeight="1" x14ac:dyDescent="0.15">
      <c r="B100" s="114"/>
      <c r="C100" s="113"/>
      <c r="D100" s="113"/>
      <c r="E100" s="113"/>
      <c r="F100" s="113"/>
      <c r="G100" s="113"/>
      <c r="H100" s="113"/>
      <c r="I100" s="113"/>
      <c r="J100" s="113"/>
      <c r="K100" s="114"/>
      <c r="L100" s="113"/>
      <c r="M100" s="113"/>
      <c r="N100" s="112"/>
    </row>
    <row r="101" spans="1:14" ht="34.15" customHeight="1" x14ac:dyDescent="0.15">
      <c r="B101" s="111"/>
      <c r="C101" s="659" t="s">
        <v>347</v>
      </c>
      <c r="D101" s="659"/>
      <c r="E101" s="659"/>
      <c r="F101" s="659"/>
      <c r="G101" s="659"/>
      <c r="H101" s="659"/>
      <c r="I101" s="659"/>
      <c r="J101" s="659"/>
      <c r="K101" s="660" t="s">
        <v>343</v>
      </c>
      <c r="L101" s="660"/>
      <c r="M101" s="660"/>
      <c r="N101" s="660"/>
    </row>
    <row r="102" spans="1:14" ht="48" customHeight="1" x14ac:dyDescent="0.15">
      <c r="B102" s="110"/>
      <c r="C102" s="659"/>
      <c r="D102" s="659"/>
      <c r="E102" s="659"/>
      <c r="F102" s="659"/>
      <c r="G102" s="659"/>
      <c r="H102" s="659"/>
      <c r="I102" s="659"/>
      <c r="J102" s="659"/>
      <c r="K102" s="658" t="s">
        <v>346</v>
      </c>
      <c r="L102" s="658"/>
      <c r="M102" s="658"/>
      <c r="N102" s="658"/>
    </row>
    <row r="103" spans="1:14" ht="16.899999999999999" customHeight="1" x14ac:dyDescent="0.15">
      <c r="B103" s="166" t="s">
        <v>414</v>
      </c>
    </row>
    <row r="104" spans="1:14" ht="13.15" customHeight="1" x14ac:dyDescent="0.15">
      <c r="C104" s="117"/>
      <c r="D104" s="117"/>
      <c r="E104" s="117"/>
      <c r="F104" s="117"/>
      <c r="G104" s="117"/>
      <c r="H104" s="117"/>
      <c r="I104" s="117"/>
      <c r="J104" s="117"/>
      <c r="K104" s="116"/>
      <c r="L104" s="116"/>
      <c r="M104" s="116"/>
      <c r="N104" s="116"/>
    </row>
    <row r="105" spans="1:14" x14ac:dyDescent="0.15">
      <c r="A105" s="108" t="s">
        <v>345</v>
      </c>
      <c r="L105" s="115"/>
    </row>
    <row r="106" spans="1:14" ht="7.5" customHeight="1" x14ac:dyDescent="0.15"/>
    <row r="107" spans="1:14" ht="7.5" customHeight="1" x14ac:dyDescent="0.15">
      <c r="B107" s="114"/>
      <c r="C107" s="113"/>
      <c r="D107" s="113"/>
      <c r="E107" s="113"/>
      <c r="F107" s="113"/>
      <c r="G107" s="113"/>
      <c r="H107" s="113"/>
      <c r="I107" s="113"/>
      <c r="J107" s="113"/>
      <c r="K107" s="114"/>
      <c r="L107" s="113"/>
      <c r="M107" s="113"/>
      <c r="N107" s="112"/>
    </row>
    <row r="108" spans="1:14" ht="34.15" customHeight="1" x14ac:dyDescent="0.15">
      <c r="B108" s="111"/>
      <c r="C108" s="659" t="s">
        <v>344</v>
      </c>
      <c r="D108" s="659"/>
      <c r="E108" s="659"/>
      <c r="F108" s="659"/>
      <c r="G108" s="659"/>
      <c r="H108" s="659"/>
      <c r="I108" s="659"/>
      <c r="J108" s="659"/>
      <c r="K108" s="660" t="s">
        <v>343</v>
      </c>
      <c r="L108" s="660"/>
      <c r="M108" s="660"/>
      <c r="N108" s="660"/>
    </row>
    <row r="109" spans="1:14" ht="63" customHeight="1" x14ac:dyDescent="0.15">
      <c r="B109" s="110"/>
      <c r="C109" s="659"/>
      <c r="D109" s="659"/>
      <c r="E109" s="659"/>
      <c r="F109" s="659"/>
      <c r="G109" s="659"/>
      <c r="H109" s="659"/>
      <c r="I109" s="659"/>
      <c r="J109" s="659"/>
      <c r="K109" s="661" t="s">
        <v>342</v>
      </c>
      <c r="L109" s="661"/>
      <c r="M109" s="661"/>
      <c r="N109" s="661"/>
    </row>
  </sheetData>
  <mergeCells count="77">
    <mergeCell ref="C55:N55"/>
    <mergeCell ref="H22:L22"/>
    <mergeCell ref="C60:N61"/>
    <mergeCell ref="B96:N96"/>
    <mergeCell ref="C8:N8"/>
    <mergeCell ref="B12:E12"/>
    <mergeCell ref="F12:J12"/>
    <mergeCell ref="B13:E13"/>
    <mergeCell ref="F13:J13"/>
    <mergeCell ref="B14:E14"/>
    <mergeCell ref="F14:J14"/>
    <mergeCell ref="B15:E15"/>
    <mergeCell ref="F15:J15"/>
    <mergeCell ref="B20:C21"/>
    <mergeCell ref="D20:D21"/>
    <mergeCell ref="E20:E21"/>
    <mergeCell ref="A2:O2"/>
    <mergeCell ref="B6:C6"/>
    <mergeCell ref="D6:N6"/>
    <mergeCell ref="B7:C7"/>
    <mergeCell ref="D7:N7"/>
    <mergeCell ref="F20:F21"/>
    <mergeCell ref="G20:G21"/>
    <mergeCell ref="K39:N40"/>
    <mergeCell ref="K20:K21"/>
    <mergeCell ref="C25:N25"/>
    <mergeCell ref="B29:J31"/>
    <mergeCell ref="K29:N29"/>
    <mergeCell ref="K30:N30"/>
    <mergeCell ref="K31:N31"/>
    <mergeCell ref="B32:C32"/>
    <mergeCell ref="D32:N32"/>
    <mergeCell ref="C34:N34"/>
    <mergeCell ref="C35:N35"/>
    <mergeCell ref="B39:J40"/>
    <mergeCell ref="B41:D41"/>
    <mergeCell ref="E41:N41"/>
    <mergeCell ref="C42:N42"/>
    <mergeCell ref="C43:N44"/>
    <mergeCell ref="A46:N46"/>
    <mergeCell ref="K54:L54"/>
    <mergeCell ref="B49:D49"/>
    <mergeCell ref="E49:F49"/>
    <mergeCell ref="I49:J49"/>
    <mergeCell ref="L49:N49"/>
    <mergeCell ref="B50:D50"/>
    <mergeCell ref="E50:F50"/>
    <mergeCell ref="I50:J50"/>
    <mergeCell ref="L50:N50"/>
    <mergeCell ref="K78:N78"/>
    <mergeCell ref="M54:N54"/>
    <mergeCell ref="B58:J58"/>
    <mergeCell ref="K58:N58"/>
    <mergeCell ref="C66:J67"/>
    <mergeCell ref="K66:N66"/>
    <mergeCell ref="K67:N67"/>
    <mergeCell ref="B54:D54"/>
    <mergeCell ref="E54:F54"/>
    <mergeCell ref="G54:H54"/>
    <mergeCell ref="C70:J71"/>
    <mergeCell ref="K70:N70"/>
    <mergeCell ref="K71:N71"/>
    <mergeCell ref="C77:J78"/>
    <mergeCell ref="K77:N77"/>
    <mergeCell ref="I54:J54"/>
    <mergeCell ref="C86:J86"/>
    <mergeCell ref="K86:N86"/>
    <mergeCell ref="K87:N87"/>
    <mergeCell ref="C94:J94"/>
    <mergeCell ref="K94:N94"/>
    <mergeCell ref="K95:N95"/>
    <mergeCell ref="C101:J102"/>
    <mergeCell ref="K101:N101"/>
    <mergeCell ref="K102:N102"/>
    <mergeCell ref="C108:J109"/>
    <mergeCell ref="K108:N108"/>
    <mergeCell ref="K109:N109"/>
  </mergeCells>
  <phoneticPr fontId="4"/>
  <printOptions horizontalCentered="1"/>
  <pageMargins left="0.15763888888888899" right="0.196527777777778" top="0.39374999999999999" bottom="0.196527777777778" header="0.51180555555555496" footer="0.51180555555555496"/>
  <pageSetup paperSize="9" firstPageNumber="0" fitToHeight="0" orientation="portrait" horizontalDpi="300" verticalDpi="300" r:id="rId1"/>
  <rowBreaks count="2" manualBreakCount="2">
    <brk id="44"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93A3B-29C8-484A-A48B-C8916C487065}">
  <sheetPr>
    <tabColor rgb="FFFFFF00"/>
    <pageSetUpPr fitToPage="1"/>
  </sheetPr>
  <dimension ref="A2:AF20"/>
  <sheetViews>
    <sheetView view="pageBreakPreview" zoomScale="80" zoomScaleNormal="70" zoomScaleSheetLayoutView="80" workbookViewId="0">
      <selection activeCell="W5" sqref="W5"/>
    </sheetView>
  </sheetViews>
  <sheetFormatPr defaultRowHeight="13.5" x14ac:dyDescent="0.15"/>
  <cols>
    <col min="1" max="2" width="4.25" style="13"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375" style="3" customWidth="1"/>
    <col min="281" max="288" width="4.875" style="3" customWidth="1"/>
    <col min="289"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375" style="3" customWidth="1"/>
    <col min="537" max="544" width="4.875" style="3" customWidth="1"/>
    <col min="545"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375" style="3" customWidth="1"/>
    <col min="793" max="800" width="4.875" style="3" customWidth="1"/>
    <col min="801"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375" style="3" customWidth="1"/>
    <col min="1049" max="1056" width="4.875" style="3" customWidth="1"/>
    <col min="1057"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375" style="3" customWidth="1"/>
    <col min="1305" max="1312" width="4.875" style="3" customWidth="1"/>
    <col min="1313"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375" style="3" customWidth="1"/>
    <col min="1561" max="1568" width="4.875" style="3" customWidth="1"/>
    <col min="1569"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375" style="3" customWidth="1"/>
    <col min="1817" max="1824" width="4.875" style="3" customWidth="1"/>
    <col min="1825"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375" style="3" customWidth="1"/>
    <col min="2073" max="2080" width="4.875" style="3" customWidth="1"/>
    <col min="2081"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375" style="3" customWidth="1"/>
    <col min="2329" max="2336" width="4.875" style="3" customWidth="1"/>
    <col min="2337"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375" style="3" customWidth="1"/>
    <col min="2585" max="2592" width="4.875" style="3" customWidth="1"/>
    <col min="2593"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375" style="3" customWidth="1"/>
    <col min="2841" max="2848" width="4.875" style="3" customWidth="1"/>
    <col min="2849"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375" style="3" customWidth="1"/>
    <col min="3097" max="3104" width="4.875" style="3" customWidth="1"/>
    <col min="3105"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375" style="3" customWidth="1"/>
    <col min="3353" max="3360" width="4.875" style="3" customWidth="1"/>
    <col min="3361"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375" style="3" customWidth="1"/>
    <col min="3609" max="3616" width="4.875" style="3" customWidth="1"/>
    <col min="3617"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375" style="3" customWidth="1"/>
    <col min="3865" max="3872" width="4.875" style="3" customWidth="1"/>
    <col min="3873"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375" style="3" customWidth="1"/>
    <col min="4121" max="4128" width="4.875" style="3" customWidth="1"/>
    <col min="4129"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375" style="3" customWidth="1"/>
    <col min="4377" max="4384" width="4.875" style="3" customWidth="1"/>
    <col min="4385"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375" style="3" customWidth="1"/>
    <col min="4633" max="4640" width="4.875" style="3" customWidth="1"/>
    <col min="4641"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375" style="3" customWidth="1"/>
    <col min="4889" max="4896" width="4.875" style="3" customWidth="1"/>
    <col min="4897"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375" style="3" customWidth="1"/>
    <col min="5145" max="5152" width="4.875" style="3" customWidth="1"/>
    <col min="5153"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375" style="3" customWidth="1"/>
    <col min="5401" max="5408" width="4.875" style="3" customWidth="1"/>
    <col min="5409"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375" style="3" customWidth="1"/>
    <col min="5657" max="5664" width="4.875" style="3" customWidth="1"/>
    <col min="5665"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375" style="3" customWidth="1"/>
    <col min="5913" max="5920" width="4.875" style="3" customWidth="1"/>
    <col min="5921"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375" style="3" customWidth="1"/>
    <col min="6169" max="6176" width="4.875" style="3" customWidth="1"/>
    <col min="6177"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375" style="3" customWidth="1"/>
    <col min="6425" max="6432" width="4.875" style="3" customWidth="1"/>
    <col min="6433"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375" style="3" customWidth="1"/>
    <col min="6681" max="6688" width="4.875" style="3" customWidth="1"/>
    <col min="6689"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375" style="3" customWidth="1"/>
    <col min="6937" max="6944" width="4.875" style="3" customWidth="1"/>
    <col min="6945"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375" style="3" customWidth="1"/>
    <col min="7193" max="7200" width="4.875" style="3" customWidth="1"/>
    <col min="7201"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375" style="3" customWidth="1"/>
    <col min="7449" max="7456" width="4.875" style="3" customWidth="1"/>
    <col min="7457"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375" style="3" customWidth="1"/>
    <col min="7705" max="7712" width="4.875" style="3" customWidth="1"/>
    <col min="7713"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375" style="3" customWidth="1"/>
    <col min="7961" max="7968" width="4.875" style="3" customWidth="1"/>
    <col min="7969"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375" style="3" customWidth="1"/>
    <col min="8217" max="8224" width="4.875" style="3" customWidth="1"/>
    <col min="8225"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375" style="3" customWidth="1"/>
    <col min="8473" max="8480" width="4.875" style="3" customWidth="1"/>
    <col min="8481"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375" style="3" customWidth="1"/>
    <col min="8729" max="8736" width="4.875" style="3" customWidth="1"/>
    <col min="8737"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375" style="3" customWidth="1"/>
    <col min="8985" max="8992" width="4.875" style="3" customWidth="1"/>
    <col min="8993"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375" style="3" customWidth="1"/>
    <col min="9241" max="9248" width="4.875" style="3" customWidth="1"/>
    <col min="9249"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375" style="3" customWidth="1"/>
    <col min="9497" max="9504" width="4.875" style="3" customWidth="1"/>
    <col min="9505"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375" style="3" customWidth="1"/>
    <col min="9753" max="9760" width="4.875" style="3" customWidth="1"/>
    <col min="9761"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375" style="3" customWidth="1"/>
    <col min="10009" max="10016" width="4.875" style="3" customWidth="1"/>
    <col min="10017"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375" style="3" customWidth="1"/>
    <col min="10265" max="10272" width="4.875" style="3" customWidth="1"/>
    <col min="10273"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375" style="3" customWidth="1"/>
    <col min="10521" max="10528" width="4.875" style="3" customWidth="1"/>
    <col min="10529"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375" style="3" customWidth="1"/>
    <col min="10777" max="10784" width="4.875" style="3" customWidth="1"/>
    <col min="10785"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375" style="3" customWidth="1"/>
    <col min="11033" max="11040" width="4.875" style="3" customWidth="1"/>
    <col min="11041"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375" style="3" customWidth="1"/>
    <col min="11289" max="11296" width="4.875" style="3" customWidth="1"/>
    <col min="11297"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375" style="3" customWidth="1"/>
    <col min="11545" max="11552" width="4.875" style="3" customWidth="1"/>
    <col min="11553"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375" style="3" customWidth="1"/>
    <col min="11801" max="11808" width="4.875" style="3" customWidth="1"/>
    <col min="11809"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375" style="3" customWidth="1"/>
    <col min="12057" max="12064" width="4.875" style="3" customWidth="1"/>
    <col min="12065"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375" style="3" customWidth="1"/>
    <col min="12313" max="12320" width="4.875" style="3" customWidth="1"/>
    <col min="12321"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375" style="3" customWidth="1"/>
    <col min="12569" max="12576" width="4.875" style="3" customWidth="1"/>
    <col min="12577"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375" style="3" customWidth="1"/>
    <col min="12825" max="12832" width="4.875" style="3" customWidth="1"/>
    <col min="12833"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375" style="3" customWidth="1"/>
    <col min="13081" max="13088" width="4.875" style="3" customWidth="1"/>
    <col min="13089"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375" style="3" customWidth="1"/>
    <col min="13337" max="13344" width="4.875" style="3" customWidth="1"/>
    <col min="13345"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375" style="3" customWidth="1"/>
    <col min="13593" max="13600" width="4.875" style="3" customWidth="1"/>
    <col min="13601"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375" style="3" customWidth="1"/>
    <col min="13849" max="13856" width="4.875" style="3" customWidth="1"/>
    <col min="13857"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375" style="3" customWidth="1"/>
    <col min="14105" max="14112" width="4.875" style="3" customWidth="1"/>
    <col min="14113"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375" style="3" customWidth="1"/>
    <col min="14361" max="14368" width="4.875" style="3" customWidth="1"/>
    <col min="14369"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375" style="3" customWidth="1"/>
    <col min="14617" max="14624" width="4.875" style="3" customWidth="1"/>
    <col min="14625"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375" style="3" customWidth="1"/>
    <col min="14873" max="14880" width="4.875" style="3" customWidth="1"/>
    <col min="14881"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375" style="3" customWidth="1"/>
    <col min="15129" max="15136" width="4.875" style="3" customWidth="1"/>
    <col min="15137"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375" style="3" customWidth="1"/>
    <col min="15385" max="15392" width="4.875" style="3" customWidth="1"/>
    <col min="15393"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375" style="3" customWidth="1"/>
    <col min="15641" max="15648" width="4.875" style="3" customWidth="1"/>
    <col min="15649"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375" style="3" customWidth="1"/>
    <col min="15897" max="15904" width="4.875" style="3" customWidth="1"/>
    <col min="15905"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375" style="3" customWidth="1"/>
    <col min="16153" max="16160" width="4.875" style="3" customWidth="1"/>
    <col min="16161" max="16384" width="9" style="3"/>
  </cols>
  <sheetData>
    <row r="2" spans="1:32" ht="20.25" customHeight="1" x14ac:dyDescent="0.15">
      <c r="A2" s="289" t="s">
        <v>575</v>
      </c>
      <c r="B2" s="290"/>
    </row>
    <row r="3" spans="1:32" ht="20.25" customHeight="1" x14ac:dyDescent="0.15">
      <c r="A3" s="386" t="s">
        <v>0</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2" ht="20.25" customHeight="1" x14ac:dyDescent="0.15"/>
    <row r="5" spans="1:32" ht="30" customHeight="1" x14ac:dyDescent="0.15">
      <c r="S5" s="387" t="s">
        <v>1</v>
      </c>
      <c r="T5" s="388"/>
      <c r="U5" s="388"/>
      <c r="V5" s="389"/>
      <c r="W5" s="291"/>
      <c r="X5" s="292"/>
      <c r="Y5" s="292"/>
      <c r="Z5" s="292"/>
      <c r="AA5" s="292"/>
      <c r="AB5" s="292"/>
      <c r="AC5" s="292"/>
      <c r="AD5" s="292"/>
      <c r="AE5" s="292"/>
      <c r="AF5" s="54"/>
    </row>
    <row r="6" spans="1:32" ht="20.25" customHeight="1" x14ac:dyDescent="0.15"/>
    <row r="7" spans="1:32" ht="17.25" customHeight="1" x14ac:dyDescent="0.15">
      <c r="A7" s="387" t="s">
        <v>2</v>
      </c>
      <c r="B7" s="388"/>
      <c r="C7" s="389"/>
      <c r="D7" s="387" t="s">
        <v>3</v>
      </c>
      <c r="E7" s="389"/>
      <c r="F7" s="387" t="s">
        <v>4</v>
      </c>
      <c r="G7" s="389"/>
      <c r="H7" s="387" t="s">
        <v>5</v>
      </c>
      <c r="I7" s="388"/>
      <c r="J7" s="388"/>
      <c r="K7" s="388"/>
      <c r="L7" s="388"/>
      <c r="M7" s="388"/>
      <c r="N7" s="388"/>
      <c r="O7" s="388"/>
      <c r="P7" s="388"/>
      <c r="Q7" s="388"/>
      <c r="R7" s="388"/>
      <c r="S7" s="388"/>
      <c r="T7" s="388"/>
      <c r="U7" s="388"/>
      <c r="V7" s="388"/>
      <c r="W7" s="388"/>
      <c r="X7" s="389"/>
      <c r="Y7" s="387" t="s">
        <v>6</v>
      </c>
      <c r="Z7" s="388"/>
      <c r="AA7" s="388"/>
      <c r="AB7" s="389"/>
      <c r="AC7" s="387" t="s">
        <v>7</v>
      </c>
      <c r="AD7" s="388"/>
      <c r="AE7" s="388"/>
      <c r="AF7" s="389"/>
    </row>
    <row r="8" spans="1:32" ht="18.75" customHeight="1" x14ac:dyDescent="0.15">
      <c r="A8" s="390" t="s">
        <v>8</v>
      </c>
      <c r="B8" s="391"/>
      <c r="C8" s="392"/>
      <c r="D8" s="390"/>
      <c r="E8" s="392"/>
      <c r="F8" s="390"/>
      <c r="G8" s="392"/>
      <c r="H8" s="396" t="s">
        <v>9</v>
      </c>
      <c r="I8" s="293" t="s">
        <v>10</v>
      </c>
      <c r="J8" s="41" t="s">
        <v>11</v>
      </c>
      <c r="K8" s="294"/>
      <c r="L8" s="294"/>
      <c r="M8" s="293" t="s">
        <v>10</v>
      </c>
      <c r="N8" s="41" t="s">
        <v>12</v>
      </c>
      <c r="O8" s="294"/>
      <c r="P8" s="294"/>
      <c r="Q8" s="293" t="s">
        <v>10</v>
      </c>
      <c r="R8" s="41" t="s">
        <v>13</v>
      </c>
      <c r="S8" s="294"/>
      <c r="T8" s="294"/>
      <c r="U8" s="293" t="s">
        <v>10</v>
      </c>
      <c r="V8" s="41" t="s">
        <v>14</v>
      </c>
      <c r="W8" s="294"/>
      <c r="X8" s="295"/>
      <c r="Y8" s="360"/>
      <c r="Z8" s="361"/>
      <c r="AA8" s="361"/>
      <c r="AB8" s="362"/>
      <c r="AC8" s="360"/>
      <c r="AD8" s="361"/>
      <c r="AE8" s="361"/>
      <c r="AF8" s="362"/>
    </row>
    <row r="9" spans="1:32" ht="18.75" customHeight="1" x14ac:dyDescent="0.15">
      <c r="A9" s="393"/>
      <c r="B9" s="394"/>
      <c r="C9" s="395"/>
      <c r="D9" s="393"/>
      <c r="E9" s="395"/>
      <c r="F9" s="393"/>
      <c r="G9" s="395"/>
      <c r="H9" s="397"/>
      <c r="I9" s="296" t="s">
        <v>10</v>
      </c>
      <c r="J9" s="33" t="s">
        <v>15</v>
      </c>
      <c r="K9" s="297"/>
      <c r="L9" s="297"/>
      <c r="M9" s="293" t="s">
        <v>10</v>
      </c>
      <c r="N9" s="33" t="s">
        <v>16</v>
      </c>
      <c r="O9" s="297"/>
      <c r="P9" s="297"/>
      <c r="Q9" s="293" t="s">
        <v>10</v>
      </c>
      <c r="R9" s="33" t="s">
        <v>17</v>
      </c>
      <c r="S9" s="297"/>
      <c r="T9" s="297"/>
      <c r="U9" s="293" t="s">
        <v>10</v>
      </c>
      <c r="V9" s="33" t="s">
        <v>18</v>
      </c>
      <c r="W9" s="297"/>
      <c r="X9" s="298"/>
      <c r="Y9" s="363"/>
      <c r="Z9" s="364"/>
      <c r="AA9" s="364"/>
      <c r="AB9" s="365"/>
      <c r="AC9" s="363"/>
      <c r="AD9" s="364"/>
      <c r="AE9" s="364"/>
      <c r="AF9" s="365"/>
    </row>
    <row r="10" spans="1:32" ht="18.75" customHeight="1" x14ac:dyDescent="0.15">
      <c r="A10" s="299"/>
      <c r="B10" s="287"/>
      <c r="C10" s="300"/>
      <c r="D10" s="47"/>
      <c r="E10" s="295"/>
      <c r="F10" s="301"/>
      <c r="G10" s="42"/>
      <c r="H10" s="375" t="s">
        <v>30</v>
      </c>
      <c r="I10" s="377" t="s">
        <v>10</v>
      </c>
      <c r="J10" s="379" t="s">
        <v>21</v>
      </c>
      <c r="K10" s="379"/>
      <c r="L10" s="381" t="s">
        <v>10</v>
      </c>
      <c r="M10" s="379" t="s">
        <v>25</v>
      </c>
      <c r="N10" s="379"/>
      <c r="O10" s="379"/>
      <c r="P10" s="288"/>
      <c r="Q10" s="288"/>
      <c r="R10" s="288"/>
      <c r="S10" s="288"/>
      <c r="T10" s="288"/>
      <c r="U10" s="288"/>
      <c r="V10" s="288"/>
      <c r="W10" s="288"/>
      <c r="X10" s="303"/>
      <c r="Y10" s="302" t="s">
        <v>10</v>
      </c>
      <c r="Z10" s="41" t="s">
        <v>19</v>
      </c>
      <c r="AA10" s="41"/>
      <c r="AB10" s="304"/>
      <c r="AC10" s="360"/>
      <c r="AD10" s="361"/>
      <c r="AE10" s="361"/>
      <c r="AF10" s="362"/>
    </row>
    <row r="11" spans="1:32" ht="18.75" customHeight="1" x14ac:dyDescent="0.15">
      <c r="A11" s="34"/>
      <c r="B11" s="51"/>
      <c r="C11" s="305"/>
      <c r="D11" s="31"/>
      <c r="E11" s="298"/>
      <c r="F11" s="306"/>
      <c r="G11" s="43"/>
      <c r="H11" s="376"/>
      <c r="I11" s="378"/>
      <c r="J11" s="380"/>
      <c r="K11" s="380"/>
      <c r="L11" s="382"/>
      <c r="M11" s="380"/>
      <c r="N11" s="380"/>
      <c r="O11" s="380"/>
      <c r="P11" s="307"/>
      <c r="Q11" s="307"/>
      <c r="R11" s="307"/>
      <c r="S11" s="307"/>
      <c r="T11" s="307"/>
      <c r="U11" s="307"/>
      <c r="V11" s="307"/>
      <c r="W11" s="307"/>
      <c r="X11" s="308"/>
      <c r="Y11" s="296" t="s">
        <v>10</v>
      </c>
      <c r="Z11" s="33" t="s">
        <v>20</v>
      </c>
      <c r="AA11" s="33"/>
      <c r="AB11" s="309"/>
      <c r="AC11" s="363"/>
      <c r="AD11" s="364"/>
      <c r="AE11" s="364"/>
      <c r="AF11" s="365"/>
    </row>
    <row r="12" spans="1:32" ht="18.75" customHeight="1" x14ac:dyDescent="0.15">
      <c r="A12" s="34"/>
      <c r="B12" s="51"/>
      <c r="C12" s="305"/>
      <c r="D12" s="31"/>
      <c r="E12" s="298"/>
      <c r="F12" s="306"/>
      <c r="G12" s="308"/>
      <c r="H12" s="310" t="s">
        <v>31</v>
      </c>
      <c r="I12" s="311" t="s">
        <v>10</v>
      </c>
      <c r="J12" s="312" t="s">
        <v>21</v>
      </c>
      <c r="K12" s="313"/>
      <c r="L12" s="314" t="s">
        <v>10</v>
      </c>
      <c r="M12" s="312" t="s">
        <v>25</v>
      </c>
      <c r="N12" s="313"/>
      <c r="O12" s="313"/>
      <c r="P12" s="313"/>
      <c r="Q12" s="313"/>
      <c r="R12" s="313"/>
      <c r="S12" s="313"/>
      <c r="T12" s="313"/>
      <c r="U12" s="313"/>
      <c r="V12" s="313"/>
      <c r="W12" s="313"/>
      <c r="X12" s="315"/>
      <c r="Y12" s="20"/>
      <c r="Z12" s="33"/>
      <c r="AA12" s="20"/>
      <c r="AB12" s="309"/>
      <c r="AC12" s="363"/>
      <c r="AD12" s="364"/>
      <c r="AE12" s="364"/>
      <c r="AF12" s="365"/>
    </row>
    <row r="13" spans="1:32" ht="18.75" customHeight="1" x14ac:dyDescent="0.15">
      <c r="A13" s="50"/>
      <c r="B13" s="51"/>
      <c r="C13" s="305"/>
      <c r="D13" s="31"/>
      <c r="E13" s="298"/>
      <c r="F13" s="306"/>
      <c r="G13" s="308"/>
      <c r="H13" s="369" t="s">
        <v>28</v>
      </c>
      <c r="I13" s="371" t="s">
        <v>10</v>
      </c>
      <c r="J13" s="373" t="s">
        <v>26</v>
      </c>
      <c r="K13" s="373"/>
      <c r="L13" s="373"/>
      <c r="M13" s="371" t="s">
        <v>10</v>
      </c>
      <c r="N13" s="373" t="s">
        <v>27</v>
      </c>
      <c r="O13" s="373"/>
      <c r="P13" s="373"/>
      <c r="Q13" s="316"/>
      <c r="R13" s="316"/>
      <c r="S13" s="316"/>
      <c r="T13" s="316"/>
      <c r="U13" s="316"/>
      <c r="V13" s="316"/>
      <c r="W13" s="316"/>
      <c r="X13" s="317"/>
      <c r="Y13" s="20"/>
      <c r="Z13" s="33"/>
      <c r="AA13" s="20"/>
      <c r="AB13" s="309"/>
      <c r="AC13" s="363"/>
      <c r="AD13" s="364"/>
      <c r="AE13" s="364"/>
      <c r="AF13" s="365"/>
    </row>
    <row r="14" spans="1:32" ht="18.75" customHeight="1" x14ac:dyDescent="0.15">
      <c r="A14" s="296" t="s">
        <v>10</v>
      </c>
      <c r="B14" s="51">
        <v>43</v>
      </c>
      <c r="C14" s="305" t="s">
        <v>32</v>
      </c>
      <c r="D14" s="31"/>
      <c r="E14" s="298"/>
      <c r="F14" s="306"/>
      <c r="G14" s="308"/>
      <c r="H14" s="370"/>
      <c r="I14" s="372"/>
      <c r="J14" s="374"/>
      <c r="K14" s="374"/>
      <c r="L14" s="374"/>
      <c r="M14" s="372"/>
      <c r="N14" s="374"/>
      <c r="O14" s="374"/>
      <c r="P14" s="374"/>
      <c r="Q14" s="318"/>
      <c r="R14" s="318"/>
      <c r="S14" s="318"/>
      <c r="T14" s="318"/>
      <c r="U14" s="318"/>
      <c r="V14" s="318"/>
      <c r="W14" s="318"/>
      <c r="X14" s="319"/>
      <c r="Y14" s="320"/>
      <c r="Z14" s="20"/>
      <c r="AA14" s="20"/>
      <c r="AB14" s="309"/>
      <c r="AC14" s="363"/>
      <c r="AD14" s="364"/>
      <c r="AE14" s="364"/>
      <c r="AF14" s="365"/>
    </row>
    <row r="15" spans="1:32" ht="18.75" customHeight="1" x14ac:dyDescent="0.15">
      <c r="A15" s="50"/>
      <c r="C15" s="305"/>
      <c r="D15" s="31"/>
      <c r="E15" s="298"/>
      <c r="F15" s="306"/>
      <c r="G15" s="308"/>
      <c r="H15" s="369" t="s">
        <v>29</v>
      </c>
      <c r="I15" s="383" t="s">
        <v>10</v>
      </c>
      <c r="J15" s="384" t="s">
        <v>26</v>
      </c>
      <c r="K15" s="384"/>
      <c r="L15" s="384"/>
      <c r="M15" s="385" t="s">
        <v>10</v>
      </c>
      <c r="N15" s="384" t="s">
        <v>33</v>
      </c>
      <c r="O15" s="384"/>
      <c r="P15" s="384"/>
      <c r="Q15" s="316"/>
      <c r="R15" s="316"/>
      <c r="S15" s="316"/>
      <c r="T15" s="316"/>
      <c r="U15" s="316"/>
      <c r="V15" s="316"/>
      <c r="W15" s="316"/>
      <c r="X15" s="317"/>
      <c r="Y15" s="320"/>
      <c r="Z15" s="20"/>
      <c r="AA15" s="20"/>
      <c r="AB15" s="309"/>
      <c r="AC15" s="363"/>
      <c r="AD15" s="364"/>
      <c r="AE15" s="364"/>
      <c r="AF15" s="365"/>
    </row>
    <row r="16" spans="1:32" ht="18.75" customHeight="1" x14ac:dyDescent="0.15">
      <c r="A16" s="34"/>
      <c r="B16" s="51"/>
      <c r="C16" s="305"/>
      <c r="D16" s="31"/>
      <c r="E16" s="298"/>
      <c r="F16" s="306"/>
      <c r="G16" s="308"/>
      <c r="H16" s="370"/>
      <c r="I16" s="383"/>
      <c r="J16" s="384"/>
      <c r="K16" s="384"/>
      <c r="L16" s="384"/>
      <c r="M16" s="385"/>
      <c r="N16" s="384"/>
      <c r="O16" s="384"/>
      <c r="P16" s="384"/>
      <c r="Q16" s="318"/>
      <c r="R16" s="318"/>
      <c r="S16" s="318"/>
      <c r="T16" s="318"/>
      <c r="U16" s="318"/>
      <c r="V16" s="318"/>
      <c r="W16" s="318"/>
      <c r="X16" s="319"/>
      <c r="Y16" s="320"/>
      <c r="Z16" s="20"/>
      <c r="AA16" s="20"/>
      <c r="AB16" s="309"/>
      <c r="AC16" s="363"/>
      <c r="AD16" s="364"/>
      <c r="AE16" s="364"/>
      <c r="AF16" s="365"/>
    </row>
    <row r="17" spans="1:32" ht="18.75" customHeight="1" x14ac:dyDescent="0.15">
      <c r="A17" s="34"/>
      <c r="B17" s="51"/>
      <c r="C17" s="305"/>
      <c r="D17" s="31"/>
      <c r="E17" s="298"/>
      <c r="F17" s="306"/>
      <c r="G17" s="308"/>
      <c r="H17" s="310" t="s">
        <v>34</v>
      </c>
      <c r="I17" s="311" t="s">
        <v>10</v>
      </c>
      <c r="J17" s="312" t="s">
        <v>21</v>
      </c>
      <c r="K17" s="313"/>
      <c r="L17" s="314" t="s">
        <v>10</v>
      </c>
      <c r="M17" s="312" t="s">
        <v>25</v>
      </c>
      <c r="N17" s="313"/>
      <c r="O17" s="313"/>
      <c r="P17" s="313"/>
      <c r="Q17" s="313"/>
      <c r="R17" s="313"/>
      <c r="S17" s="313"/>
      <c r="T17" s="313"/>
      <c r="U17" s="313"/>
      <c r="V17" s="313"/>
      <c r="W17" s="313"/>
      <c r="X17" s="315"/>
      <c r="Y17" s="320"/>
      <c r="Z17" s="20"/>
      <c r="AA17" s="20"/>
      <c r="AB17" s="309"/>
      <c r="AC17" s="363"/>
      <c r="AD17" s="364"/>
      <c r="AE17" s="364"/>
      <c r="AF17" s="365"/>
    </row>
    <row r="18" spans="1:32" ht="18.75" customHeight="1" x14ac:dyDescent="0.15">
      <c r="A18" s="34"/>
      <c r="B18" s="51"/>
      <c r="C18" s="305"/>
      <c r="D18" s="31"/>
      <c r="E18" s="298"/>
      <c r="F18" s="306"/>
      <c r="G18" s="308"/>
      <c r="H18" s="310" t="s">
        <v>35</v>
      </c>
      <c r="I18" s="311" t="s">
        <v>10</v>
      </c>
      <c r="J18" s="312" t="s">
        <v>21</v>
      </c>
      <c r="K18" s="312"/>
      <c r="L18" s="314" t="s">
        <v>10</v>
      </c>
      <c r="M18" s="312" t="s">
        <v>22</v>
      </c>
      <c r="N18" s="312"/>
      <c r="O18" s="314" t="s">
        <v>10</v>
      </c>
      <c r="P18" s="312" t="s">
        <v>23</v>
      </c>
      <c r="Q18" s="321"/>
      <c r="R18" s="314" t="s">
        <v>10</v>
      </c>
      <c r="S18" s="312" t="s">
        <v>24</v>
      </c>
      <c r="T18" s="313"/>
      <c r="U18" s="314" t="s">
        <v>10</v>
      </c>
      <c r="V18" s="312" t="s">
        <v>36</v>
      </c>
      <c r="W18" s="313"/>
      <c r="X18" s="315"/>
      <c r="Y18" s="320"/>
      <c r="Z18" s="20"/>
      <c r="AA18" s="20"/>
      <c r="AB18" s="309"/>
      <c r="AC18" s="363"/>
      <c r="AD18" s="364"/>
      <c r="AE18" s="364"/>
      <c r="AF18" s="365"/>
    </row>
    <row r="19" spans="1:32" ht="18.75" customHeight="1" x14ac:dyDescent="0.15">
      <c r="A19" s="34"/>
      <c r="B19" s="51"/>
      <c r="C19" s="305"/>
      <c r="D19" s="31"/>
      <c r="E19" s="298"/>
      <c r="F19" s="306"/>
      <c r="G19" s="308"/>
      <c r="H19" s="322" t="s">
        <v>37</v>
      </c>
      <c r="I19" s="311" t="s">
        <v>10</v>
      </c>
      <c r="J19" s="312" t="s">
        <v>21</v>
      </c>
      <c r="K19" s="313"/>
      <c r="L19" s="314" t="s">
        <v>10</v>
      </c>
      <c r="M19" s="312" t="s">
        <v>25</v>
      </c>
      <c r="N19" s="313"/>
      <c r="O19" s="313"/>
      <c r="P19" s="313"/>
      <c r="Q19" s="313"/>
      <c r="R19" s="313"/>
      <c r="S19" s="313"/>
      <c r="T19" s="313"/>
      <c r="U19" s="313"/>
      <c r="V19" s="313"/>
      <c r="W19" s="313"/>
      <c r="X19" s="315"/>
      <c r="Y19" s="320"/>
      <c r="Z19" s="20"/>
      <c r="AA19" s="20"/>
      <c r="AB19" s="309"/>
      <c r="AC19" s="363"/>
      <c r="AD19" s="364"/>
      <c r="AE19" s="364"/>
      <c r="AF19" s="365"/>
    </row>
    <row r="20" spans="1:32" ht="18.75" customHeight="1" x14ac:dyDescent="0.15">
      <c r="A20" s="57"/>
      <c r="B20" s="286"/>
      <c r="C20" s="323"/>
      <c r="D20" s="30"/>
      <c r="E20" s="324"/>
      <c r="F20" s="325"/>
      <c r="G20" s="326"/>
      <c r="H20" s="327" t="s">
        <v>38</v>
      </c>
      <c r="I20" s="328" t="s">
        <v>10</v>
      </c>
      <c r="J20" s="329" t="s">
        <v>21</v>
      </c>
      <c r="K20" s="330"/>
      <c r="L20" s="331" t="s">
        <v>10</v>
      </c>
      <c r="M20" s="329" t="s">
        <v>25</v>
      </c>
      <c r="N20" s="330"/>
      <c r="O20" s="330"/>
      <c r="P20" s="330"/>
      <c r="Q20" s="330"/>
      <c r="R20" s="330"/>
      <c r="S20" s="330"/>
      <c r="T20" s="330"/>
      <c r="U20" s="330"/>
      <c r="V20" s="330"/>
      <c r="W20" s="330"/>
      <c r="X20" s="332"/>
      <c r="Y20" s="333"/>
      <c r="Z20" s="334"/>
      <c r="AA20" s="334"/>
      <c r="AB20" s="335"/>
      <c r="AC20" s="366"/>
      <c r="AD20" s="367"/>
      <c r="AE20" s="367"/>
      <c r="AF20" s="36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4"/>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0FC18A-8758-479F-B92E-4593D11B13AE}">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L17:L20 JH17:JH20 TD17:TD20 ACZ17:ACZ20 AMV17:AMV20 AWR17:AWR20 BGN17:BGN20 BQJ17:BQJ20 CAF17:CAF20 CKB17:CKB20 CTX17:CTX20 DDT17:DDT20 DNP17:DNP20 DXL17:DXL20 EHH17:EHH20 ERD17:ERD20 FAZ17:FAZ20 FKV17:FKV20 FUR17:FUR20 GEN17:GEN20 GOJ17:GOJ20 GYF17:GYF20 HIB17:HIB20 HRX17:HRX20 IBT17:IBT20 ILP17:ILP20 IVL17:IVL20 JFH17:JFH20 JPD17:JPD20 JYZ17:JYZ20 KIV17:KIV20 KSR17:KSR20 LCN17:LCN20 LMJ17:LMJ20 LWF17:LWF20 MGB17:MGB20 MPX17:MPX20 MZT17:MZT20 NJP17:NJP20 NTL17:NTL20 ODH17:ODH20 OND17:OND20 OWZ17:OWZ20 PGV17:PGV20 PQR17:PQR20 QAN17:QAN20 QKJ17:QKJ20 QUF17:QUF20 REB17:REB20 RNX17:RNX20 RXT17:RXT20 SHP17:SHP20 SRL17:SRL20 TBH17:TBH20 TLD17:TLD20 TUZ17:TUZ20 UEV17:UEV20 UOR17:UOR20 UYN17:UYN20 VIJ17:VIJ20 VSF17:VSF20 WCB17:WCB20 WLX17:WLX20 WVT17:WVT20 L65553:L65556 JH65553:JH65556 TD65553:TD65556 ACZ65553:ACZ65556 AMV65553:AMV65556 AWR65553:AWR65556 BGN65553:BGN65556 BQJ65553:BQJ65556 CAF65553:CAF65556 CKB65553:CKB65556 CTX65553:CTX65556 DDT65553:DDT65556 DNP65553:DNP65556 DXL65553:DXL65556 EHH65553:EHH65556 ERD65553:ERD65556 FAZ65553:FAZ65556 FKV65553:FKV65556 FUR65553:FUR65556 GEN65553:GEN65556 GOJ65553:GOJ65556 GYF65553:GYF65556 HIB65553:HIB65556 HRX65553:HRX65556 IBT65553:IBT65556 ILP65553:ILP65556 IVL65553:IVL65556 JFH65553:JFH65556 JPD65553:JPD65556 JYZ65553:JYZ65556 KIV65553:KIV65556 KSR65553:KSR65556 LCN65553:LCN65556 LMJ65553:LMJ65556 LWF65553:LWF65556 MGB65553:MGB65556 MPX65553:MPX65556 MZT65553:MZT65556 NJP65553:NJP65556 NTL65553:NTL65556 ODH65553:ODH65556 OND65553:OND65556 OWZ65553:OWZ65556 PGV65553:PGV65556 PQR65553:PQR65556 QAN65553:QAN65556 QKJ65553:QKJ65556 QUF65553:QUF65556 REB65553:REB65556 RNX65553:RNX65556 RXT65553:RXT65556 SHP65553:SHP65556 SRL65553:SRL65556 TBH65553:TBH65556 TLD65553:TLD65556 TUZ65553:TUZ65556 UEV65553:UEV65556 UOR65553:UOR65556 UYN65553:UYN65556 VIJ65553:VIJ65556 VSF65553:VSF65556 WCB65553:WCB65556 WLX65553:WLX65556 WVT65553:WVT65556 L131089:L131092 JH131089:JH131092 TD131089:TD131092 ACZ131089:ACZ131092 AMV131089:AMV131092 AWR131089:AWR131092 BGN131089:BGN131092 BQJ131089:BQJ131092 CAF131089:CAF131092 CKB131089:CKB131092 CTX131089:CTX131092 DDT131089:DDT131092 DNP131089:DNP131092 DXL131089:DXL131092 EHH131089:EHH131092 ERD131089:ERD131092 FAZ131089:FAZ131092 FKV131089:FKV131092 FUR131089:FUR131092 GEN131089:GEN131092 GOJ131089:GOJ131092 GYF131089:GYF131092 HIB131089:HIB131092 HRX131089:HRX131092 IBT131089:IBT131092 ILP131089:ILP131092 IVL131089:IVL131092 JFH131089:JFH131092 JPD131089:JPD131092 JYZ131089:JYZ131092 KIV131089:KIV131092 KSR131089:KSR131092 LCN131089:LCN131092 LMJ131089:LMJ131092 LWF131089:LWF131092 MGB131089:MGB131092 MPX131089:MPX131092 MZT131089:MZT131092 NJP131089:NJP131092 NTL131089:NTL131092 ODH131089:ODH131092 OND131089:OND131092 OWZ131089:OWZ131092 PGV131089:PGV131092 PQR131089:PQR131092 QAN131089:QAN131092 QKJ131089:QKJ131092 QUF131089:QUF131092 REB131089:REB131092 RNX131089:RNX131092 RXT131089:RXT131092 SHP131089:SHP131092 SRL131089:SRL131092 TBH131089:TBH131092 TLD131089:TLD131092 TUZ131089:TUZ131092 UEV131089:UEV131092 UOR131089:UOR131092 UYN131089:UYN131092 VIJ131089:VIJ131092 VSF131089:VSF131092 WCB131089:WCB131092 WLX131089:WLX131092 WVT131089:WVT131092 L196625:L196628 JH196625:JH196628 TD196625:TD196628 ACZ196625:ACZ196628 AMV196625:AMV196628 AWR196625:AWR196628 BGN196625:BGN196628 BQJ196625:BQJ196628 CAF196625:CAF196628 CKB196625:CKB196628 CTX196625:CTX196628 DDT196625:DDT196628 DNP196625:DNP196628 DXL196625:DXL196628 EHH196625:EHH196628 ERD196625:ERD196628 FAZ196625:FAZ196628 FKV196625:FKV196628 FUR196625:FUR196628 GEN196625:GEN196628 GOJ196625:GOJ196628 GYF196625:GYF196628 HIB196625:HIB196628 HRX196625:HRX196628 IBT196625:IBT196628 ILP196625:ILP196628 IVL196625:IVL196628 JFH196625:JFH196628 JPD196625:JPD196628 JYZ196625:JYZ196628 KIV196625:KIV196628 KSR196625:KSR196628 LCN196625:LCN196628 LMJ196625:LMJ196628 LWF196625:LWF196628 MGB196625:MGB196628 MPX196625:MPX196628 MZT196625:MZT196628 NJP196625:NJP196628 NTL196625:NTL196628 ODH196625:ODH196628 OND196625:OND196628 OWZ196625:OWZ196628 PGV196625:PGV196628 PQR196625:PQR196628 QAN196625:QAN196628 QKJ196625:QKJ196628 QUF196625:QUF196628 REB196625:REB196628 RNX196625:RNX196628 RXT196625:RXT196628 SHP196625:SHP196628 SRL196625:SRL196628 TBH196625:TBH196628 TLD196625:TLD196628 TUZ196625:TUZ196628 UEV196625:UEV196628 UOR196625:UOR196628 UYN196625:UYN196628 VIJ196625:VIJ196628 VSF196625:VSF196628 WCB196625:WCB196628 WLX196625:WLX196628 WVT196625:WVT196628 L262161:L262164 JH262161:JH262164 TD262161:TD262164 ACZ262161:ACZ262164 AMV262161:AMV262164 AWR262161:AWR262164 BGN262161:BGN262164 BQJ262161:BQJ262164 CAF262161:CAF262164 CKB262161:CKB262164 CTX262161:CTX262164 DDT262161:DDT262164 DNP262161:DNP262164 DXL262161:DXL262164 EHH262161:EHH262164 ERD262161:ERD262164 FAZ262161:FAZ262164 FKV262161:FKV262164 FUR262161:FUR262164 GEN262161:GEN262164 GOJ262161:GOJ262164 GYF262161:GYF262164 HIB262161:HIB262164 HRX262161:HRX262164 IBT262161:IBT262164 ILP262161:ILP262164 IVL262161:IVL262164 JFH262161:JFH262164 JPD262161:JPD262164 JYZ262161:JYZ262164 KIV262161:KIV262164 KSR262161:KSR262164 LCN262161:LCN262164 LMJ262161:LMJ262164 LWF262161:LWF262164 MGB262161:MGB262164 MPX262161:MPX262164 MZT262161:MZT262164 NJP262161:NJP262164 NTL262161:NTL262164 ODH262161:ODH262164 OND262161:OND262164 OWZ262161:OWZ262164 PGV262161:PGV262164 PQR262161:PQR262164 QAN262161:QAN262164 QKJ262161:QKJ262164 QUF262161:QUF262164 REB262161:REB262164 RNX262161:RNX262164 RXT262161:RXT262164 SHP262161:SHP262164 SRL262161:SRL262164 TBH262161:TBH262164 TLD262161:TLD262164 TUZ262161:TUZ262164 UEV262161:UEV262164 UOR262161:UOR262164 UYN262161:UYN262164 VIJ262161:VIJ262164 VSF262161:VSF262164 WCB262161:WCB262164 WLX262161:WLX262164 WVT262161:WVT262164 L327697:L327700 JH327697:JH327700 TD327697:TD327700 ACZ327697:ACZ327700 AMV327697:AMV327700 AWR327697:AWR327700 BGN327697:BGN327700 BQJ327697:BQJ327700 CAF327697:CAF327700 CKB327697:CKB327700 CTX327697:CTX327700 DDT327697:DDT327700 DNP327697:DNP327700 DXL327697:DXL327700 EHH327697:EHH327700 ERD327697:ERD327700 FAZ327697:FAZ327700 FKV327697:FKV327700 FUR327697:FUR327700 GEN327697:GEN327700 GOJ327697:GOJ327700 GYF327697:GYF327700 HIB327697:HIB327700 HRX327697:HRX327700 IBT327697:IBT327700 ILP327697:ILP327700 IVL327697:IVL327700 JFH327697:JFH327700 JPD327697:JPD327700 JYZ327697:JYZ327700 KIV327697:KIV327700 KSR327697:KSR327700 LCN327697:LCN327700 LMJ327697:LMJ327700 LWF327697:LWF327700 MGB327697:MGB327700 MPX327697:MPX327700 MZT327697:MZT327700 NJP327697:NJP327700 NTL327697:NTL327700 ODH327697:ODH327700 OND327697:OND327700 OWZ327697:OWZ327700 PGV327697:PGV327700 PQR327697:PQR327700 QAN327697:QAN327700 QKJ327697:QKJ327700 QUF327697:QUF327700 REB327697:REB327700 RNX327697:RNX327700 RXT327697:RXT327700 SHP327697:SHP327700 SRL327697:SRL327700 TBH327697:TBH327700 TLD327697:TLD327700 TUZ327697:TUZ327700 UEV327697:UEV327700 UOR327697:UOR327700 UYN327697:UYN327700 VIJ327697:VIJ327700 VSF327697:VSF327700 WCB327697:WCB327700 WLX327697:WLX327700 WVT327697:WVT327700 L393233:L393236 JH393233:JH393236 TD393233:TD393236 ACZ393233:ACZ393236 AMV393233:AMV393236 AWR393233:AWR393236 BGN393233:BGN393236 BQJ393233:BQJ393236 CAF393233:CAF393236 CKB393233:CKB393236 CTX393233:CTX393236 DDT393233:DDT393236 DNP393233:DNP393236 DXL393233:DXL393236 EHH393233:EHH393236 ERD393233:ERD393236 FAZ393233:FAZ393236 FKV393233:FKV393236 FUR393233:FUR393236 GEN393233:GEN393236 GOJ393233:GOJ393236 GYF393233:GYF393236 HIB393233:HIB393236 HRX393233:HRX393236 IBT393233:IBT393236 ILP393233:ILP393236 IVL393233:IVL393236 JFH393233:JFH393236 JPD393233:JPD393236 JYZ393233:JYZ393236 KIV393233:KIV393236 KSR393233:KSR393236 LCN393233:LCN393236 LMJ393233:LMJ393236 LWF393233:LWF393236 MGB393233:MGB393236 MPX393233:MPX393236 MZT393233:MZT393236 NJP393233:NJP393236 NTL393233:NTL393236 ODH393233:ODH393236 OND393233:OND393236 OWZ393233:OWZ393236 PGV393233:PGV393236 PQR393233:PQR393236 QAN393233:QAN393236 QKJ393233:QKJ393236 QUF393233:QUF393236 REB393233:REB393236 RNX393233:RNX393236 RXT393233:RXT393236 SHP393233:SHP393236 SRL393233:SRL393236 TBH393233:TBH393236 TLD393233:TLD393236 TUZ393233:TUZ393236 UEV393233:UEV393236 UOR393233:UOR393236 UYN393233:UYN393236 VIJ393233:VIJ393236 VSF393233:VSF393236 WCB393233:WCB393236 WLX393233:WLX393236 WVT393233:WVT393236 L458769:L458772 JH458769:JH458772 TD458769:TD458772 ACZ458769:ACZ458772 AMV458769:AMV458772 AWR458769:AWR458772 BGN458769:BGN458772 BQJ458769:BQJ458772 CAF458769:CAF458772 CKB458769:CKB458772 CTX458769:CTX458772 DDT458769:DDT458772 DNP458769:DNP458772 DXL458769:DXL458772 EHH458769:EHH458772 ERD458769:ERD458772 FAZ458769:FAZ458772 FKV458769:FKV458772 FUR458769:FUR458772 GEN458769:GEN458772 GOJ458769:GOJ458772 GYF458769:GYF458772 HIB458769:HIB458772 HRX458769:HRX458772 IBT458769:IBT458772 ILP458769:ILP458772 IVL458769:IVL458772 JFH458769:JFH458772 JPD458769:JPD458772 JYZ458769:JYZ458772 KIV458769:KIV458772 KSR458769:KSR458772 LCN458769:LCN458772 LMJ458769:LMJ458772 LWF458769:LWF458772 MGB458769:MGB458772 MPX458769:MPX458772 MZT458769:MZT458772 NJP458769:NJP458772 NTL458769:NTL458772 ODH458769:ODH458772 OND458769:OND458772 OWZ458769:OWZ458772 PGV458769:PGV458772 PQR458769:PQR458772 QAN458769:QAN458772 QKJ458769:QKJ458772 QUF458769:QUF458772 REB458769:REB458772 RNX458769:RNX458772 RXT458769:RXT458772 SHP458769:SHP458772 SRL458769:SRL458772 TBH458769:TBH458772 TLD458769:TLD458772 TUZ458769:TUZ458772 UEV458769:UEV458772 UOR458769:UOR458772 UYN458769:UYN458772 VIJ458769:VIJ458772 VSF458769:VSF458772 WCB458769:WCB458772 WLX458769:WLX458772 WVT458769:WVT458772 L524305:L524308 JH524305:JH524308 TD524305:TD524308 ACZ524305:ACZ524308 AMV524305:AMV524308 AWR524305:AWR524308 BGN524305:BGN524308 BQJ524305:BQJ524308 CAF524305:CAF524308 CKB524305:CKB524308 CTX524305:CTX524308 DDT524305:DDT524308 DNP524305:DNP524308 DXL524305:DXL524308 EHH524305:EHH524308 ERD524305:ERD524308 FAZ524305:FAZ524308 FKV524305:FKV524308 FUR524305:FUR524308 GEN524305:GEN524308 GOJ524305:GOJ524308 GYF524305:GYF524308 HIB524305:HIB524308 HRX524305:HRX524308 IBT524305:IBT524308 ILP524305:ILP524308 IVL524305:IVL524308 JFH524305:JFH524308 JPD524305:JPD524308 JYZ524305:JYZ524308 KIV524305:KIV524308 KSR524305:KSR524308 LCN524305:LCN524308 LMJ524305:LMJ524308 LWF524305:LWF524308 MGB524305:MGB524308 MPX524305:MPX524308 MZT524305:MZT524308 NJP524305:NJP524308 NTL524305:NTL524308 ODH524305:ODH524308 OND524305:OND524308 OWZ524305:OWZ524308 PGV524305:PGV524308 PQR524305:PQR524308 QAN524305:QAN524308 QKJ524305:QKJ524308 QUF524305:QUF524308 REB524305:REB524308 RNX524305:RNX524308 RXT524305:RXT524308 SHP524305:SHP524308 SRL524305:SRL524308 TBH524305:TBH524308 TLD524305:TLD524308 TUZ524305:TUZ524308 UEV524305:UEV524308 UOR524305:UOR524308 UYN524305:UYN524308 VIJ524305:VIJ524308 VSF524305:VSF524308 WCB524305:WCB524308 WLX524305:WLX524308 WVT524305:WVT524308 L589841:L589844 JH589841:JH589844 TD589841:TD589844 ACZ589841:ACZ589844 AMV589841:AMV589844 AWR589841:AWR589844 BGN589841:BGN589844 BQJ589841:BQJ589844 CAF589841:CAF589844 CKB589841:CKB589844 CTX589841:CTX589844 DDT589841:DDT589844 DNP589841:DNP589844 DXL589841:DXL589844 EHH589841:EHH589844 ERD589841:ERD589844 FAZ589841:FAZ589844 FKV589841:FKV589844 FUR589841:FUR589844 GEN589841:GEN589844 GOJ589841:GOJ589844 GYF589841:GYF589844 HIB589841:HIB589844 HRX589841:HRX589844 IBT589841:IBT589844 ILP589841:ILP589844 IVL589841:IVL589844 JFH589841:JFH589844 JPD589841:JPD589844 JYZ589841:JYZ589844 KIV589841:KIV589844 KSR589841:KSR589844 LCN589841:LCN589844 LMJ589841:LMJ589844 LWF589841:LWF589844 MGB589841:MGB589844 MPX589841:MPX589844 MZT589841:MZT589844 NJP589841:NJP589844 NTL589841:NTL589844 ODH589841:ODH589844 OND589841:OND589844 OWZ589841:OWZ589844 PGV589841:PGV589844 PQR589841:PQR589844 QAN589841:QAN589844 QKJ589841:QKJ589844 QUF589841:QUF589844 REB589841:REB589844 RNX589841:RNX589844 RXT589841:RXT589844 SHP589841:SHP589844 SRL589841:SRL589844 TBH589841:TBH589844 TLD589841:TLD589844 TUZ589841:TUZ589844 UEV589841:UEV589844 UOR589841:UOR589844 UYN589841:UYN589844 VIJ589841:VIJ589844 VSF589841:VSF589844 WCB589841:WCB589844 WLX589841:WLX589844 WVT589841:WVT589844 L655377:L655380 JH655377:JH655380 TD655377:TD655380 ACZ655377:ACZ655380 AMV655377:AMV655380 AWR655377:AWR655380 BGN655377:BGN655380 BQJ655377:BQJ655380 CAF655377:CAF655380 CKB655377:CKB655380 CTX655377:CTX655380 DDT655377:DDT655380 DNP655377:DNP655380 DXL655377:DXL655380 EHH655377:EHH655380 ERD655377:ERD655380 FAZ655377:FAZ655380 FKV655377:FKV655380 FUR655377:FUR655380 GEN655377:GEN655380 GOJ655377:GOJ655380 GYF655377:GYF655380 HIB655377:HIB655380 HRX655377:HRX655380 IBT655377:IBT655380 ILP655377:ILP655380 IVL655377:IVL655380 JFH655377:JFH655380 JPD655377:JPD655380 JYZ655377:JYZ655380 KIV655377:KIV655380 KSR655377:KSR655380 LCN655377:LCN655380 LMJ655377:LMJ655380 LWF655377:LWF655380 MGB655377:MGB655380 MPX655377:MPX655380 MZT655377:MZT655380 NJP655377:NJP655380 NTL655377:NTL655380 ODH655377:ODH655380 OND655377:OND655380 OWZ655377:OWZ655380 PGV655377:PGV655380 PQR655377:PQR655380 QAN655377:QAN655380 QKJ655377:QKJ655380 QUF655377:QUF655380 REB655377:REB655380 RNX655377:RNX655380 RXT655377:RXT655380 SHP655377:SHP655380 SRL655377:SRL655380 TBH655377:TBH655380 TLD655377:TLD655380 TUZ655377:TUZ655380 UEV655377:UEV655380 UOR655377:UOR655380 UYN655377:UYN655380 VIJ655377:VIJ655380 VSF655377:VSF655380 WCB655377:WCB655380 WLX655377:WLX655380 WVT655377:WVT655380 L720913:L720916 JH720913:JH720916 TD720913:TD720916 ACZ720913:ACZ720916 AMV720913:AMV720916 AWR720913:AWR720916 BGN720913:BGN720916 BQJ720913:BQJ720916 CAF720913:CAF720916 CKB720913:CKB720916 CTX720913:CTX720916 DDT720913:DDT720916 DNP720913:DNP720916 DXL720913:DXL720916 EHH720913:EHH720916 ERD720913:ERD720916 FAZ720913:FAZ720916 FKV720913:FKV720916 FUR720913:FUR720916 GEN720913:GEN720916 GOJ720913:GOJ720916 GYF720913:GYF720916 HIB720913:HIB720916 HRX720913:HRX720916 IBT720913:IBT720916 ILP720913:ILP720916 IVL720913:IVL720916 JFH720913:JFH720916 JPD720913:JPD720916 JYZ720913:JYZ720916 KIV720913:KIV720916 KSR720913:KSR720916 LCN720913:LCN720916 LMJ720913:LMJ720916 LWF720913:LWF720916 MGB720913:MGB720916 MPX720913:MPX720916 MZT720913:MZT720916 NJP720913:NJP720916 NTL720913:NTL720916 ODH720913:ODH720916 OND720913:OND720916 OWZ720913:OWZ720916 PGV720913:PGV720916 PQR720913:PQR720916 QAN720913:QAN720916 QKJ720913:QKJ720916 QUF720913:QUF720916 REB720913:REB720916 RNX720913:RNX720916 RXT720913:RXT720916 SHP720913:SHP720916 SRL720913:SRL720916 TBH720913:TBH720916 TLD720913:TLD720916 TUZ720913:TUZ720916 UEV720913:UEV720916 UOR720913:UOR720916 UYN720913:UYN720916 VIJ720913:VIJ720916 VSF720913:VSF720916 WCB720913:WCB720916 WLX720913:WLX720916 WVT720913:WVT720916 L786449:L786452 JH786449:JH786452 TD786449:TD786452 ACZ786449:ACZ786452 AMV786449:AMV786452 AWR786449:AWR786452 BGN786449:BGN786452 BQJ786449:BQJ786452 CAF786449:CAF786452 CKB786449:CKB786452 CTX786449:CTX786452 DDT786449:DDT786452 DNP786449:DNP786452 DXL786449:DXL786452 EHH786449:EHH786452 ERD786449:ERD786452 FAZ786449:FAZ786452 FKV786449:FKV786452 FUR786449:FUR786452 GEN786449:GEN786452 GOJ786449:GOJ786452 GYF786449:GYF786452 HIB786449:HIB786452 HRX786449:HRX786452 IBT786449:IBT786452 ILP786449:ILP786452 IVL786449:IVL786452 JFH786449:JFH786452 JPD786449:JPD786452 JYZ786449:JYZ786452 KIV786449:KIV786452 KSR786449:KSR786452 LCN786449:LCN786452 LMJ786449:LMJ786452 LWF786449:LWF786452 MGB786449:MGB786452 MPX786449:MPX786452 MZT786449:MZT786452 NJP786449:NJP786452 NTL786449:NTL786452 ODH786449:ODH786452 OND786449:OND786452 OWZ786449:OWZ786452 PGV786449:PGV786452 PQR786449:PQR786452 QAN786449:QAN786452 QKJ786449:QKJ786452 QUF786449:QUF786452 REB786449:REB786452 RNX786449:RNX786452 RXT786449:RXT786452 SHP786449:SHP786452 SRL786449:SRL786452 TBH786449:TBH786452 TLD786449:TLD786452 TUZ786449:TUZ786452 UEV786449:UEV786452 UOR786449:UOR786452 UYN786449:UYN786452 VIJ786449:VIJ786452 VSF786449:VSF786452 WCB786449:WCB786452 WLX786449:WLX786452 WVT786449:WVT786452 L851985:L851988 JH851985:JH851988 TD851985:TD851988 ACZ851985:ACZ851988 AMV851985:AMV851988 AWR851985:AWR851988 BGN851985:BGN851988 BQJ851985:BQJ851988 CAF851985:CAF851988 CKB851985:CKB851988 CTX851985:CTX851988 DDT851985:DDT851988 DNP851985:DNP851988 DXL851985:DXL851988 EHH851985:EHH851988 ERD851985:ERD851988 FAZ851985:FAZ851988 FKV851985:FKV851988 FUR851985:FUR851988 GEN851985:GEN851988 GOJ851985:GOJ851988 GYF851985:GYF851988 HIB851985:HIB851988 HRX851985:HRX851988 IBT851985:IBT851988 ILP851985:ILP851988 IVL851985:IVL851988 JFH851985:JFH851988 JPD851985:JPD851988 JYZ851985:JYZ851988 KIV851985:KIV851988 KSR851985:KSR851988 LCN851985:LCN851988 LMJ851985:LMJ851988 LWF851985:LWF851988 MGB851985:MGB851988 MPX851985:MPX851988 MZT851985:MZT851988 NJP851985:NJP851988 NTL851985:NTL851988 ODH851985:ODH851988 OND851985:OND851988 OWZ851985:OWZ851988 PGV851985:PGV851988 PQR851985:PQR851988 QAN851985:QAN851988 QKJ851985:QKJ851988 QUF851985:QUF851988 REB851985:REB851988 RNX851985:RNX851988 RXT851985:RXT851988 SHP851985:SHP851988 SRL851985:SRL851988 TBH851985:TBH851988 TLD851985:TLD851988 TUZ851985:TUZ851988 UEV851985:UEV851988 UOR851985:UOR851988 UYN851985:UYN851988 VIJ851985:VIJ851988 VSF851985:VSF851988 WCB851985:WCB851988 WLX851985:WLX851988 WVT851985:WVT851988 L917521:L917524 JH917521:JH917524 TD917521:TD917524 ACZ917521:ACZ917524 AMV917521:AMV917524 AWR917521:AWR917524 BGN917521:BGN917524 BQJ917521:BQJ917524 CAF917521:CAF917524 CKB917521:CKB917524 CTX917521:CTX917524 DDT917521:DDT917524 DNP917521:DNP917524 DXL917521:DXL917524 EHH917521:EHH917524 ERD917521:ERD917524 FAZ917521:FAZ917524 FKV917521:FKV917524 FUR917521:FUR917524 GEN917521:GEN917524 GOJ917521:GOJ917524 GYF917521:GYF917524 HIB917521:HIB917524 HRX917521:HRX917524 IBT917521:IBT917524 ILP917521:ILP917524 IVL917521:IVL917524 JFH917521:JFH917524 JPD917521:JPD917524 JYZ917521:JYZ917524 KIV917521:KIV917524 KSR917521:KSR917524 LCN917521:LCN917524 LMJ917521:LMJ917524 LWF917521:LWF917524 MGB917521:MGB917524 MPX917521:MPX917524 MZT917521:MZT917524 NJP917521:NJP917524 NTL917521:NTL917524 ODH917521:ODH917524 OND917521:OND917524 OWZ917521:OWZ917524 PGV917521:PGV917524 PQR917521:PQR917524 QAN917521:QAN917524 QKJ917521:QKJ917524 QUF917521:QUF917524 REB917521:REB917524 RNX917521:RNX917524 RXT917521:RXT917524 SHP917521:SHP917524 SRL917521:SRL917524 TBH917521:TBH917524 TLD917521:TLD917524 TUZ917521:TUZ917524 UEV917521:UEV917524 UOR917521:UOR917524 UYN917521:UYN917524 VIJ917521:VIJ917524 VSF917521:VSF917524 WCB917521:WCB917524 WLX917521:WLX917524 WVT917521:WVT917524 L983057:L983060 JH983057:JH983060 TD983057:TD983060 ACZ983057:ACZ983060 AMV983057:AMV983060 AWR983057:AWR983060 BGN983057:BGN983060 BQJ983057:BQJ983060 CAF983057:CAF983060 CKB983057:CKB983060 CTX983057:CTX983060 DDT983057:DDT983060 DNP983057:DNP983060 DXL983057:DXL983060 EHH983057:EHH983060 ERD983057:ERD983060 FAZ983057:FAZ983060 FKV983057:FKV983060 FUR983057:FUR983060 GEN983057:GEN983060 GOJ983057:GOJ983060 GYF983057:GYF983060 HIB983057:HIB983060 HRX983057:HRX983060 IBT983057:IBT983060 ILP983057:ILP983060 IVL983057:IVL983060 JFH983057:JFH983060 JPD983057:JPD983060 JYZ983057:JYZ983060 KIV983057:KIV983060 KSR983057:KSR983060 LCN983057:LCN983060 LMJ983057:LMJ983060 LWF983057:LWF983060 MGB983057:MGB983060 MPX983057:MPX983060 MZT983057:MZT983060 NJP983057:NJP983060 NTL983057:NTL983060 ODH983057:ODH983060 OND983057:OND983060 OWZ983057:OWZ983060 PGV983057:PGV983060 PQR983057:PQR983060 QAN983057:QAN983060 QKJ983057:QKJ983060 QUF983057:QUF983060 REB983057:REB983060 RNX983057:RNX983060 RXT983057:RXT983060 SHP983057:SHP983060 SRL983057:SRL983060 TBH983057:TBH983060 TLD983057:TLD983060 TUZ983057:TUZ983060 UEV983057:UEV983060 UOR983057:UOR983060 UYN983057:UYN983060 VIJ983057:VIJ983060 VSF983057:VSF983060 WCB983057:WCB983060 WLX983057:WLX983060 WVT983057:WVT983060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Normal="100" zoomScaleSheetLayoutView="100" workbookViewId="0">
      <selection activeCell="B1" sqref="B1"/>
    </sheetView>
  </sheetViews>
  <sheetFormatPr defaultRowHeight="20.25" customHeight="1" x14ac:dyDescent="0.15"/>
  <cols>
    <col min="1" max="1" width="2.375" style="13"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7" ht="20.25" customHeight="1" x14ac:dyDescent="0.15">
      <c r="A1" s="14"/>
      <c r="B1" s="15" t="s">
        <v>39</v>
      </c>
      <c r="C1" s="14"/>
      <c r="D1" s="14"/>
      <c r="E1" s="14"/>
      <c r="F1" s="14"/>
      <c r="G1" s="14"/>
      <c r="H1" s="14"/>
      <c r="I1" s="14"/>
      <c r="J1" s="14"/>
      <c r="K1" s="14"/>
      <c r="L1" s="2"/>
      <c r="M1" s="2"/>
      <c r="N1" s="2"/>
      <c r="O1" s="2"/>
      <c r="P1" s="2"/>
      <c r="Q1" s="2"/>
    </row>
    <row r="2" spans="1:17" ht="20.25" customHeight="1" x14ac:dyDescent="0.15">
      <c r="A2" s="1"/>
      <c r="B2" s="2"/>
      <c r="C2" s="2"/>
      <c r="D2" s="2"/>
      <c r="E2" s="2"/>
      <c r="F2" s="2"/>
      <c r="G2" s="2"/>
      <c r="H2" s="2"/>
      <c r="I2" s="2"/>
      <c r="J2" s="2"/>
      <c r="K2" s="2"/>
      <c r="L2" s="2"/>
      <c r="M2" s="2"/>
      <c r="N2" s="2"/>
      <c r="O2" s="2"/>
      <c r="P2" s="2"/>
      <c r="Q2" s="2"/>
    </row>
    <row r="3" spans="1:17" ht="20.25" customHeight="1" x14ac:dyDescent="0.15">
      <c r="A3" s="11"/>
      <c r="B3" s="5" t="s">
        <v>40</v>
      </c>
      <c r="C3" s="12"/>
      <c r="D3" s="12"/>
      <c r="E3" s="12"/>
      <c r="F3" s="12"/>
      <c r="G3" s="12"/>
      <c r="H3" s="12"/>
      <c r="I3" s="12"/>
      <c r="J3" s="12"/>
      <c r="K3" s="12"/>
      <c r="L3" s="2"/>
      <c r="M3" s="2"/>
      <c r="N3" s="2"/>
      <c r="O3" s="2"/>
      <c r="P3" s="2"/>
      <c r="Q3" s="2"/>
    </row>
    <row r="4" spans="1:17" ht="20.25" customHeight="1" x14ac:dyDescent="0.15">
      <c r="A4" s="11"/>
      <c r="B4" s="5" t="s">
        <v>41</v>
      </c>
      <c r="C4" s="12"/>
      <c r="D4" s="12"/>
      <c r="E4" s="12"/>
      <c r="F4" s="12"/>
      <c r="G4" s="12"/>
      <c r="H4" s="12"/>
      <c r="I4" s="12"/>
      <c r="J4" s="12"/>
      <c r="K4" s="12"/>
      <c r="L4" s="2"/>
      <c r="M4" s="2"/>
      <c r="N4" s="2"/>
      <c r="O4" s="2"/>
      <c r="P4" s="2"/>
      <c r="Q4" s="2"/>
    </row>
    <row r="5" spans="1:17" ht="20.25" customHeight="1" x14ac:dyDescent="0.15">
      <c r="A5" s="11"/>
      <c r="B5" s="5" t="s">
        <v>42</v>
      </c>
      <c r="C5" s="12"/>
      <c r="D5" s="12"/>
      <c r="E5" s="12"/>
      <c r="F5" s="12"/>
      <c r="G5" s="12"/>
      <c r="H5" s="12"/>
      <c r="I5" s="12"/>
      <c r="J5" s="12"/>
      <c r="K5" s="12"/>
      <c r="L5" s="2"/>
      <c r="M5" s="2"/>
      <c r="N5" s="2"/>
      <c r="O5" s="2"/>
      <c r="P5" s="2"/>
      <c r="Q5" s="2"/>
    </row>
    <row r="6" spans="1:17" ht="20.25" customHeight="1" x14ac:dyDescent="0.15">
      <c r="A6" s="11"/>
      <c r="B6" s="5" t="s">
        <v>43</v>
      </c>
      <c r="C6" s="12"/>
      <c r="D6" s="12"/>
      <c r="E6" s="12"/>
      <c r="F6" s="12"/>
      <c r="G6" s="12"/>
      <c r="H6" s="12"/>
      <c r="I6" s="12"/>
      <c r="J6" s="12"/>
      <c r="K6" s="12"/>
      <c r="L6" s="2"/>
      <c r="M6" s="2"/>
      <c r="N6" s="2"/>
      <c r="O6" s="2"/>
      <c r="P6" s="2"/>
      <c r="Q6" s="2"/>
    </row>
    <row r="7" spans="1:17" ht="20.25" customHeight="1" x14ac:dyDescent="0.15">
      <c r="A7" s="11"/>
      <c r="B7" s="5" t="s">
        <v>44</v>
      </c>
      <c r="C7" s="12"/>
      <c r="D7" s="12"/>
      <c r="E7" s="12"/>
      <c r="F7" s="12"/>
      <c r="G7" s="12"/>
      <c r="H7" s="12"/>
      <c r="I7" s="12"/>
      <c r="J7" s="12"/>
      <c r="K7" s="12"/>
      <c r="L7" s="2"/>
      <c r="M7" s="2"/>
      <c r="N7" s="2"/>
      <c r="O7" s="2"/>
      <c r="P7" s="2"/>
      <c r="Q7" s="2"/>
    </row>
    <row r="8" spans="1:17" ht="20.25" customHeight="1" x14ac:dyDescent="0.15">
      <c r="A8" s="11"/>
      <c r="B8" s="5" t="s">
        <v>45</v>
      </c>
      <c r="C8" s="12"/>
      <c r="D8" s="12"/>
      <c r="E8" s="12"/>
      <c r="F8" s="12"/>
      <c r="G8" s="12"/>
      <c r="H8" s="12"/>
      <c r="I8" s="12"/>
      <c r="J8" s="12"/>
      <c r="K8" s="12"/>
      <c r="L8" s="2"/>
      <c r="M8" s="2"/>
      <c r="N8" s="2"/>
      <c r="O8" s="2"/>
      <c r="P8" s="2"/>
      <c r="Q8" s="2"/>
    </row>
    <row r="9" spans="1:17" ht="20.25" customHeight="1" x14ac:dyDescent="0.15">
      <c r="A9" s="11"/>
      <c r="B9" s="5" t="s">
        <v>46</v>
      </c>
      <c r="C9" s="5"/>
      <c r="D9" s="5"/>
      <c r="E9" s="5"/>
      <c r="F9" s="5"/>
      <c r="G9" s="5"/>
      <c r="H9" s="5"/>
      <c r="I9" s="5"/>
      <c r="J9" s="5"/>
      <c r="K9" s="12"/>
      <c r="L9" s="2"/>
      <c r="M9" s="2"/>
      <c r="N9" s="2"/>
      <c r="O9" s="2"/>
      <c r="P9" s="2"/>
      <c r="Q9" s="2"/>
    </row>
    <row r="10" spans="1:17" ht="20.25" customHeight="1" x14ac:dyDescent="0.15">
      <c r="A10" s="11"/>
      <c r="B10" s="5" t="s">
        <v>47</v>
      </c>
      <c r="C10" s="12"/>
      <c r="D10" s="12"/>
      <c r="E10" s="12"/>
      <c r="F10" s="12"/>
      <c r="G10" s="12"/>
      <c r="H10" s="12"/>
      <c r="I10" s="12"/>
      <c r="J10" s="12"/>
      <c r="K10" s="12"/>
      <c r="L10" s="2"/>
      <c r="M10" s="2"/>
      <c r="N10" s="2"/>
      <c r="O10" s="2"/>
      <c r="P10" s="2"/>
      <c r="Q10" s="2"/>
    </row>
    <row r="11" spans="1:17" ht="20.25" customHeight="1" x14ac:dyDescent="0.15">
      <c r="A11" s="11"/>
      <c r="B11" s="5" t="s">
        <v>48</v>
      </c>
      <c r="C11" s="12"/>
      <c r="D11" s="12"/>
      <c r="E11" s="12"/>
      <c r="F11" s="12"/>
      <c r="G11" s="12"/>
      <c r="H11" s="12"/>
      <c r="I11" s="12"/>
      <c r="J11" s="12"/>
      <c r="K11" s="12"/>
      <c r="L11" s="2"/>
      <c r="M11" s="2"/>
      <c r="N11" s="2"/>
      <c r="O11" s="2"/>
      <c r="P11" s="2"/>
      <c r="Q11" s="2"/>
    </row>
    <row r="12" spans="1:17" ht="20.25" customHeight="1" x14ac:dyDescent="0.15">
      <c r="A12" s="11"/>
      <c r="B12" s="5" t="s">
        <v>49</v>
      </c>
      <c r="C12" s="12"/>
      <c r="D12" s="12"/>
      <c r="E12" s="12"/>
      <c r="F12" s="12"/>
      <c r="G12" s="12"/>
      <c r="H12" s="12"/>
      <c r="I12" s="12"/>
      <c r="J12" s="12"/>
      <c r="K12" s="12"/>
      <c r="L12" s="2"/>
      <c r="M12" s="2"/>
      <c r="N12" s="2"/>
      <c r="O12" s="2"/>
      <c r="P12" s="2"/>
      <c r="Q12" s="2"/>
    </row>
    <row r="13" spans="1:17" ht="20.25" customHeight="1" x14ac:dyDescent="0.15">
      <c r="A13" s="14"/>
      <c r="B13" s="5" t="s">
        <v>50</v>
      </c>
      <c r="C13" s="14"/>
      <c r="D13" s="14"/>
      <c r="E13" s="14"/>
      <c r="F13" s="14"/>
      <c r="G13" s="14"/>
      <c r="H13" s="14"/>
      <c r="I13" s="14"/>
      <c r="J13" s="14"/>
      <c r="K13" s="14"/>
      <c r="L13" s="2"/>
      <c r="M13" s="2"/>
      <c r="N13" s="2"/>
      <c r="O13" s="2"/>
      <c r="P13" s="2"/>
      <c r="Q13" s="2"/>
    </row>
    <row r="14" spans="1:17" ht="48" customHeight="1" x14ac:dyDescent="0.15">
      <c r="A14" s="14"/>
      <c r="B14" s="398" t="s">
        <v>51</v>
      </c>
      <c r="C14" s="400"/>
      <c r="D14" s="400"/>
      <c r="E14" s="400"/>
      <c r="F14" s="400"/>
      <c r="G14" s="400"/>
      <c r="H14" s="400"/>
      <c r="I14" s="400"/>
      <c r="J14" s="400"/>
      <c r="K14" s="400"/>
      <c r="L14" s="2"/>
      <c r="M14" s="2"/>
      <c r="N14" s="2"/>
      <c r="O14" s="2"/>
      <c r="P14" s="2"/>
      <c r="Q14" s="2"/>
    </row>
    <row r="15" spans="1:17" ht="21" customHeight="1" x14ac:dyDescent="0.15">
      <c r="A15" s="14"/>
      <c r="B15" s="398" t="s">
        <v>52</v>
      </c>
      <c r="C15" s="398"/>
      <c r="D15" s="398"/>
      <c r="E15" s="398"/>
      <c r="F15" s="398"/>
      <c r="G15" s="398"/>
      <c r="H15" s="2"/>
      <c r="I15" s="2"/>
      <c r="J15" s="2"/>
      <c r="K15" s="2"/>
      <c r="L15" s="2"/>
      <c r="M15" s="2"/>
      <c r="N15" s="2"/>
      <c r="O15" s="2"/>
      <c r="P15" s="2"/>
      <c r="Q15" s="2"/>
    </row>
    <row r="16" spans="1:17" ht="20.25" customHeight="1" x14ac:dyDescent="0.15">
      <c r="A16" s="14"/>
      <c r="B16" s="5" t="s">
        <v>53</v>
      </c>
      <c r="C16" s="14"/>
      <c r="D16" s="14"/>
      <c r="E16" s="14"/>
      <c r="F16" s="14"/>
      <c r="G16" s="14"/>
      <c r="H16" s="14"/>
      <c r="I16" s="14"/>
      <c r="J16" s="14"/>
      <c r="K16" s="14"/>
      <c r="L16" s="2"/>
      <c r="M16" s="2"/>
      <c r="N16" s="2"/>
      <c r="O16" s="2"/>
      <c r="P16" s="2"/>
      <c r="Q16" s="2"/>
    </row>
    <row r="17" spans="1:19" ht="20.25" customHeight="1" x14ac:dyDescent="0.15">
      <c r="A17" s="14"/>
      <c r="B17" s="5" t="s">
        <v>54</v>
      </c>
      <c r="C17" s="14"/>
      <c r="D17" s="14"/>
      <c r="E17" s="14"/>
      <c r="F17" s="14"/>
      <c r="G17" s="14"/>
      <c r="H17" s="14"/>
      <c r="I17" s="14"/>
      <c r="J17" s="14"/>
      <c r="K17" s="14"/>
      <c r="L17" s="2"/>
      <c r="M17" s="2"/>
      <c r="N17" s="2"/>
      <c r="O17" s="2"/>
      <c r="P17" s="2"/>
      <c r="Q17" s="2"/>
    </row>
    <row r="18" spans="1:19" ht="20.25" customHeight="1" x14ac:dyDescent="0.15">
      <c r="A18" s="14"/>
      <c r="B18" s="5" t="s">
        <v>55</v>
      </c>
      <c r="C18" s="14"/>
      <c r="D18" s="14"/>
      <c r="E18" s="14"/>
      <c r="F18" s="14"/>
      <c r="G18" s="14"/>
      <c r="H18" s="14"/>
      <c r="I18" s="14"/>
      <c r="J18" s="14"/>
      <c r="K18" s="14"/>
      <c r="L18" s="2"/>
      <c r="M18" s="2"/>
      <c r="N18" s="2"/>
      <c r="O18" s="2"/>
      <c r="P18" s="2"/>
      <c r="Q18" s="2"/>
    </row>
    <row r="19" spans="1:19" ht="20.25" customHeight="1" x14ac:dyDescent="0.15">
      <c r="A19" s="14"/>
      <c r="B19" s="5" t="s">
        <v>56</v>
      </c>
      <c r="C19" s="14"/>
      <c r="D19" s="14"/>
      <c r="E19" s="14"/>
      <c r="F19" s="14"/>
      <c r="G19" s="14"/>
      <c r="H19" s="14"/>
      <c r="I19" s="14"/>
      <c r="J19" s="14"/>
      <c r="K19" s="14"/>
      <c r="L19" s="2"/>
      <c r="M19" s="2"/>
      <c r="N19" s="2"/>
      <c r="O19" s="2"/>
      <c r="P19" s="2"/>
      <c r="Q19" s="2"/>
    </row>
    <row r="20" spans="1:19" ht="20.25" customHeight="1" x14ac:dyDescent="0.15">
      <c r="A20" s="14"/>
      <c r="B20" s="5" t="s">
        <v>57</v>
      </c>
      <c r="C20" s="14"/>
      <c r="D20" s="14"/>
      <c r="E20" s="14"/>
      <c r="F20" s="14"/>
      <c r="G20" s="14"/>
      <c r="H20" s="2"/>
      <c r="I20" s="2"/>
      <c r="J20" s="2"/>
      <c r="K20" s="2"/>
      <c r="L20" s="2"/>
      <c r="M20" s="2"/>
      <c r="N20" s="2"/>
      <c r="O20" s="2"/>
      <c r="P20" s="2"/>
      <c r="Q20" s="2"/>
    </row>
    <row r="21" spans="1:19" ht="20.25" customHeight="1" x14ac:dyDescent="0.15">
      <c r="A21" s="14"/>
      <c r="B21" s="5" t="s">
        <v>58</v>
      </c>
      <c r="C21" s="14"/>
      <c r="D21" s="14"/>
      <c r="E21" s="14"/>
      <c r="F21" s="14"/>
      <c r="G21" s="14"/>
      <c r="H21" s="2"/>
      <c r="I21" s="2"/>
      <c r="J21" s="2"/>
      <c r="K21" s="2"/>
      <c r="L21" s="2"/>
      <c r="M21" s="2"/>
      <c r="N21" s="2"/>
      <c r="O21" s="2"/>
      <c r="P21" s="2"/>
      <c r="Q21" s="2"/>
    </row>
    <row r="22" spans="1:19" ht="20.25" customHeight="1" x14ac:dyDescent="0.15">
      <c r="A22" s="14"/>
      <c r="B22" s="5" t="s">
        <v>59</v>
      </c>
      <c r="C22" s="14"/>
      <c r="D22" s="14"/>
      <c r="E22" s="14"/>
      <c r="F22" s="14"/>
      <c r="G22" s="14"/>
      <c r="H22" s="2"/>
      <c r="I22" s="2"/>
      <c r="J22" s="2"/>
      <c r="K22" s="2"/>
      <c r="L22" s="2"/>
      <c r="M22" s="2"/>
      <c r="N22" s="2"/>
      <c r="O22" s="2"/>
      <c r="P22" s="2"/>
      <c r="Q22" s="2"/>
    </row>
    <row r="23" spans="1:19" ht="20.25" customHeight="1" x14ac:dyDescent="0.15">
      <c r="A23" s="14"/>
      <c r="B23" s="5" t="s">
        <v>60</v>
      </c>
      <c r="C23" s="14"/>
      <c r="D23" s="14"/>
      <c r="E23" s="14"/>
      <c r="F23" s="14"/>
      <c r="G23" s="14"/>
      <c r="H23" s="2"/>
      <c r="I23" s="2"/>
      <c r="J23" s="2"/>
      <c r="K23" s="2"/>
      <c r="L23" s="2"/>
      <c r="M23" s="2"/>
      <c r="N23" s="2"/>
      <c r="O23" s="2"/>
      <c r="P23" s="2"/>
      <c r="Q23" s="2"/>
    </row>
    <row r="24" spans="1:19" ht="20.25" customHeight="1" x14ac:dyDescent="0.15">
      <c r="A24" s="14"/>
      <c r="B24" s="5" t="s">
        <v>61</v>
      </c>
      <c r="C24" s="14"/>
      <c r="D24" s="14"/>
      <c r="E24" s="14"/>
      <c r="F24" s="14"/>
      <c r="G24" s="14"/>
      <c r="H24" s="2"/>
      <c r="I24" s="2"/>
      <c r="J24" s="2"/>
      <c r="K24" s="2"/>
      <c r="L24" s="2"/>
      <c r="M24" s="2"/>
      <c r="N24" s="2"/>
      <c r="O24" s="2"/>
      <c r="P24" s="2"/>
      <c r="Q24" s="2"/>
    </row>
    <row r="25" spans="1:19" ht="20.25" customHeight="1" x14ac:dyDescent="0.15">
      <c r="A25" s="14"/>
      <c r="B25" s="5" t="s">
        <v>62</v>
      </c>
      <c r="C25" s="14"/>
      <c r="D25" s="14"/>
      <c r="E25" s="14"/>
      <c r="F25" s="14"/>
      <c r="G25" s="14"/>
      <c r="H25" s="2"/>
      <c r="I25" s="2"/>
      <c r="J25" s="2"/>
      <c r="K25" s="2"/>
      <c r="L25" s="2"/>
      <c r="M25" s="2"/>
      <c r="N25" s="2"/>
      <c r="O25" s="2"/>
      <c r="P25" s="2"/>
      <c r="Q25" s="2"/>
    </row>
    <row r="26" spans="1:19" ht="20.25" customHeight="1" x14ac:dyDescent="0.15">
      <c r="A26" s="14"/>
      <c r="B26" s="5" t="s">
        <v>63</v>
      </c>
      <c r="C26" s="14"/>
      <c r="D26" s="14"/>
      <c r="E26" s="14"/>
      <c r="F26" s="5"/>
      <c r="G26" s="5"/>
      <c r="H26" s="2"/>
      <c r="I26" s="2"/>
      <c r="J26" s="2"/>
      <c r="K26" s="2"/>
      <c r="L26" s="2"/>
      <c r="M26" s="2"/>
      <c r="N26" s="2"/>
      <c r="O26" s="2"/>
      <c r="P26" s="2"/>
      <c r="Q26" s="2"/>
      <c r="S26" s="16"/>
    </row>
    <row r="27" spans="1:19" ht="20.25" customHeight="1" x14ac:dyDescent="0.15">
      <c r="A27" s="14"/>
      <c r="B27" s="5" t="s">
        <v>64</v>
      </c>
      <c r="C27" s="14"/>
      <c r="D27" s="14"/>
      <c r="E27" s="14"/>
      <c r="F27" s="14"/>
      <c r="G27" s="14"/>
      <c r="H27" s="2"/>
      <c r="I27" s="2"/>
      <c r="J27" s="2"/>
      <c r="K27" s="2"/>
      <c r="L27" s="2"/>
      <c r="M27" s="2"/>
      <c r="N27" s="2"/>
      <c r="O27" s="2"/>
      <c r="P27" s="2"/>
      <c r="Q27" s="2"/>
      <c r="S27" s="16"/>
    </row>
    <row r="28" spans="1:19" ht="20.25" customHeight="1" x14ac:dyDescent="0.15">
      <c r="A28" s="14"/>
      <c r="B28" s="5" t="s">
        <v>65</v>
      </c>
      <c r="C28" s="14"/>
      <c r="D28" s="14"/>
      <c r="E28" s="14"/>
      <c r="F28" s="14"/>
      <c r="G28" s="14"/>
      <c r="H28" s="2"/>
      <c r="I28" s="2"/>
      <c r="J28" s="2"/>
      <c r="K28" s="2"/>
      <c r="L28" s="2"/>
      <c r="M28" s="2"/>
      <c r="N28" s="2"/>
      <c r="O28" s="2"/>
      <c r="P28" s="2"/>
      <c r="Q28" s="2"/>
      <c r="S28" s="16"/>
    </row>
    <row r="29" spans="1:19" s="18" customFormat="1" ht="19.5" customHeight="1" x14ac:dyDescent="0.15">
      <c r="A29" s="10"/>
      <c r="B29" s="5" t="s">
        <v>66</v>
      </c>
      <c r="C29" s="17"/>
      <c r="D29" s="17"/>
      <c r="E29" s="17"/>
      <c r="F29" s="17"/>
      <c r="G29" s="17"/>
      <c r="H29" s="17"/>
      <c r="I29" s="17"/>
      <c r="J29" s="17"/>
      <c r="K29" s="17"/>
      <c r="L29" s="17"/>
      <c r="M29" s="17"/>
      <c r="N29" s="17"/>
      <c r="O29" s="17"/>
      <c r="P29" s="17"/>
      <c r="Q29" s="17"/>
      <c r="S29" s="16"/>
    </row>
    <row r="30" spans="1:19" s="18" customFormat="1" ht="19.5" customHeight="1" x14ac:dyDescent="0.15">
      <c r="A30" s="10"/>
      <c r="B30" s="5" t="s">
        <v>67</v>
      </c>
      <c r="C30" s="17"/>
      <c r="D30" s="17"/>
      <c r="E30" s="17"/>
      <c r="F30" s="17"/>
      <c r="G30" s="17"/>
      <c r="H30" s="17"/>
      <c r="I30" s="17"/>
      <c r="J30" s="17"/>
      <c r="K30" s="17"/>
      <c r="L30" s="17"/>
      <c r="M30" s="17"/>
      <c r="N30" s="17"/>
      <c r="O30" s="17"/>
      <c r="P30" s="17"/>
      <c r="Q30" s="17"/>
    </row>
    <row r="31" spans="1:19" s="18" customFormat="1" ht="19.5" customHeight="1" x14ac:dyDescent="0.15">
      <c r="A31" s="10"/>
      <c r="B31" s="5" t="s">
        <v>68</v>
      </c>
      <c r="C31" s="17"/>
      <c r="D31" s="17"/>
      <c r="E31" s="17"/>
      <c r="F31" s="17"/>
      <c r="G31" s="17"/>
      <c r="H31" s="17"/>
      <c r="I31" s="17"/>
      <c r="J31" s="17"/>
      <c r="K31" s="6"/>
      <c r="L31" s="6"/>
      <c r="M31" s="6"/>
      <c r="N31" s="6"/>
      <c r="O31" s="17"/>
      <c r="P31" s="17"/>
      <c r="Q31" s="17"/>
    </row>
    <row r="32" spans="1:19" s="18" customFormat="1" ht="19.5" customHeight="1" x14ac:dyDescent="0.15">
      <c r="A32" s="10"/>
      <c r="B32" s="400" t="s">
        <v>69</v>
      </c>
      <c r="C32" s="400"/>
      <c r="D32" s="400"/>
      <c r="E32" s="400"/>
      <c r="F32" s="400"/>
      <c r="G32" s="400"/>
      <c r="H32" s="17"/>
      <c r="I32" s="17"/>
      <c r="J32" s="17"/>
      <c r="K32" s="17"/>
      <c r="L32" s="17"/>
      <c r="M32" s="17"/>
      <c r="N32" s="17"/>
      <c r="O32" s="17"/>
      <c r="P32" s="17"/>
      <c r="Q32" s="17"/>
      <c r="S32" s="16"/>
    </row>
    <row r="33" spans="1:19" s="18" customFormat="1" ht="19.5" customHeight="1" x14ac:dyDescent="0.15">
      <c r="A33" s="10"/>
      <c r="B33" s="5" t="s">
        <v>70</v>
      </c>
      <c r="C33" s="17"/>
      <c r="D33" s="17"/>
      <c r="E33" s="17"/>
      <c r="F33" s="17"/>
      <c r="G33" s="17"/>
      <c r="H33" s="17"/>
      <c r="I33" s="17"/>
      <c r="J33" s="17"/>
      <c r="K33" s="17"/>
      <c r="L33" s="17"/>
      <c r="M33" s="17"/>
      <c r="N33" s="17"/>
      <c r="O33" s="17"/>
      <c r="P33" s="17"/>
      <c r="Q33" s="17"/>
      <c r="S33" s="16"/>
    </row>
    <row r="34" spans="1:19" s="18" customFormat="1" ht="41.25" customHeight="1" x14ac:dyDescent="0.15">
      <c r="A34" s="10"/>
      <c r="B34" s="398" t="s">
        <v>71</v>
      </c>
      <c r="C34" s="398"/>
      <c r="D34" s="398"/>
      <c r="E34" s="398"/>
      <c r="F34" s="398"/>
      <c r="G34" s="398"/>
      <c r="H34" s="398"/>
      <c r="I34" s="398"/>
      <c r="J34" s="398"/>
      <c r="K34" s="398"/>
      <c r="L34" s="19"/>
      <c r="M34" s="19"/>
      <c r="N34" s="19"/>
      <c r="O34" s="19"/>
      <c r="P34" s="17"/>
      <c r="Q34" s="17"/>
      <c r="S34" s="16"/>
    </row>
    <row r="35" spans="1:19" s="18" customFormat="1" ht="19.5" customHeight="1" x14ac:dyDescent="0.15">
      <c r="A35" s="10"/>
      <c r="B35" s="5" t="s">
        <v>72</v>
      </c>
      <c r="C35" s="17"/>
      <c r="D35" s="17"/>
      <c r="E35" s="17"/>
      <c r="F35" s="17"/>
      <c r="G35" s="17"/>
      <c r="H35" s="17"/>
      <c r="I35" s="17"/>
      <c r="J35" s="17"/>
      <c r="K35" s="17"/>
      <c r="L35" s="17"/>
      <c r="M35" s="17"/>
      <c r="N35" s="17"/>
      <c r="O35" s="17"/>
      <c r="P35" s="17"/>
      <c r="Q35" s="17"/>
      <c r="S35" s="16"/>
    </row>
    <row r="36" spans="1:19" s="16" customFormat="1" ht="20.25" customHeight="1" x14ac:dyDescent="0.15">
      <c r="A36" s="4"/>
      <c r="B36" s="5" t="s">
        <v>73</v>
      </c>
      <c r="C36" s="6"/>
      <c r="D36" s="6"/>
      <c r="E36" s="6"/>
      <c r="F36" s="6"/>
      <c r="G36" s="6"/>
      <c r="H36" s="6"/>
      <c r="I36" s="6"/>
      <c r="J36" s="6"/>
      <c r="K36" s="6"/>
      <c r="L36" s="6"/>
      <c r="M36" s="6"/>
      <c r="N36" s="6"/>
      <c r="O36" s="6"/>
      <c r="P36" s="6"/>
      <c r="Q36" s="6"/>
    </row>
    <row r="37" spans="1:19" ht="20.25" customHeight="1" x14ac:dyDescent="0.15">
      <c r="A37" s="2"/>
      <c r="B37" s="5" t="s">
        <v>74</v>
      </c>
      <c r="C37" s="14"/>
      <c r="D37" s="14"/>
      <c r="E37" s="14"/>
      <c r="F37" s="14"/>
      <c r="G37" s="14"/>
      <c r="H37" s="2"/>
      <c r="I37" s="2"/>
      <c r="J37" s="2"/>
      <c r="K37" s="2"/>
      <c r="L37" s="2"/>
      <c r="M37" s="2"/>
      <c r="N37" s="2"/>
      <c r="O37" s="2"/>
      <c r="P37" s="2"/>
      <c r="Q37" s="2"/>
      <c r="S37" s="16"/>
    </row>
    <row r="38" spans="1:19" ht="20.25" customHeight="1" x14ac:dyDescent="0.15">
      <c r="A38" s="2"/>
      <c r="B38" s="5" t="s">
        <v>75</v>
      </c>
      <c r="C38" s="14"/>
      <c r="D38" s="14"/>
      <c r="E38" s="14"/>
      <c r="F38" s="14"/>
      <c r="G38" s="14"/>
      <c r="H38" s="2"/>
      <c r="I38" s="2"/>
      <c r="J38" s="2"/>
      <c r="K38" s="2"/>
      <c r="L38" s="2"/>
      <c r="M38" s="2"/>
      <c r="N38" s="2"/>
      <c r="O38" s="2"/>
      <c r="P38" s="2"/>
      <c r="Q38" s="9"/>
      <c r="S38" s="16"/>
    </row>
    <row r="39" spans="1:19" ht="20.25" customHeight="1" x14ac:dyDescent="0.15">
      <c r="A39" s="2"/>
      <c r="B39" s="5" t="s">
        <v>76</v>
      </c>
      <c r="C39" s="14"/>
      <c r="D39" s="14"/>
      <c r="E39" s="14"/>
      <c r="F39" s="14"/>
      <c r="G39" s="14"/>
      <c r="H39" s="2"/>
      <c r="I39" s="2"/>
      <c r="J39" s="2"/>
      <c r="K39" s="2"/>
      <c r="L39" s="2"/>
      <c r="M39" s="2"/>
      <c r="N39" s="2"/>
      <c r="O39" s="2"/>
      <c r="P39" s="2"/>
      <c r="Q39" s="9"/>
    </row>
    <row r="40" spans="1:19" ht="20.25" customHeight="1" x14ac:dyDescent="0.15">
      <c r="A40" s="2"/>
      <c r="B40" s="5" t="s">
        <v>77</v>
      </c>
      <c r="C40" s="14"/>
      <c r="D40" s="14"/>
      <c r="E40" s="14"/>
      <c r="F40" s="14"/>
      <c r="G40" s="14"/>
      <c r="H40" s="2"/>
      <c r="I40" s="2"/>
      <c r="J40" s="2"/>
      <c r="K40" s="2"/>
      <c r="L40" s="2"/>
      <c r="M40" s="2"/>
      <c r="N40" s="2"/>
      <c r="O40" s="2"/>
      <c r="P40" s="2"/>
      <c r="Q40" s="9"/>
    </row>
    <row r="41" spans="1:19" s="20" customFormat="1" ht="20.25" customHeight="1" x14ac:dyDescent="0.15">
      <c r="A41" s="7"/>
      <c r="B41" s="5" t="s">
        <v>78</v>
      </c>
      <c r="C41" s="7"/>
      <c r="D41" s="7"/>
      <c r="E41" s="7"/>
      <c r="F41" s="7"/>
      <c r="G41" s="7"/>
      <c r="H41" s="7"/>
      <c r="I41" s="7"/>
      <c r="J41" s="7"/>
      <c r="K41" s="7"/>
      <c r="L41" s="7"/>
      <c r="M41" s="7"/>
      <c r="N41" s="7"/>
      <c r="O41" s="7"/>
      <c r="P41" s="7"/>
      <c r="Q41" s="8"/>
    </row>
    <row r="42" spans="1:19" s="20" customFormat="1" ht="20.25" customHeight="1" x14ac:dyDescent="0.15">
      <c r="A42" s="7"/>
      <c r="B42" s="5" t="s">
        <v>79</v>
      </c>
      <c r="C42" s="7"/>
      <c r="D42" s="7"/>
      <c r="E42" s="7"/>
      <c r="F42" s="7"/>
      <c r="G42" s="7"/>
      <c r="H42" s="7"/>
      <c r="I42" s="7"/>
      <c r="J42" s="7"/>
      <c r="K42" s="7"/>
      <c r="L42" s="7"/>
      <c r="M42" s="7"/>
      <c r="N42" s="7"/>
      <c r="O42" s="7"/>
      <c r="P42" s="7"/>
      <c r="Q42" s="8"/>
    </row>
    <row r="43" spans="1:19" s="20" customFormat="1" ht="20.25" customHeight="1" x14ac:dyDescent="0.15">
      <c r="A43" s="7"/>
      <c r="B43" s="5"/>
      <c r="C43" s="7"/>
      <c r="D43" s="7"/>
      <c r="E43" s="7"/>
      <c r="F43" s="7"/>
      <c r="G43" s="7"/>
      <c r="H43" s="7"/>
      <c r="I43" s="7"/>
      <c r="J43" s="7"/>
      <c r="K43" s="7"/>
      <c r="L43" s="7"/>
      <c r="M43" s="7"/>
      <c r="N43" s="7"/>
      <c r="O43" s="7"/>
      <c r="P43" s="7"/>
      <c r="Q43" s="8"/>
    </row>
    <row r="44" spans="1:19" s="20" customFormat="1" ht="20.25" customHeight="1" x14ac:dyDescent="0.15">
      <c r="A44" s="7"/>
      <c r="B44" s="5" t="s">
        <v>80</v>
      </c>
      <c r="C44" s="7"/>
      <c r="D44" s="7"/>
      <c r="E44" s="7"/>
      <c r="F44" s="7"/>
      <c r="G44" s="7"/>
      <c r="H44" s="7"/>
      <c r="I44" s="7"/>
      <c r="J44" s="7"/>
      <c r="K44" s="7"/>
      <c r="L44" s="7"/>
      <c r="M44" s="7"/>
      <c r="N44" s="7"/>
      <c r="O44" s="7"/>
      <c r="P44" s="7"/>
      <c r="Q44" s="8"/>
    </row>
    <row r="45" spans="1:19" s="20" customFormat="1" ht="20.25" customHeight="1" x14ac:dyDescent="0.15">
      <c r="A45" s="7"/>
      <c r="B45" s="5" t="s">
        <v>81</v>
      </c>
      <c r="C45" s="7"/>
      <c r="D45" s="7"/>
      <c r="E45" s="7"/>
      <c r="F45" s="7"/>
      <c r="G45" s="7"/>
      <c r="H45" s="7"/>
      <c r="I45" s="7"/>
      <c r="J45" s="7"/>
      <c r="K45" s="7"/>
      <c r="L45" s="7"/>
      <c r="M45" s="7"/>
      <c r="N45" s="7"/>
      <c r="O45" s="7"/>
      <c r="P45" s="7"/>
      <c r="Q45" s="8"/>
    </row>
    <row r="46" spans="1:19" s="20" customFormat="1" ht="20.25" customHeight="1" x14ac:dyDescent="0.15">
      <c r="A46" s="7"/>
      <c r="B46" s="5" t="s">
        <v>82</v>
      </c>
      <c r="C46" s="7"/>
      <c r="D46" s="7"/>
      <c r="E46" s="7"/>
      <c r="F46" s="7"/>
      <c r="G46" s="7"/>
      <c r="H46" s="7"/>
      <c r="I46" s="7"/>
      <c r="J46" s="7"/>
      <c r="K46" s="7"/>
      <c r="L46" s="7"/>
      <c r="M46" s="7"/>
      <c r="N46" s="7"/>
      <c r="O46" s="7"/>
      <c r="P46" s="7"/>
      <c r="Q46" s="8"/>
    </row>
    <row r="47" spans="1:19" s="20" customFormat="1" ht="20.25" customHeight="1" x14ac:dyDescent="0.15">
      <c r="A47" s="7"/>
      <c r="B47" s="5" t="s">
        <v>83</v>
      </c>
      <c r="C47" s="7"/>
      <c r="D47" s="7"/>
      <c r="E47" s="7"/>
      <c r="F47" s="7"/>
      <c r="G47" s="7"/>
      <c r="H47" s="7"/>
      <c r="I47" s="7"/>
      <c r="J47" s="7"/>
      <c r="K47" s="7"/>
      <c r="L47" s="7"/>
      <c r="M47" s="7"/>
      <c r="N47" s="7"/>
      <c r="O47" s="7"/>
      <c r="P47" s="7"/>
      <c r="Q47" s="7"/>
    </row>
    <row r="48" spans="1:19" s="20" customFormat="1" ht="20.25" customHeight="1" x14ac:dyDescent="0.15">
      <c r="A48" s="7"/>
      <c r="B48" s="5" t="s">
        <v>84</v>
      </c>
      <c r="C48" s="7"/>
      <c r="D48" s="7"/>
      <c r="E48" s="7"/>
      <c r="F48" s="7"/>
      <c r="G48" s="7"/>
      <c r="H48" s="7"/>
      <c r="I48" s="7"/>
      <c r="J48" s="7"/>
      <c r="K48" s="7"/>
      <c r="L48" s="7"/>
      <c r="M48" s="7"/>
      <c r="N48" s="7"/>
      <c r="O48" s="7"/>
      <c r="P48" s="7"/>
      <c r="Q48" s="7"/>
    </row>
    <row r="49" spans="1:19" s="20" customFormat="1" ht="20.25" customHeight="1" x14ac:dyDescent="0.15">
      <c r="A49" s="7"/>
      <c r="B49" s="5" t="s">
        <v>85</v>
      </c>
      <c r="C49" s="7"/>
      <c r="D49" s="7"/>
      <c r="E49" s="7"/>
      <c r="F49" s="7"/>
      <c r="G49" s="7"/>
      <c r="H49" s="7"/>
      <c r="I49" s="7"/>
      <c r="J49" s="7"/>
      <c r="K49" s="7"/>
      <c r="L49" s="7"/>
      <c r="M49" s="7"/>
      <c r="N49" s="7"/>
      <c r="O49" s="7"/>
      <c r="P49" s="7"/>
      <c r="Q49" s="7"/>
    </row>
    <row r="50" spans="1:19" s="20" customFormat="1" ht="20.25" customHeight="1" x14ac:dyDescent="0.15">
      <c r="A50" s="7"/>
      <c r="B50" s="7"/>
      <c r="C50" s="7"/>
      <c r="D50" s="7"/>
      <c r="E50" s="7"/>
      <c r="F50" s="7"/>
      <c r="G50" s="7"/>
      <c r="H50" s="7"/>
      <c r="I50" s="7"/>
      <c r="J50" s="7"/>
      <c r="K50" s="7"/>
      <c r="L50" s="7"/>
      <c r="M50" s="7"/>
      <c r="N50" s="7"/>
      <c r="O50" s="7"/>
      <c r="P50" s="7"/>
      <c r="Q50" s="7"/>
    </row>
    <row r="51" spans="1:19" s="20" customFormat="1" ht="20.25" customHeight="1" x14ac:dyDescent="0.15">
      <c r="A51" s="7"/>
      <c r="B51" s="5" t="s">
        <v>86</v>
      </c>
      <c r="C51" s="7"/>
      <c r="D51" s="7"/>
      <c r="E51" s="7"/>
      <c r="F51" s="7"/>
      <c r="G51" s="7"/>
      <c r="H51" s="7"/>
      <c r="I51" s="7"/>
      <c r="J51" s="7"/>
      <c r="K51" s="7"/>
      <c r="L51" s="7"/>
      <c r="M51" s="7"/>
      <c r="N51" s="7"/>
      <c r="O51" s="7"/>
      <c r="P51" s="7"/>
      <c r="Q51" s="7"/>
    </row>
    <row r="52" spans="1:19" s="20" customFormat="1" ht="20.25" customHeight="1" x14ac:dyDescent="0.15">
      <c r="A52" s="7"/>
      <c r="B52" s="5" t="s">
        <v>87</v>
      </c>
      <c r="C52" s="7"/>
      <c r="D52" s="7"/>
      <c r="E52" s="7"/>
      <c r="F52" s="7"/>
      <c r="G52" s="7"/>
      <c r="H52" s="7"/>
      <c r="I52" s="7"/>
      <c r="J52" s="7"/>
      <c r="K52" s="7"/>
      <c r="L52" s="7"/>
      <c r="M52" s="7"/>
      <c r="N52" s="7"/>
      <c r="O52" s="7"/>
      <c r="P52" s="7"/>
      <c r="Q52" s="7"/>
    </row>
    <row r="53" spans="1:19" s="20" customFormat="1" ht="20.25" customHeight="1" x14ac:dyDescent="0.15">
      <c r="A53" s="7"/>
      <c r="B53" s="5" t="s">
        <v>88</v>
      </c>
      <c r="C53" s="7"/>
      <c r="D53" s="7"/>
      <c r="E53" s="7"/>
      <c r="F53" s="7"/>
      <c r="G53" s="7"/>
      <c r="H53" s="7"/>
      <c r="I53" s="7"/>
      <c r="J53" s="7"/>
      <c r="K53" s="7"/>
      <c r="L53" s="7"/>
      <c r="M53" s="7"/>
      <c r="N53" s="7"/>
      <c r="O53" s="7"/>
      <c r="P53" s="7"/>
      <c r="Q53" s="7"/>
    </row>
    <row r="54" spans="1:19" s="20" customFormat="1" ht="45.75" customHeight="1" x14ac:dyDescent="0.15">
      <c r="A54" s="7"/>
      <c r="B54" s="399" t="s">
        <v>89</v>
      </c>
      <c r="C54" s="399"/>
      <c r="D54" s="399"/>
      <c r="E54" s="399"/>
      <c r="F54" s="399"/>
      <c r="G54" s="399"/>
      <c r="H54" s="399"/>
      <c r="I54" s="399"/>
      <c r="J54" s="399"/>
      <c r="K54" s="399"/>
      <c r="L54" s="399"/>
      <c r="M54" s="399"/>
      <c r="N54" s="399"/>
      <c r="O54" s="399"/>
      <c r="P54" s="399"/>
      <c r="Q54" s="399"/>
      <c r="S54" s="21"/>
    </row>
    <row r="55" spans="1:19" s="20" customFormat="1" ht="20.25" customHeight="1" x14ac:dyDescent="0.15">
      <c r="A55" s="7"/>
      <c r="B55" s="398" t="s">
        <v>90</v>
      </c>
      <c r="C55" s="398"/>
      <c r="D55" s="398"/>
      <c r="E55" s="398"/>
      <c r="F55" s="398"/>
      <c r="G55" s="398"/>
      <c r="H55" s="7"/>
      <c r="I55" s="7"/>
      <c r="J55" s="7"/>
      <c r="K55" s="7"/>
      <c r="L55" s="7"/>
      <c r="M55" s="7"/>
      <c r="N55" s="7"/>
      <c r="O55" s="7"/>
      <c r="P55" s="7"/>
      <c r="Q55" s="7"/>
      <c r="S55" s="21"/>
    </row>
    <row r="56" spans="1:19" s="20" customFormat="1" ht="20.25" customHeight="1" x14ac:dyDescent="0.15">
      <c r="A56" s="7"/>
      <c r="B56" s="5" t="s">
        <v>91</v>
      </c>
      <c r="C56" s="17"/>
      <c r="D56" s="17"/>
      <c r="E56" s="17"/>
      <c r="F56" s="7"/>
      <c r="G56" s="7"/>
      <c r="H56" s="7"/>
      <c r="I56" s="7"/>
      <c r="J56" s="7"/>
      <c r="K56" s="7"/>
      <c r="L56" s="7"/>
      <c r="M56" s="7"/>
      <c r="N56" s="7"/>
      <c r="O56" s="7"/>
      <c r="P56" s="7"/>
      <c r="Q56" s="7"/>
      <c r="S56" s="21"/>
    </row>
    <row r="57" spans="1:19" s="20" customFormat="1" ht="20.25" customHeight="1" x14ac:dyDescent="0.15">
      <c r="A57" s="7"/>
      <c r="B57" s="5" t="s">
        <v>92</v>
      </c>
      <c r="C57" s="17"/>
      <c r="D57" s="17"/>
      <c r="E57" s="17"/>
      <c r="F57" s="7"/>
      <c r="G57" s="7"/>
      <c r="H57" s="7"/>
      <c r="I57" s="7"/>
      <c r="J57" s="7"/>
      <c r="K57" s="7"/>
      <c r="L57" s="7"/>
      <c r="M57" s="7"/>
      <c r="N57" s="7"/>
      <c r="O57" s="7"/>
      <c r="P57" s="7"/>
      <c r="Q57" s="7"/>
      <c r="S57" s="21"/>
    </row>
    <row r="58" spans="1:19" s="20" customFormat="1" ht="35.25" customHeight="1" x14ac:dyDescent="0.15">
      <c r="A58" s="7"/>
      <c r="B58" s="399" t="s">
        <v>93</v>
      </c>
      <c r="C58" s="399"/>
      <c r="D58" s="399"/>
      <c r="E58" s="399"/>
      <c r="F58" s="399"/>
      <c r="G58" s="399"/>
      <c r="H58" s="399"/>
      <c r="I58" s="399"/>
      <c r="J58" s="399"/>
      <c r="K58" s="399"/>
      <c r="L58" s="399"/>
      <c r="M58" s="399"/>
      <c r="N58" s="399"/>
      <c r="O58" s="399"/>
      <c r="P58" s="399"/>
      <c r="Q58" s="399"/>
      <c r="S58" s="21"/>
    </row>
    <row r="59" spans="1:19" s="20" customFormat="1" ht="20.25" customHeight="1" x14ac:dyDescent="0.15">
      <c r="A59" s="7"/>
      <c r="B59" s="400" t="s">
        <v>94</v>
      </c>
      <c r="C59" s="400"/>
      <c r="D59" s="400"/>
      <c r="E59" s="400"/>
      <c r="F59" s="400"/>
      <c r="G59" s="400"/>
      <c r="H59" s="400"/>
      <c r="I59" s="400"/>
      <c r="J59" s="400"/>
      <c r="K59" s="400"/>
      <c r="L59" s="400"/>
      <c r="M59" s="400"/>
      <c r="N59" s="7"/>
      <c r="O59" s="7"/>
      <c r="P59" s="7"/>
      <c r="Q59" s="7"/>
      <c r="S59" s="21"/>
    </row>
    <row r="60" spans="1:19" s="20" customFormat="1" ht="20.25" customHeight="1" x14ac:dyDescent="0.15">
      <c r="A60" s="7"/>
      <c r="B60" s="398" t="s">
        <v>95</v>
      </c>
      <c r="C60" s="398"/>
      <c r="D60" s="398"/>
      <c r="E60" s="398"/>
      <c r="F60" s="398"/>
      <c r="G60" s="398"/>
      <c r="H60" s="7"/>
      <c r="I60" s="7"/>
      <c r="J60" s="7"/>
      <c r="K60" s="7"/>
      <c r="L60" s="7"/>
      <c r="M60" s="7"/>
      <c r="N60" s="7"/>
      <c r="O60" s="7"/>
      <c r="P60" s="7"/>
      <c r="Q60" s="7"/>
      <c r="S60" s="21"/>
    </row>
    <row r="61" spans="1:19" ht="20.25" customHeight="1" x14ac:dyDescent="0.15">
      <c r="A61" s="11"/>
      <c r="B61" s="5" t="s">
        <v>96</v>
      </c>
      <c r="C61" s="12"/>
      <c r="D61" s="12"/>
      <c r="E61" s="12"/>
      <c r="F61" s="12"/>
      <c r="G61" s="12"/>
      <c r="H61" s="12"/>
      <c r="I61" s="12"/>
      <c r="J61" s="12"/>
      <c r="K61" s="12"/>
      <c r="L61" s="2"/>
      <c r="M61" s="2"/>
      <c r="N61" s="2"/>
      <c r="O61" s="2"/>
      <c r="P61" s="2"/>
      <c r="Q61" s="2"/>
    </row>
    <row r="62" spans="1:19" s="20" customFormat="1" ht="20.25" customHeight="1" x14ac:dyDescent="0.15">
      <c r="A62" s="7"/>
      <c r="B62" s="398" t="s">
        <v>97</v>
      </c>
      <c r="C62" s="398"/>
      <c r="D62" s="398"/>
      <c r="E62" s="398"/>
      <c r="F62" s="398"/>
      <c r="G62" s="398"/>
      <c r="H62" s="7"/>
      <c r="I62" s="7"/>
      <c r="J62" s="7"/>
      <c r="K62" s="7"/>
      <c r="L62" s="7"/>
      <c r="M62" s="7"/>
      <c r="N62" s="7"/>
      <c r="O62" s="7"/>
      <c r="P62" s="7"/>
      <c r="Q62" s="7"/>
      <c r="S62" s="21"/>
    </row>
    <row r="63" spans="1:19" s="20" customFormat="1" ht="20.25" customHeight="1" x14ac:dyDescent="0.15">
      <c r="A63" s="7"/>
      <c r="B63" s="398" t="s">
        <v>98</v>
      </c>
      <c r="C63" s="398"/>
      <c r="D63" s="398"/>
      <c r="E63" s="398"/>
      <c r="F63" s="398"/>
      <c r="G63" s="398"/>
      <c r="H63" s="7"/>
      <c r="I63" s="7"/>
      <c r="J63" s="7"/>
      <c r="K63" s="7"/>
      <c r="L63" s="7"/>
      <c r="M63" s="7"/>
      <c r="N63" s="7"/>
      <c r="O63" s="7"/>
      <c r="P63" s="7"/>
      <c r="Q63" s="7"/>
      <c r="S63" s="21"/>
    </row>
    <row r="64" spans="1:19" s="20" customFormat="1" ht="20.25" customHeight="1" x14ac:dyDescent="0.15">
      <c r="A64" s="7"/>
      <c r="B64" s="398" t="s">
        <v>99</v>
      </c>
      <c r="C64" s="398"/>
      <c r="D64" s="398"/>
      <c r="E64" s="398"/>
      <c r="F64" s="398"/>
      <c r="G64" s="398"/>
      <c r="H64" s="7"/>
      <c r="I64" s="7"/>
      <c r="J64" s="7"/>
      <c r="K64" s="7"/>
      <c r="L64" s="7"/>
      <c r="M64" s="7"/>
      <c r="N64" s="7"/>
      <c r="O64" s="7"/>
      <c r="P64" s="7"/>
      <c r="Q64" s="7"/>
      <c r="S64" s="21"/>
    </row>
    <row r="65" spans="1:19" s="20" customFormat="1" ht="20.25" customHeight="1" x14ac:dyDescent="0.15">
      <c r="A65" s="7"/>
      <c r="B65" s="398" t="s">
        <v>100</v>
      </c>
      <c r="C65" s="398"/>
      <c r="D65" s="398"/>
      <c r="E65" s="398"/>
      <c r="F65" s="398"/>
      <c r="G65" s="398"/>
      <c r="H65" s="7"/>
      <c r="I65" s="7"/>
      <c r="J65" s="7"/>
      <c r="K65" s="7"/>
      <c r="L65" s="7"/>
      <c r="M65" s="7"/>
      <c r="N65" s="7"/>
      <c r="O65" s="7"/>
      <c r="P65" s="7"/>
      <c r="Q65" s="7"/>
      <c r="S65" s="21"/>
    </row>
    <row r="66" spans="1:19" s="20" customFormat="1" ht="20.25" customHeight="1" x14ac:dyDescent="0.15">
      <c r="A66" s="7"/>
      <c r="B66" s="398" t="s">
        <v>101</v>
      </c>
      <c r="C66" s="398"/>
      <c r="D66" s="398"/>
      <c r="E66" s="398"/>
      <c r="F66" s="398"/>
      <c r="G66" s="398"/>
      <c r="H66" s="398"/>
      <c r="I66" s="398"/>
      <c r="J66" s="398"/>
      <c r="K66" s="398"/>
      <c r="L66" s="398"/>
      <c r="M66" s="398"/>
      <c r="N66" s="398"/>
      <c r="O66" s="398"/>
      <c r="P66" s="398"/>
      <c r="Q66" s="398"/>
      <c r="S66" s="21"/>
    </row>
    <row r="67" spans="1:19" s="20" customFormat="1" ht="20.25" customHeight="1" x14ac:dyDescent="0.15">
      <c r="A67" s="7"/>
      <c r="B67" s="398" t="s">
        <v>102</v>
      </c>
      <c r="C67" s="398"/>
      <c r="D67" s="398"/>
      <c r="E67" s="398"/>
      <c r="F67" s="398"/>
      <c r="G67" s="398"/>
      <c r="H67" s="398"/>
      <c r="I67" s="398"/>
      <c r="J67" s="398"/>
      <c r="K67" s="398"/>
      <c r="L67" s="398"/>
      <c r="M67" s="398"/>
      <c r="N67" s="398"/>
      <c r="O67" s="398"/>
      <c r="P67" s="398"/>
      <c r="Q67" s="398"/>
      <c r="S67" s="21"/>
    </row>
    <row r="68" spans="1:19" s="20" customFormat="1" ht="20.25" customHeight="1" x14ac:dyDescent="0.15">
      <c r="A68" s="7"/>
      <c r="B68" s="398" t="s">
        <v>103</v>
      </c>
      <c r="C68" s="398"/>
      <c r="D68" s="398"/>
      <c r="E68" s="398"/>
      <c r="F68" s="398"/>
      <c r="G68" s="398"/>
      <c r="H68" s="398"/>
      <c r="I68" s="398"/>
      <c r="J68" s="398"/>
      <c r="K68" s="398"/>
      <c r="L68" s="398"/>
      <c r="M68" s="398"/>
      <c r="N68" s="398"/>
      <c r="O68" s="398"/>
      <c r="P68" s="398"/>
      <c r="Q68" s="398"/>
      <c r="S68" s="21"/>
    </row>
    <row r="69" spans="1:19" s="20" customFormat="1" ht="20.25" customHeight="1" x14ac:dyDescent="0.15">
      <c r="A69" s="7"/>
      <c r="B69" s="5" t="s">
        <v>104</v>
      </c>
      <c r="C69" s="7"/>
      <c r="D69" s="7"/>
      <c r="E69" s="7"/>
      <c r="F69" s="7"/>
      <c r="G69" s="7"/>
      <c r="H69" s="7"/>
      <c r="I69" s="7"/>
      <c r="J69" s="7"/>
      <c r="K69" s="7"/>
      <c r="L69" s="7"/>
      <c r="M69" s="7"/>
      <c r="N69" s="7"/>
      <c r="O69" s="7"/>
      <c r="P69" s="7"/>
      <c r="Q69" s="7"/>
    </row>
    <row r="70" spans="1:19" s="16" customFormat="1" ht="20.25" customHeight="1" x14ac:dyDescent="0.15">
      <c r="A70" s="4"/>
      <c r="B70" s="5" t="s">
        <v>105</v>
      </c>
      <c r="C70" s="7"/>
      <c r="D70" s="7"/>
      <c r="E70" s="7"/>
      <c r="F70" s="6"/>
      <c r="G70" s="6"/>
      <c r="H70" s="6"/>
      <c r="I70" s="6"/>
      <c r="J70" s="6"/>
      <c r="K70" s="6"/>
      <c r="L70" s="6"/>
      <c r="M70" s="6"/>
      <c r="N70" s="6"/>
      <c r="O70" s="6"/>
      <c r="P70" s="6"/>
      <c r="Q70" s="6"/>
    </row>
    <row r="71" spans="1:19" s="16" customFormat="1" ht="20.25" customHeight="1" x14ac:dyDescent="0.15">
      <c r="A71" s="4"/>
      <c r="B71" s="5" t="s">
        <v>106</v>
      </c>
      <c r="C71" s="7"/>
      <c r="D71" s="7"/>
      <c r="E71" s="7"/>
      <c r="F71" s="6"/>
      <c r="G71" s="6"/>
      <c r="H71" s="6"/>
      <c r="I71" s="6"/>
      <c r="J71" s="6"/>
      <c r="K71" s="6"/>
      <c r="L71" s="6"/>
      <c r="M71" s="6"/>
      <c r="N71" s="6"/>
      <c r="O71" s="6"/>
      <c r="P71" s="6"/>
      <c r="Q71" s="6"/>
    </row>
    <row r="72" spans="1:19" ht="20.25" customHeight="1" x14ac:dyDescent="0.15">
      <c r="A72" s="11"/>
      <c r="B72" s="5" t="s">
        <v>107</v>
      </c>
      <c r="C72" s="6"/>
      <c r="D72" s="6"/>
      <c r="E72" s="6"/>
      <c r="F72" s="12"/>
      <c r="G72" s="12"/>
      <c r="H72" s="12"/>
      <c r="I72" s="12"/>
      <c r="J72" s="12"/>
      <c r="K72" s="12"/>
      <c r="L72" s="2"/>
      <c r="M72" s="2"/>
      <c r="N72" s="2"/>
      <c r="O72" s="2"/>
      <c r="P72" s="2"/>
      <c r="Q72" s="2"/>
    </row>
    <row r="73" spans="1:19" ht="20.25" customHeight="1" x14ac:dyDescent="0.15">
      <c r="A73" s="11"/>
      <c r="B73" s="5"/>
      <c r="C73" s="6"/>
      <c r="D73" s="6"/>
      <c r="E73" s="6"/>
      <c r="F73" s="12"/>
      <c r="G73" s="12"/>
      <c r="H73" s="12"/>
      <c r="I73" s="12"/>
      <c r="J73" s="12"/>
      <c r="K73" s="12"/>
      <c r="L73" s="2"/>
      <c r="M73" s="2"/>
      <c r="N73" s="2"/>
      <c r="O73" s="2"/>
      <c r="P73" s="2"/>
      <c r="Q73" s="2"/>
    </row>
    <row r="74" spans="1:19" ht="20.25" customHeight="1" x14ac:dyDescent="0.15">
      <c r="A74" s="1"/>
      <c r="B74" s="15" t="s">
        <v>108</v>
      </c>
      <c r="C74" s="6"/>
      <c r="D74" s="6"/>
      <c r="E74" s="6"/>
      <c r="F74" s="2"/>
      <c r="G74" s="2"/>
      <c r="H74" s="2"/>
      <c r="I74" s="2"/>
      <c r="J74" s="2"/>
      <c r="K74" s="2"/>
      <c r="L74" s="2"/>
      <c r="M74" s="2"/>
      <c r="N74" s="2"/>
      <c r="O74" s="2"/>
      <c r="P74" s="2"/>
      <c r="Q74" s="2"/>
    </row>
    <row r="75" spans="1:19" ht="20.25" customHeight="1" x14ac:dyDescent="0.15">
      <c r="A75" s="1"/>
      <c r="B75" s="2"/>
      <c r="C75" s="12"/>
      <c r="D75" s="12"/>
      <c r="E75" s="12"/>
      <c r="F75" s="2"/>
      <c r="G75" s="2"/>
      <c r="H75" s="2"/>
      <c r="I75" s="2"/>
      <c r="J75" s="2"/>
      <c r="K75" s="2"/>
      <c r="L75" s="2"/>
      <c r="M75" s="2"/>
      <c r="N75" s="2"/>
      <c r="O75" s="2"/>
      <c r="P75" s="2"/>
      <c r="Q75" s="2"/>
    </row>
    <row r="76" spans="1:19" ht="20.25" customHeight="1" x14ac:dyDescent="0.15">
      <c r="A76" s="1"/>
      <c r="B76" s="5" t="s">
        <v>109</v>
      </c>
      <c r="C76" s="2"/>
      <c r="D76" s="2"/>
      <c r="E76" s="2"/>
      <c r="F76" s="2"/>
      <c r="G76" s="2"/>
      <c r="H76" s="2"/>
      <c r="I76" s="2"/>
      <c r="J76" s="2"/>
      <c r="K76" s="2"/>
      <c r="L76" s="2"/>
      <c r="M76" s="2"/>
      <c r="N76" s="2"/>
      <c r="O76" s="2"/>
      <c r="P76" s="2"/>
      <c r="Q76" s="2"/>
    </row>
    <row r="77" spans="1:19" ht="20.25" customHeight="1" x14ac:dyDescent="0.15">
      <c r="A77" s="1"/>
      <c r="B77" s="2"/>
      <c r="C77" s="2"/>
      <c r="D77" s="2"/>
      <c r="E77" s="2"/>
      <c r="F77" s="2"/>
      <c r="G77" s="2"/>
      <c r="H77" s="2"/>
      <c r="I77" s="2"/>
      <c r="J77" s="2"/>
      <c r="K77" s="2"/>
      <c r="L77" s="2"/>
      <c r="M77" s="2"/>
      <c r="N77" s="2"/>
      <c r="O77" s="2"/>
      <c r="P77" s="2"/>
      <c r="Q77" s="2"/>
    </row>
    <row r="78" spans="1:19" ht="20.25" customHeight="1" x14ac:dyDescent="0.15">
      <c r="A78" s="1"/>
      <c r="B78" s="2"/>
      <c r="C78" s="2"/>
      <c r="D78" s="2"/>
      <c r="E78" s="2"/>
      <c r="F78" s="2"/>
      <c r="G78" s="2"/>
      <c r="H78" s="2"/>
      <c r="I78" s="2"/>
      <c r="J78" s="2"/>
      <c r="K78" s="2"/>
      <c r="L78" s="2"/>
      <c r="M78" s="2"/>
      <c r="N78" s="2"/>
      <c r="O78" s="2"/>
      <c r="P78" s="2"/>
      <c r="Q78" s="2"/>
    </row>
    <row r="79" spans="1:19" ht="20.25" customHeight="1" x14ac:dyDescent="0.15">
      <c r="A79" s="1"/>
      <c r="B79" s="2"/>
      <c r="C79" s="2"/>
      <c r="D79" s="2"/>
      <c r="E79" s="2"/>
      <c r="F79" s="2"/>
      <c r="G79" s="2"/>
      <c r="H79" s="2"/>
      <c r="I79" s="2"/>
      <c r="J79" s="2"/>
      <c r="K79" s="2"/>
      <c r="L79" s="2"/>
      <c r="M79" s="2"/>
      <c r="N79" s="2"/>
      <c r="O79" s="2"/>
      <c r="P79" s="2"/>
      <c r="Q79" s="2"/>
    </row>
    <row r="88" spans="12:12" ht="20.25" customHeight="1" x14ac:dyDescent="0.15">
      <c r="L88" s="22"/>
    </row>
    <row r="122" spans="1:32" ht="20.25" customHeight="1" x14ac:dyDescent="0.15">
      <c r="A122" s="23"/>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row>
    <row r="123" spans="1:32" ht="20.25" customHeight="1" x14ac:dyDescent="0.15">
      <c r="C123" s="25"/>
    </row>
    <row r="151" spans="1:32" ht="20.25" customHeight="1" x14ac:dyDescent="0.15">
      <c r="A151" s="23"/>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row>
    <row r="182" spans="1:32" ht="20.25" customHeight="1" x14ac:dyDescent="0.15">
      <c r="H182" s="26"/>
    </row>
    <row r="183" spans="1:32" ht="20.25" customHeight="1" x14ac:dyDescent="0.15">
      <c r="H183" s="26"/>
    </row>
    <row r="184" spans="1:32" ht="20.25" customHeight="1" x14ac:dyDescent="0.15">
      <c r="H184" s="26"/>
    </row>
    <row r="185" spans="1:32" ht="20.25" customHeight="1" x14ac:dyDescent="0.15">
      <c r="H185" s="26"/>
    </row>
    <row r="186" spans="1:32" ht="20.25" customHeight="1" x14ac:dyDescent="0.15">
      <c r="H186" s="26"/>
    </row>
    <row r="187" spans="1:32" ht="20.25" customHeight="1" x14ac:dyDescent="0.15">
      <c r="A187" s="27"/>
      <c r="B187" s="24"/>
      <c r="C187" s="24"/>
      <c r="D187" s="24"/>
      <c r="E187" s="24"/>
      <c r="F187" s="24"/>
      <c r="G187" s="28"/>
      <c r="H187" s="29"/>
      <c r="I187" s="30"/>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8"/>
    </row>
    <row r="212" spans="29:32" ht="20.25" customHeight="1" x14ac:dyDescent="0.15">
      <c r="AC212" s="31"/>
      <c r="AF212" s="32"/>
    </row>
    <row r="213" spans="29:32" ht="20.25" customHeight="1" x14ac:dyDescent="0.15">
      <c r="AC213" s="31"/>
      <c r="AF213" s="32"/>
    </row>
    <row r="214" spans="29:32" ht="20.25" customHeight="1" x14ac:dyDescent="0.15">
      <c r="AC214" s="31"/>
      <c r="AF214" s="32"/>
    </row>
    <row r="215" spans="29:32" ht="20.25" customHeight="1" x14ac:dyDescent="0.15">
      <c r="AC215" s="31"/>
      <c r="AF215" s="32"/>
    </row>
    <row r="216" spans="29:32" ht="20.25" customHeight="1" x14ac:dyDescent="0.15">
      <c r="AC216" s="31"/>
      <c r="AF216" s="32"/>
    </row>
    <row r="217" spans="29:32" ht="20.25" customHeight="1" x14ac:dyDescent="0.15">
      <c r="AC217" s="31"/>
      <c r="AF217" s="32"/>
    </row>
    <row r="218" spans="29:32" ht="20.25" customHeight="1" x14ac:dyDescent="0.15">
      <c r="AC218" s="31"/>
      <c r="AF218" s="32"/>
    </row>
    <row r="219" spans="29:32" ht="20.25" customHeight="1" x14ac:dyDescent="0.15">
      <c r="AC219" s="31"/>
      <c r="AF219" s="32"/>
    </row>
    <row r="220" spans="29:32" ht="20.25" customHeight="1" x14ac:dyDescent="0.15">
      <c r="AC220" s="31"/>
      <c r="AF220" s="32"/>
    </row>
    <row r="221" spans="29:32" ht="20.25" customHeight="1" x14ac:dyDescent="0.15">
      <c r="AC221" s="31"/>
      <c r="AF221" s="32"/>
    </row>
    <row r="222" spans="29:32" ht="20.25" customHeight="1" x14ac:dyDescent="0.15">
      <c r="AC222" s="31"/>
      <c r="AF222" s="32"/>
    </row>
    <row r="223" spans="29:32" ht="20.25" customHeight="1" x14ac:dyDescent="0.15">
      <c r="AC223" s="31"/>
      <c r="AF223" s="32"/>
    </row>
    <row r="224" spans="29:32" ht="20.25" customHeight="1" x14ac:dyDescent="0.15">
      <c r="AC224" s="31"/>
      <c r="AF224" s="32"/>
    </row>
    <row r="225" spans="1:32" ht="20.25" customHeight="1" x14ac:dyDescent="0.15">
      <c r="AC225" s="31"/>
      <c r="AF225" s="32"/>
    </row>
    <row r="226" spans="1:32" ht="20.25" customHeight="1" x14ac:dyDescent="0.15">
      <c r="AC226" s="31"/>
      <c r="AF226" s="32"/>
    </row>
    <row r="227" spans="1:32" ht="20.25" customHeight="1" x14ac:dyDescent="0.15">
      <c r="AC227" s="31"/>
      <c r="AF227" s="32"/>
    </row>
    <row r="228" spans="1:32" ht="20.25" customHeight="1" x14ac:dyDescent="0.15">
      <c r="AC228" s="31"/>
      <c r="AF228" s="32"/>
    </row>
    <row r="229" spans="1:32" ht="20.25" customHeight="1" x14ac:dyDescent="0.15">
      <c r="AC229" s="31"/>
      <c r="AF229" s="32"/>
    </row>
    <row r="230" spans="1:32" ht="20.25" customHeight="1" x14ac:dyDescent="0.15">
      <c r="AC230" s="31"/>
      <c r="AF230" s="32"/>
    </row>
    <row r="231" spans="1:32" ht="20.25" customHeight="1" x14ac:dyDescent="0.15">
      <c r="AC231" s="31"/>
      <c r="AF231" s="32"/>
    </row>
    <row r="232" spans="1:32" ht="20.25" customHeight="1" x14ac:dyDescent="0.15">
      <c r="AC232" s="31"/>
      <c r="AF232" s="32"/>
    </row>
    <row r="233" spans="1:32" ht="20.25" customHeight="1" x14ac:dyDescent="0.15">
      <c r="H233" s="26"/>
      <c r="AC233" s="31"/>
      <c r="AF233" s="32"/>
    </row>
    <row r="234" spans="1:32" ht="20.25" customHeight="1" x14ac:dyDescent="0.15">
      <c r="H234" s="26"/>
      <c r="AC234" s="31"/>
      <c r="AF234" s="32"/>
    </row>
    <row r="235" spans="1:32" ht="20.25" customHeight="1" x14ac:dyDescent="0.15">
      <c r="H235" s="26"/>
      <c r="AC235" s="31"/>
      <c r="AF235" s="32"/>
    </row>
    <row r="236" spans="1:32" ht="20.25" customHeight="1" x14ac:dyDescent="0.15">
      <c r="H236" s="26"/>
      <c r="AC236" s="31"/>
      <c r="AF236" s="32"/>
    </row>
    <row r="237" spans="1:32" ht="20.25" customHeight="1" x14ac:dyDescent="0.15">
      <c r="H237" s="26"/>
      <c r="AC237" s="31"/>
      <c r="AF237" s="32"/>
    </row>
    <row r="238" spans="1:32" ht="20.25" customHeight="1" x14ac:dyDescent="0.15">
      <c r="A238" s="27"/>
      <c r="B238" s="24"/>
      <c r="C238" s="24"/>
      <c r="D238" s="24"/>
      <c r="E238" s="24"/>
      <c r="F238" s="24"/>
      <c r="G238" s="28"/>
      <c r="H238" s="29"/>
      <c r="I238" s="30"/>
      <c r="J238" s="24"/>
      <c r="K238" s="24"/>
      <c r="L238" s="24"/>
      <c r="M238" s="24"/>
      <c r="N238" s="24"/>
      <c r="O238" s="24"/>
      <c r="P238" s="24"/>
      <c r="Q238" s="24"/>
      <c r="R238" s="24"/>
      <c r="S238" s="24"/>
      <c r="T238" s="24"/>
      <c r="U238" s="24"/>
      <c r="V238" s="24"/>
      <c r="W238" s="24"/>
      <c r="X238" s="24"/>
      <c r="Y238" s="24"/>
      <c r="Z238" s="24"/>
      <c r="AA238" s="24"/>
      <c r="AB238" s="28"/>
      <c r="AC238" s="30"/>
      <c r="AD238" s="24"/>
      <c r="AE238" s="24"/>
      <c r="AF238" s="28"/>
    </row>
    <row r="287" spans="1:32" ht="20.25" customHeight="1" x14ac:dyDescent="0.15">
      <c r="A287" s="27"/>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row>
    <row r="314" spans="1:32" ht="20.25" customHeight="1" x14ac:dyDescent="0.15">
      <c r="A314" s="23"/>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row>
    <row r="342" spans="29:32" ht="20.25" customHeight="1" x14ac:dyDescent="0.15">
      <c r="AC342" s="31"/>
      <c r="AF342" s="32"/>
    </row>
    <row r="343" spans="29:32" ht="20.25" customHeight="1" x14ac:dyDescent="0.15">
      <c r="AC343" s="31"/>
      <c r="AF343" s="32"/>
    </row>
    <row r="344" spans="29:32" ht="20.25" customHeight="1" x14ac:dyDescent="0.15">
      <c r="AC344" s="31"/>
      <c r="AF344" s="32"/>
    </row>
    <row r="345" spans="29:32" ht="20.25" customHeight="1" x14ac:dyDescent="0.15">
      <c r="AC345" s="31"/>
      <c r="AF345" s="32"/>
    </row>
    <row r="346" spans="29:32" ht="20.25" customHeight="1" x14ac:dyDescent="0.15">
      <c r="AC346" s="31"/>
      <c r="AF346" s="32"/>
    </row>
    <row r="347" spans="29:32" ht="20.25" customHeight="1" x14ac:dyDescent="0.15">
      <c r="AC347" s="31"/>
      <c r="AF347" s="32"/>
    </row>
    <row r="348" spans="29:32" ht="20.25" customHeight="1" x14ac:dyDescent="0.15">
      <c r="AC348" s="31"/>
      <c r="AF348" s="32"/>
    </row>
    <row r="349" spans="29:32" ht="20.25" customHeight="1" x14ac:dyDescent="0.15">
      <c r="AC349" s="31"/>
      <c r="AF349" s="32"/>
    </row>
    <row r="350" spans="29:32" ht="20.25" customHeight="1" x14ac:dyDescent="0.15">
      <c r="AC350" s="31"/>
      <c r="AF350" s="32"/>
    </row>
    <row r="351" spans="29:32" ht="20.25" customHeight="1" x14ac:dyDescent="0.15">
      <c r="AC351" s="31"/>
      <c r="AF351" s="32"/>
    </row>
    <row r="352" spans="29:32" ht="20.25" customHeight="1" x14ac:dyDescent="0.15">
      <c r="AC352" s="31"/>
      <c r="AF352" s="32"/>
    </row>
    <row r="353" spans="1:32" ht="20.25" customHeight="1" x14ac:dyDescent="0.15">
      <c r="AC353" s="31"/>
      <c r="AF353" s="32"/>
    </row>
    <row r="354" spans="1:32" ht="20.25" customHeight="1" x14ac:dyDescent="0.15">
      <c r="AC354" s="31"/>
      <c r="AF354" s="32"/>
    </row>
    <row r="355" spans="1:32" ht="20.25" customHeight="1" x14ac:dyDescent="0.15">
      <c r="AC355" s="31"/>
      <c r="AF355" s="32"/>
    </row>
    <row r="356" spans="1:32" ht="20.25" customHeight="1" x14ac:dyDescent="0.15">
      <c r="AC356" s="31"/>
      <c r="AF356" s="32"/>
    </row>
    <row r="357" spans="1:32" ht="20.25" customHeight="1" x14ac:dyDescent="0.15">
      <c r="AC357" s="31"/>
      <c r="AF357" s="32"/>
    </row>
    <row r="358" spans="1:32" ht="20.25" customHeight="1" x14ac:dyDescent="0.15">
      <c r="AC358" s="31"/>
      <c r="AF358" s="32"/>
    </row>
    <row r="359" spans="1:32" ht="20.25" customHeight="1" x14ac:dyDescent="0.15">
      <c r="H359" s="26"/>
      <c r="AC359" s="31"/>
      <c r="AF359" s="32"/>
    </row>
    <row r="360" spans="1:32" ht="20.25" customHeight="1" x14ac:dyDescent="0.15">
      <c r="H360" s="26"/>
      <c r="AC360" s="31"/>
      <c r="AF360" s="32"/>
    </row>
    <row r="361" spans="1:32" ht="20.25" customHeight="1" x14ac:dyDescent="0.15">
      <c r="H361" s="26"/>
      <c r="AC361" s="31"/>
      <c r="AF361" s="32"/>
    </row>
    <row r="362" spans="1:32" ht="20.25" customHeight="1" x14ac:dyDescent="0.15">
      <c r="H362" s="26"/>
      <c r="AC362" s="31"/>
      <c r="AF362" s="32"/>
    </row>
    <row r="363" spans="1:32" ht="20.25" customHeight="1" x14ac:dyDescent="0.15">
      <c r="H363" s="26"/>
      <c r="AC363" s="31"/>
      <c r="AF363" s="32"/>
    </row>
    <row r="364" spans="1:32" ht="20.25" customHeight="1" x14ac:dyDescent="0.15">
      <c r="A364" s="27"/>
      <c r="B364" s="24"/>
      <c r="C364" s="24"/>
      <c r="D364" s="24"/>
      <c r="E364" s="24"/>
      <c r="F364" s="24"/>
      <c r="G364" s="28"/>
      <c r="H364" s="29"/>
      <c r="I364" s="30"/>
      <c r="J364" s="24"/>
      <c r="K364" s="24"/>
      <c r="L364" s="24"/>
      <c r="M364" s="24"/>
      <c r="N364" s="24"/>
      <c r="O364" s="24"/>
      <c r="P364" s="24"/>
      <c r="Q364" s="24"/>
      <c r="R364" s="24"/>
      <c r="S364" s="24"/>
      <c r="T364" s="24"/>
      <c r="U364" s="24"/>
      <c r="V364" s="24"/>
      <c r="W364" s="24"/>
      <c r="X364" s="24"/>
      <c r="Y364" s="24"/>
      <c r="Z364" s="24"/>
      <c r="AA364" s="24"/>
      <c r="AB364" s="28"/>
      <c r="AC364" s="30"/>
      <c r="AD364" s="24"/>
      <c r="AE364" s="24"/>
      <c r="AF364" s="28"/>
    </row>
    <row r="388" spans="1:32" ht="20.25" customHeight="1" x14ac:dyDescent="0.15">
      <c r="A388" s="23"/>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row>
    <row r="416" spans="1:32" ht="20.25" customHeight="1" x14ac:dyDescent="0.15">
      <c r="A416" s="23"/>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row>
    <row r="444" spans="1:32" ht="20.25" customHeight="1" x14ac:dyDescent="0.15">
      <c r="A444" s="23"/>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row>
    <row r="468" spans="1:32" ht="20.25" customHeight="1" x14ac:dyDescent="0.15">
      <c r="A468" s="23"/>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row>
    <row r="497" spans="1:32" ht="20.25" customHeight="1" x14ac:dyDescent="0.15">
      <c r="A497" s="23"/>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row>
    <row r="526" spans="1:32" ht="20.25" customHeight="1" x14ac:dyDescent="0.15">
      <c r="A526" s="23"/>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row>
    <row r="570" spans="1:32" ht="20.25" customHeight="1" x14ac:dyDescent="0.15">
      <c r="H570" s="26"/>
    </row>
    <row r="571" spans="1:32" ht="20.25" customHeight="1" x14ac:dyDescent="0.15">
      <c r="H571" s="26"/>
    </row>
    <row r="572" spans="1:32" ht="20.25" customHeight="1" x14ac:dyDescent="0.15">
      <c r="H572" s="26"/>
    </row>
    <row r="573" spans="1:32" ht="20.25" customHeight="1" x14ac:dyDescent="0.15">
      <c r="H573" s="26"/>
    </row>
    <row r="574" spans="1:32" ht="20.25" customHeight="1" x14ac:dyDescent="0.15">
      <c r="H574" s="26"/>
    </row>
    <row r="575" spans="1:32" ht="20.25" customHeight="1" x14ac:dyDescent="0.15">
      <c r="A575" s="27"/>
      <c r="B575" s="24"/>
      <c r="C575" s="24"/>
      <c r="D575" s="24"/>
      <c r="E575" s="24"/>
      <c r="F575" s="24"/>
      <c r="G575" s="28"/>
      <c r="H575" s="29"/>
      <c r="I575" s="30"/>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8"/>
    </row>
    <row r="596" spans="1:32" ht="20.25" customHeight="1" x14ac:dyDescent="0.15">
      <c r="AC596" s="31"/>
      <c r="AF596" s="32"/>
    </row>
    <row r="597" spans="1:32" ht="20.25" customHeight="1" x14ac:dyDescent="0.15">
      <c r="AC597" s="31"/>
      <c r="AF597" s="32"/>
    </row>
    <row r="598" spans="1:32" ht="20.25" customHeight="1" x14ac:dyDescent="0.15">
      <c r="AC598" s="31"/>
      <c r="AF598" s="32"/>
    </row>
    <row r="599" spans="1:32" ht="20.25" customHeight="1" x14ac:dyDescent="0.15">
      <c r="AC599" s="31"/>
      <c r="AF599" s="32"/>
    </row>
    <row r="600" spans="1:32" ht="20.25" customHeight="1" x14ac:dyDescent="0.15">
      <c r="AC600" s="31"/>
      <c r="AF600" s="32"/>
    </row>
    <row r="601" spans="1:32" ht="20.25" customHeight="1" x14ac:dyDescent="0.15">
      <c r="AC601" s="31"/>
      <c r="AF601" s="32"/>
    </row>
    <row r="602" spans="1:32" ht="20.25" customHeight="1" x14ac:dyDescent="0.15">
      <c r="AC602" s="31"/>
      <c r="AF602" s="32"/>
    </row>
    <row r="603" spans="1:32" ht="20.25" customHeight="1" x14ac:dyDescent="0.15">
      <c r="AC603" s="31"/>
      <c r="AF603" s="32"/>
    </row>
    <row r="604" spans="1:32" ht="20.25" customHeight="1" x14ac:dyDescent="0.15">
      <c r="AC604" s="31"/>
      <c r="AF604" s="32"/>
    </row>
    <row r="605" spans="1:32" ht="20.25" customHeight="1" x14ac:dyDescent="0.15">
      <c r="AC605" s="31"/>
      <c r="AF605" s="32"/>
    </row>
    <row r="606" spans="1:32" ht="20.25" customHeight="1" x14ac:dyDescent="0.15">
      <c r="A606" s="27"/>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8"/>
      <c r="AC606" s="30"/>
      <c r="AD606" s="24"/>
      <c r="AE606" s="24"/>
      <c r="AF606" s="28"/>
    </row>
    <row r="645" spans="1:32" ht="20.25" customHeight="1" x14ac:dyDescent="0.15">
      <c r="H645" s="26"/>
    </row>
    <row r="646" spans="1:32" ht="20.25" customHeight="1" x14ac:dyDescent="0.15">
      <c r="H646" s="26"/>
    </row>
    <row r="647" spans="1:32" ht="20.25" customHeight="1" x14ac:dyDescent="0.15">
      <c r="H647" s="26"/>
    </row>
    <row r="648" spans="1:32" ht="20.25" customHeight="1" x14ac:dyDescent="0.15">
      <c r="H648" s="26"/>
    </row>
    <row r="649" spans="1:32" ht="20.25" customHeight="1" x14ac:dyDescent="0.15">
      <c r="H649" s="26"/>
    </row>
    <row r="650" spans="1:32" ht="20.25" customHeight="1" x14ac:dyDescent="0.15">
      <c r="A650" s="27"/>
      <c r="B650" s="24"/>
      <c r="C650" s="24"/>
      <c r="D650" s="24"/>
      <c r="E650" s="24"/>
      <c r="F650" s="24"/>
      <c r="G650" s="28"/>
      <c r="H650" s="29"/>
      <c r="I650" s="30"/>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8"/>
    </row>
    <row r="686" spans="1:32" ht="20.25" customHeight="1" x14ac:dyDescent="0.15">
      <c r="A686" s="23"/>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row>
    <row r="687" spans="1:32" ht="20.25" customHeight="1" x14ac:dyDescent="0.15">
      <c r="AC687" s="31"/>
      <c r="AF687" s="32"/>
    </row>
    <row r="688" spans="1:32" ht="20.25" customHeight="1" x14ac:dyDescent="0.15">
      <c r="AC688" s="31"/>
      <c r="AF688" s="32"/>
    </row>
    <row r="689" spans="29:32" ht="20.25" customHeight="1" x14ac:dyDescent="0.15">
      <c r="AC689" s="31"/>
      <c r="AF689" s="32"/>
    </row>
    <row r="690" spans="29:32" ht="20.25" customHeight="1" x14ac:dyDescent="0.15">
      <c r="AC690" s="31"/>
      <c r="AF690" s="32"/>
    </row>
    <row r="691" spans="29:32" ht="20.25" customHeight="1" x14ac:dyDescent="0.15">
      <c r="AC691" s="31"/>
      <c r="AF691" s="32"/>
    </row>
    <row r="692" spans="29:32" ht="20.25" customHeight="1" x14ac:dyDescent="0.15">
      <c r="AC692" s="31"/>
      <c r="AF692" s="32"/>
    </row>
    <row r="693" spans="29:32" ht="20.25" customHeight="1" x14ac:dyDescent="0.15">
      <c r="AC693" s="31"/>
      <c r="AF693" s="32"/>
    </row>
    <row r="694" spans="29:32" ht="20.25" customHeight="1" x14ac:dyDescent="0.15">
      <c r="AC694" s="31"/>
      <c r="AF694" s="32"/>
    </row>
    <row r="695" spans="29:32" ht="20.25" customHeight="1" x14ac:dyDescent="0.15">
      <c r="AC695" s="31"/>
      <c r="AF695" s="32"/>
    </row>
    <row r="696" spans="29:32" ht="20.25" customHeight="1" x14ac:dyDescent="0.15">
      <c r="AC696" s="31"/>
      <c r="AF696" s="32"/>
    </row>
    <row r="697" spans="29:32" ht="20.25" customHeight="1" x14ac:dyDescent="0.15">
      <c r="AC697" s="31"/>
      <c r="AF697" s="32"/>
    </row>
    <row r="698" spans="29:32" ht="20.25" customHeight="1" x14ac:dyDescent="0.15">
      <c r="AC698" s="31"/>
      <c r="AF698" s="32"/>
    </row>
    <row r="699" spans="29:32" ht="20.25" customHeight="1" x14ac:dyDescent="0.15">
      <c r="AC699" s="31"/>
      <c r="AF699" s="32"/>
    </row>
    <row r="700" spans="29:32" ht="20.25" customHeight="1" x14ac:dyDescent="0.15">
      <c r="AC700" s="31"/>
      <c r="AF700" s="32"/>
    </row>
    <row r="701" spans="29:32" ht="20.25" customHeight="1" x14ac:dyDescent="0.15">
      <c r="AC701" s="31"/>
      <c r="AF701" s="32"/>
    </row>
    <row r="702" spans="29:32" ht="20.25" customHeight="1" x14ac:dyDescent="0.15">
      <c r="AC702" s="31"/>
      <c r="AF702" s="32"/>
    </row>
    <row r="703" spans="29:32" ht="20.25" customHeight="1" x14ac:dyDescent="0.15">
      <c r="AC703" s="31"/>
      <c r="AF703" s="32"/>
    </row>
    <row r="704" spans="29:32" ht="20.25" customHeight="1" x14ac:dyDescent="0.15">
      <c r="AC704" s="31"/>
      <c r="AF704" s="32"/>
    </row>
    <row r="705" spans="8:32" ht="20.25" customHeight="1" x14ac:dyDescent="0.15">
      <c r="AC705" s="31"/>
      <c r="AF705" s="32"/>
    </row>
    <row r="706" spans="8:32" ht="20.25" customHeight="1" x14ac:dyDescent="0.15">
      <c r="AC706" s="31"/>
      <c r="AF706" s="32"/>
    </row>
    <row r="707" spans="8:32" ht="20.25" customHeight="1" x14ac:dyDescent="0.15">
      <c r="AC707" s="31"/>
      <c r="AF707" s="32"/>
    </row>
    <row r="708" spans="8:32" ht="20.25" customHeight="1" x14ac:dyDescent="0.15">
      <c r="AC708" s="31"/>
      <c r="AF708" s="32"/>
    </row>
    <row r="709" spans="8:32" ht="20.25" customHeight="1" x14ac:dyDescent="0.15">
      <c r="AC709" s="31"/>
      <c r="AF709" s="32"/>
    </row>
    <row r="710" spans="8:32" ht="20.25" customHeight="1" x14ac:dyDescent="0.15">
      <c r="AC710" s="31"/>
      <c r="AF710" s="32"/>
    </row>
    <row r="711" spans="8:32" ht="20.25" customHeight="1" x14ac:dyDescent="0.15">
      <c r="AC711" s="31"/>
      <c r="AF711" s="32"/>
    </row>
    <row r="712" spans="8:32" ht="20.25" customHeight="1" x14ac:dyDescent="0.15">
      <c r="AC712" s="31"/>
      <c r="AF712" s="32"/>
    </row>
    <row r="713" spans="8:32" ht="20.25" customHeight="1" x14ac:dyDescent="0.15">
      <c r="AC713" s="31"/>
      <c r="AF713" s="32"/>
    </row>
    <row r="714" spans="8:32" ht="20.25" customHeight="1" x14ac:dyDescent="0.15">
      <c r="AC714" s="31"/>
      <c r="AF714" s="32"/>
    </row>
    <row r="715" spans="8:32" ht="20.25" customHeight="1" x14ac:dyDescent="0.15">
      <c r="AC715" s="31"/>
      <c r="AF715" s="32"/>
    </row>
    <row r="716" spans="8:32" ht="20.25" customHeight="1" x14ac:dyDescent="0.15">
      <c r="AC716" s="31"/>
      <c r="AF716" s="32"/>
    </row>
    <row r="717" spans="8:32" ht="20.25" customHeight="1" x14ac:dyDescent="0.15">
      <c r="AC717" s="31"/>
      <c r="AF717" s="32"/>
    </row>
    <row r="718" spans="8:32" ht="20.25" customHeight="1" x14ac:dyDescent="0.15">
      <c r="AC718" s="31"/>
      <c r="AF718" s="32"/>
    </row>
    <row r="719" spans="8:32" ht="20.25" customHeight="1" x14ac:dyDescent="0.15">
      <c r="AC719" s="31"/>
      <c r="AF719" s="32"/>
    </row>
    <row r="720" spans="8:32" ht="20.25" customHeight="1" x14ac:dyDescent="0.15">
      <c r="H720" s="26"/>
      <c r="AC720" s="31"/>
      <c r="AF720" s="32"/>
    </row>
    <row r="721" spans="1:32" ht="20.25" customHeight="1" x14ac:dyDescent="0.15">
      <c r="H721" s="26"/>
      <c r="AC721" s="31"/>
      <c r="AF721" s="32"/>
    </row>
    <row r="722" spans="1:32" ht="20.25" customHeight="1" x14ac:dyDescent="0.15">
      <c r="H722" s="26"/>
      <c r="AC722" s="31"/>
      <c r="AF722" s="32"/>
    </row>
    <row r="723" spans="1:32" ht="20.25" customHeight="1" x14ac:dyDescent="0.15">
      <c r="H723" s="26"/>
      <c r="AC723" s="31"/>
      <c r="AF723" s="32"/>
    </row>
    <row r="724" spans="1:32" ht="20.25" customHeight="1" x14ac:dyDescent="0.15">
      <c r="H724" s="26"/>
      <c r="AC724" s="31"/>
      <c r="AF724" s="32"/>
    </row>
    <row r="725" spans="1:32" ht="20.25" customHeight="1" x14ac:dyDescent="0.15">
      <c r="A725" s="27"/>
      <c r="B725" s="24"/>
      <c r="C725" s="24"/>
      <c r="D725" s="24"/>
      <c r="E725" s="24"/>
      <c r="F725" s="24"/>
      <c r="G725" s="28"/>
      <c r="H725" s="29"/>
      <c r="I725" s="30"/>
      <c r="J725" s="24"/>
      <c r="K725" s="24"/>
      <c r="L725" s="24"/>
      <c r="M725" s="24"/>
      <c r="N725" s="24"/>
      <c r="O725" s="24"/>
      <c r="P725" s="24"/>
      <c r="Q725" s="24"/>
      <c r="R725" s="24"/>
      <c r="S725" s="24"/>
      <c r="T725" s="24"/>
      <c r="U725" s="24"/>
      <c r="V725" s="24"/>
      <c r="W725" s="24"/>
      <c r="X725" s="24"/>
      <c r="Y725" s="24"/>
      <c r="Z725" s="24"/>
      <c r="AA725" s="24"/>
      <c r="AB725" s="28"/>
      <c r="AC725" s="30"/>
      <c r="AD725" s="24"/>
      <c r="AE725" s="24"/>
      <c r="AF725" s="28"/>
    </row>
    <row r="726" spans="1:32" ht="20.25" customHeight="1" x14ac:dyDescent="0.15">
      <c r="AC726" s="31"/>
      <c r="AF726" s="32"/>
    </row>
    <row r="727" spans="1:32" ht="20.25" customHeight="1" x14ac:dyDescent="0.15">
      <c r="AC727" s="31"/>
      <c r="AF727" s="32"/>
    </row>
    <row r="728" spans="1:32" ht="20.25" customHeight="1" x14ac:dyDescent="0.15">
      <c r="AC728" s="31"/>
      <c r="AF728" s="32"/>
    </row>
    <row r="729" spans="1:32" ht="20.25" customHeight="1" x14ac:dyDescent="0.15">
      <c r="AC729" s="31"/>
      <c r="AF729" s="32"/>
    </row>
    <row r="730" spans="1:32" ht="20.25" customHeight="1" x14ac:dyDescent="0.15">
      <c r="AC730" s="31"/>
      <c r="AF730" s="32"/>
    </row>
    <row r="731" spans="1:32" ht="20.25" customHeight="1" x14ac:dyDescent="0.15">
      <c r="AC731" s="31"/>
      <c r="AF731" s="32"/>
    </row>
    <row r="732" spans="1:32" ht="20.25" customHeight="1" x14ac:dyDescent="0.15">
      <c r="AC732" s="31"/>
      <c r="AF732" s="32"/>
    </row>
    <row r="733" spans="1:32" ht="20.25" customHeight="1" x14ac:dyDescent="0.15">
      <c r="AC733" s="31"/>
      <c r="AF733" s="32"/>
    </row>
    <row r="734" spans="1:32" ht="20.25" customHeight="1" x14ac:dyDescent="0.15">
      <c r="AC734" s="31"/>
      <c r="AF734" s="32"/>
    </row>
    <row r="735" spans="1:32" ht="20.25" customHeight="1" x14ac:dyDescent="0.15">
      <c r="AC735" s="31"/>
      <c r="AF735" s="32"/>
    </row>
    <row r="736" spans="1:32" ht="20.25" customHeight="1" x14ac:dyDescent="0.15">
      <c r="AC736" s="31"/>
      <c r="AF736" s="32"/>
    </row>
    <row r="737" spans="8:32" ht="20.25" customHeight="1" x14ac:dyDescent="0.15">
      <c r="AC737" s="31"/>
      <c r="AF737" s="32"/>
    </row>
    <row r="738" spans="8:32" ht="20.25" customHeight="1" x14ac:dyDescent="0.15">
      <c r="AC738" s="31"/>
      <c r="AF738" s="32"/>
    </row>
    <row r="739" spans="8:32" ht="20.25" customHeight="1" x14ac:dyDescent="0.15">
      <c r="AC739" s="31"/>
      <c r="AF739" s="32"/>
    </row>
    <row r="740" spans="8:32" ht="20.25" customHeight="1" x14ac:dyDescent="0.15">
      <c r="AC740" s="31"/>
      <c r="AF740" s="32"/>
    </row>
    <row r="741" spans="8:32" ht="20.25" customHeight="1" x14ac:dyDescent="0.15">
      <c r="AC741" s="31"/>
      <c r="AF741" s="32"/>
    </row>
    <row r="742" spans="8:32" ht="20.25" customHeight="1" x14ac:dyDescent="0.15">
      <c r="AC742" s="31"/>
      <c r="AF742" s="32"/>
    </row>
    <row r="743" spans="8:32" ht="20.25" customHeight="1" x14ac:dyDescent="0.15">
      <c r="AC743" s="31"/>
      <c r="AF743" s="32"/>
    </row>
    <row r="744" spans="8:32" ht="20.25" customHeight="1" x14ac:dyDescent="0.15">
      <c r="AC744" s="31"/>
      <c r="AF744" s="32"/>
    </row>
    <row r="745" spans="8:32" ht="20.25" customHeight="1" x14ac:dyDescent="0.15">
      <c r="AC745" s="31"/>
      <c r="AF745" s="32"/>
    </row>
    <row r="746" spans="8:32" ht="20.25" customHeight="1" x14ac:dyDescent="0.15">
      <c r="AC746" s="31"/>
      <c r="AF746" s="32"/>
    </row>
    <row r="747" spans="8:32" ht="20.25" customHeight="1" x14ac:dyDescent="0.15">
      <c r="AC747" s="31"/>
      <c r="AF747" s="32"/>
    </row>
    <row r="748" spans="8:32" ht="20.25" customHeight="1" x14ac:dyDescent="0.15">
      <c r="AC748" s="31"/>
      <c r="AF748" s="32"/>
    </row>
    <row r="749" spans="8:32" ht="20.25" customHeight="1" x14ac:dyDescent="0.15">
      <c r="H749" s="26"/>
      <c r="AC749" s="31"/>
      <c r="AF749" s="32"/>
    </row>
    <row r="750" spans="8:32" ht="20.25" customHeight="1" x14ac:dyDescent="0.15">
      <c r="H750" s="26"/>
      <c r="AC750" s="31"/>
      <c r="AF750" s="32"/>
    </row>
    <row r="751" spans="8:32" ht="20.25" customHeight="1" x14ac:dyDescent="0.15">
      <c r="H751" s="26"/>
      <c r="AC751" s="31"/>
      <c r="AF751" s="32"/>
    </row>
    <row r="752" spans="8:32" ht="20.25" customHeight="1" x14ac:dyDescent="0.15">
      <c r="H752" s="26"/>
      <c r="AC752" s="31"/>
      <c r="AF752" s="32"/>
    </row>
    <row r="753" spans="1:32" ht="20.25" customHeight="1" x14ac:dyDescent="0.15">
      <c r="H753" s="26"/>
      <c r="AC753" s="31"/>
      <c r="AF753" s="32"/>
    </row>
    <row r="754" spans="1:32" ht="20.25" customHeight="1" x14ac:dyDescent="0.15">
      <c r="A754" s="27"/>
      <c r="B754" s="24"/>
      <c r="C754" s="24"/>
      <c r="D754" s="24"/>
      <c r="E754" s="24"/>
      <c r="F754" s="24"/>
      <c r="G754" s="28"/>
      <c r="H754" s="29"/>
      <c r="I754" s="30"/>
      <c r="J754" s="24"/>
      <c r="K754" s="24"/>
      <c r="L754" s="24"/>
      <c r="M754" s="24"/>
      <c r="N754" s="24"/>
      <c r="O754" s="24"/>
      <c r="P754" s="24"/>
      <c r="Q754" s="24"/>
      <c r="R754" s="24"/>
      <c r="S754" s="24"/>
      <c r="T754" s="24"/>
      <c r="U754" s="24"/>
      <c r="V754" s="24"/>
      <c r="W754" s="24"/>
      <c r="X754" s="24"/>
      <c r="Y754" s="24"/>
      <c r="Z754" s="24"/>
      <c r="AA754" s="24"/>
      <c r="AB754" s="28"/>
      <c r="AC754" s="30"/>
      <c r="AD754" s="24"/>
      <c r="AE754" s="24"/>
      <c r="AF754" s="28"/>
    </row>
    <row r="755" spans="1:32" ht="20.25" customHeight="1" x14ac:dyDescent="0.15">
      <c r="AC755" s="31"/>
      <c r="AF755" s="32"/>
    </row>
    <row r="756" spans="1:32" ht="20.25" customHeight="1" x14ac:dyDescent="0.15">
      <c r="AC756" s="31"/>
      <c r="AF756" s="32"/>
    </row>
    <row r="757" spans="1:32" ht="20.25" customHeight="1" x14ac:dyDescent="0.15">
      <c r="AC757" s="31"/>
      <c r="AF757" s="32"/>
    </row>
    <row r="758" spans="1:32" ht="20.25" customHeight="1" x14ac:dyDescent="0.15">
      <c r="AC758" s="31"/>
      <c r="AF758" s="32"/>
    </row>
    <row r="759" spans="1:32" ht="20.25" customHeight="1" x14ac:dyDescent="0.15">
      <c r="AC759" s="31"/>
      <c r="AF759" s="32"/>
    </row>
    <row r="760" spans="1:32" ht="20.25" customHeight="1" x14ac:dyDescent="0.15">
      <c r="AC760" s="31"/>
      <c r="AF760" s="32"/>
    </row>
    <row r="761" spans="1:32" ht="20.25" customHeight="1" x14ac:dyDescent="0.15">
      <c r="AC761" s="31"/>
      <c r="AF761" s="32"/>
    </row>
    <row r="762" spans="1:32" ht="20.25" customHeight="1" x14ac:dyDescent="0.15">
      <c r="AC762" s="31"/>
      <c r="AF762" s="32"/>
    </row>
    <row r="763" spans="1:32" ht="20.25" customHeight="1" x14ac:dyDescent="0.15">
      <c r="AC763" s="31"/>
      <c r="AF763" s="32"/>
    </row>
    <row r="764" spans="1:32" ht="20.25" customHeight="1" x14ac:dyDescent="0.15">
      <c r="AC764" s="31"/>
      <c r="AF764" s="32"/>
    </row>
    <row r="765" spans="1:32" ht="20.25" customHeight="1" x14ac:dyDescent="0.15">
      <c r="AC765" s="31"/>
      <c r="AF765" s="32"/>
    </row>
    <row r="766" spans="1:32" ht="20.25" customHeight="1" x14ac:dyDescent="0.15">
      <c r="AC766" s="31"/>
      <c r="AF766" s="32"/>
    </row>
    <row r="767" spans="1:32" ht="20.25" customHeight="1" x14ac:dyDescent="0.15">
      <c r="AC767" s="31"/>
      <c r="AF767" s="32"/>
    </row>
    <row r="768" spans="1:32" ht="20.25" customHeight="1" x14ac:dyDescent="0.15">
      <c r="AC768" s="31"/>
      <c r="AF768" s="32"/>
    </row>
    <row r="769" spans="29:32" ht="20.25" customHeight="1" x14ac:dyDescent="0.15">
      <c r="AC769" s="31"/>
      <c r="AF769" s="32"/>
    </row>
    <row r="770" spans="29:32" ht="20.25" customHeight="1" x14ac:dyDescent="0.15">
      <c r="AC770" s="31"/>
      <c r="AF770" s="32"/>
    </row>
    <row r="771" spans="29:32" ht="20.25" customHeight="1" x14ac:dyDescent="0.15">
      <c r="AC771" s="31"/>
      <c r="AF771" s="32"/>
    </row>
    <row r="772" spans="29:32" ht="20.25" customHeight="1" x14ac:dyDescent="0.15">
      <c r="AC772" s="31"/>
      <c r="AF772" s="32"/>
    </row>
    <row r="773" spans="29:32" ht="20.25" customHeight="1" x14ac:dyDescent="0.15">
      <c r="AC773" s="31"/>
      <c r="AF773" s="32"/>
    </row>
    <row r="774" spans="29:32" ht="20.25" customHeight="1" x14ac:dyDescent="0.15">
      <c r="AC774" s="31"/>
      <c r="AF774" s="32"/>
    </row>
    <row r="775" spans="29:32" ht="20.25" customHeight="1" x14ac:dyDescent="0.15">
      <c r="AC775" s="31"/>
      <c r="AF775" s="32"/>
    </row>
    <row r="776" spans="29:32" ht="20.25" customHeight="1" x14ac:dyDescent="0.15">
      <c r="AC776" s="31"/>
      <c r="AF776" s="32"/>
    </row>
    <row r="777" spans="29:32" ht="20.25" customHeight="1" x14ac:dyDescent="0.15">
      <c r="AC777" s="31"/>
      <c r="AF777" s="32"/>
    </row>
    <row r="778" spans="29:32" ht="20.25" customHeight="1" x14ac:dyDescent="0.15">
      <c r="AC778" s="31"/>
      <c r="AF778" s="32"/>
    </row>
    <row r="779" spans="29:32" ht="20.25" customHeight="1" x14ac:dyDescent="0.15">
      <c r="AC779" s="31"/>
      <c r="AF779" s="32"/>
    </row>
    <row r="780" spans="29:32" ht="20.25" customHeight="1" x14ac:dyDescent="0.15">
      <c r="AC780" s="31"/>
      <c r="AF780" s="32"/>
    </row>
    <row r="781" spans="29:32" ht="20.25" customHeight="1" x14ac:dyDescent="0.15">
      <c r="AC781" s="31"/>
      <c r="AF781" s="32"/>
    </row>
    <row r="782" spans="29:32" ht="20.25" customHeight="1" x14ac:dyDescent="0.15">
      <c r="AC782" s="31"/>
      <c r="AF782" s="32"/>
    </row>
    <row r="783" spans="29:32" ht="20.25" customHeight="1" x14ac:dyDescent="0.15">
      <c r="AC783" s="31"/>
      <c r="AF783" s="32"/>
    </row>
    <row r="784" spans="29:32" ht="20.25" customHeight="1" x14ac:dyDescent="0.15">
      <c r="AC784" s="31"/>
      <c r="AF784" s="32"/>
    </row>
    <row r="785" spans="1:32" ht="20.25" customHeight="1" x14ac:dyDescent="0.15">
      <c r="AC785" s="31"/>
      <c r="AF785" s="32"/>
    </row>
    <row r="786" spans="1:32" ht="20.25" customHeight="1" x14ac:dyDescent="0.15">
      <c r="AC786" s="31"/>
      <c r="AF786" s="32"/>
    </row>
    <row r="787" spans="1:32" ht="20.25" customHeight="1" x14ac:dyDescent="0.15">
      <c r="AC787" s="31"/>
      <c r="AF787" s="32"/>
    </row>
    <row r="788" spans="1:32" ht="20.25" customHeight="1" x14ac:dyDescent="0.15">
      <c r="H788" s="26"/>
      <c r="AC788" s="31"/>
      <c r="AF788" s="32"/>
    </row>
    <row r="789" spans="1:32" ht="20.25" customHeight="1" x14ac:dyDescent="0.15">
      <c r="H789" s="26"/>
      <c r="AC789" s="31"/>
      <c r="AF789" s="32"/>
    </row>
    <row r="790" spans="1:32" ht="20.25" customHeight="1" x14ac:dyDescent="0.15">
      <c r="H790" s="26"/>
      <c r="AC790" s="31"/>
      <c r="AF790" s="32"/>
    </row>
    <row r="791" spans="1:32" ht="20.25" customHeight="1" x14ac:dyDescent="0.15">
      <c r="H791" s="26"/>
      <c r="AC791" s="31"/>
      <c r="AF791" s="32"/>
    </row>
    <row r="792" spans="1:32" ht="20.25" customHeight="1" x14ac:dyDescent="0.15">
      <c r="H792" s="26"/>
      <c r="AC792" s="31"/>
      <c r="AF792" s="32"/>
    </row>
    <row r="793" spans="1:32" ht="20.25" customHeight="1" x14ac:dyDescent="0.15">
      <c r="A793" s="27"/>
      <c r="B793" s="24"/>
      <c r="C793" s="24"/>
      <c r="D793" s="24"/>
      <c r="E793" s="24"/>
      <c r="F793" s="24"/>
      <c r="G793" s="28"/>
      <c r="H793" s="29"/>
      <c r="I793" s="30"/>
      <c r="J793" s="24"/>
      <c r="K793" s="24"/>
      <c r="L793" s="24"/>
      <c r="M793" s="24"/>
      <c r="N793" s="24"/>
      <c r="O793" s="24"/>
      <c r="P793" s="24"/>
      <c r="Q793" s="24"/>
      <c r="R793" s="24"/>
      <c r="S793" s="24"/>
      <c r="T793" s="24"/>
      <c r="U793" s="24"/>
      <c r="V793" s="24"/>
      <c r="W793" s="24"/>
      <c r="X793" s="24"/>
      <c r="Y793" s="24"/>
      <c r="Z793" s="24"/>
      <c r="AA793" s="24"/>
      <c r="AB793" s="28"/>
      <c r="AC793" s="30"/>
      <c r="AD793" s="24"/>
      <c r="AE793" s="24"/>
      <c r="AF793" s="28"/>
    </row>
    <row r="794" spans="1:32" ht="20.25" customHeight="1" x14ac:dyDescent="0.15">
      <c r="AC794" s="31"/>
      <c r="AF794" s="32"/>
    </row>
    <row r="795" spans="1:32" ht="20.25" customHeight="1" x14ac:dyDescent="0.15">
      <c r="AC795" s="31"/>
      <c r="AF795" s="32"/>
    </row>
    <row r="796" spans="1:32" ht="20.25" customHeight="1" x14ac:dyDescent="0.15">
      <c r="AC796" s="31"/>
      <c r="AF796" s="32"/>
    </row>
    <row r="797" spans="1:32" ht="20.25" customHeight="1" x14ac:dyDescent="0.15">
      <c r="AC797" s="31"/>
      <c r="AF797" s="32"/>
    </row>
    <row r="798" spans="1:32" ht="20.25" customHeight="1" x14ac:dyDescent="0.15">
      <c r="AC798" s="31"/>
      <c r="AF798" s="32"/>
    </row>
    <row r="799" spans="1:32" ht="20.25" customHeight="1" x14ac:dyDescent="0.15">
      <c r="AC799" s="31"/>
      <c r="AF799" s="32"/>
    </row>
    <row r="800" spans="1:32" ht="20.25" customHeight="1" x14ac:dyDescent="0.15">
      <c r="AC800" s="31"/>
      <c r="AF800" s="32"/>
    </row>
    <row r="801" spans="29:32" ht="20.25" customHeight="1" x14ac:dyDescent="0.15">
      <c r="AC801" s="31"/>
      <c r="AF801" s="32"/>
    </row>
    <row r="802" spans="29:32" ht="20.25" customHeight="1" x14ac:dyDescent="0.15">
      <c r="AC802" s="31"/>
      <c r="AF802" s="32"/>
    </row>
    <row r="803" spans="29:32" ht="20.25" customHeight="1" x14ac:dyDescent="0.15">
      <c r="AC803" s="31"/>
      <c r="AF803" s="32"/>
    </row>
    <row r="804" spans="29:32" ht="20.25" customHeight="1" x14ac:dyDescent="0.15">
      <c r="AC804" s="31"/>
      <c r="AF804" s="32"/>
    </row>
    <row r="805" spans="29:32" ht="20.25" customHeight="1" x14ac:dyDescent="0.15">
      <c r="AC805" s="31"/>
      <c r="AF805" s="32"/>
    </row>
    <row r="806" spans="29:32" ht="20.25" customHeight="1" x14ac:dyDescent="0.15">
      <c r="AC806" s="31"/>
      <c r="AF806" s="32"/>
    </row>
    <row r="807" spans="29:32" ht="20.25" customHeight="1" x14ac:dyDescent="0.15">
      <c r="AC807" s="31"/>
      <c r="AF807" s="32"/>
    </row>
    <row r="808" spans="29:32" ht="20.25" customHeight="1" x14ac:dyDescent="0.15">
      <c r="AC808" s="31"/>
      <c r="AF808" s="32"/>
    </row>
    <row r="809" spans="29:32" ht="20.25" customHeight="1" x14ac:dyDescent="0.15">
      <c r="AC809" s="31"/>
      <c r="AF809" s="32"/>
    </row>
    <row r="810" spans="29:32" ht="20.25" customHeight="1" x14ac:dyDescent="0.15">
      <c r="AC810" s="31"/>
      <c r="AF810" s="32"/>
    </row>
    <row r="811" spans="29:32" ht="20.25" customHeight="1" x14ac:dyDescent="0.15">
      <c r="AC811" s="31"/>
      <c r="AF811" s="32"/>
    </row>
    <row r="812" spans="29:32" ht="20.25" customHeight="1" x14ac:dyDescent="0.15">
      <c r="AC812" s="31"/>
      <c r="AF812" s="32"/>
    </row>
    <row r="813" spans="29:32" ht="20.25" customHeight="1" x14ac:dyDescent="0.15">
      <c r="AC813" s="31"/>
      <c r="AF813" s="32"/>
    </row>
    <row r="814" spans="29:32" ht="20.25" customHeight="1" x14ac:dyDescent="0.15">
      <c r="AC814" s="31"/>
      <c r="AF814" s="32"/>
    </row>
    <row r="815" spans="29:32" ht="20.25" customHeight="1" x14ac:dyDescent="0.15">
      <c r="AC815" s="31"/>
      <c r="AF815" s="32"/>
    </row>
    <row r="816" spans="29:32" ht="20.25" customHeight="1" x14ac:dyDescent="0.15">
      <c r="AC816" s="31"/>
      <c r="AF816" s="32"/>
    </row>
    <row r="817" spans="1:32" ht="20.25" customHeight="1" x14ac:dyDescent="0.15">
      <c r="AC817" s="31"/>
      <c r="AF817" s="32"/>
    </row>
    <row r="818" spans="1:32" ht="20.25" customHeight="1" x14ac:dyDescent="0.15">
      <c r="AC818" s="31"/>
      <c r="AF818" s="32"/>
    </row>
    <row r="819" spans="1:32" ht="20.25" customHeight="1" x14ac:dyDescent="0.15">
      <c r="AC819" s="31"/>
      <c r="AF819" s="32"/>
    </row>
    <row r="820" spans="1:32" ht="20.25" customHeight="1" x14ac:dyDescent="0.15">
      <c r="AC820" s="31"/>
      <c r="AF820" s="32"/>
    </row>
    <row r="821" spans="1:32" ht="20.25" customHeight="1" x14ac:dyDescent="0.15">
      <c r="AC821" s="31"/>
      <c r="AF821" s="32"/>
    </row>
    <row r="822" spans="1:32" ht="20.25" customHeight="1" x14ac:dyDescent="0.15">
      <c r="AC822" s="31"/>
      <c r="AF822" s="32"/>
    </row>
    <row r="823" spans="1:32" ht="20.25" customHeight="1" x14ac:dyDescent="0.15">
      <c r="AC823" s="31"/>
      <c r="AF823" s="32"/>
    </row>
    <row r="824" spans="1:32" ht="20.25" customHeight="1" x14ac:dyDescent="0.15">
      <c r="AC824" s="31"/>
      <c r="AF824" s="32"/>
    </row>
    <row r="825" spans="1:32" ht="20.25" customHeight="1" x14ac:dyDescent="0.15">
      <c r="AC825" s="31"/>
      <c r="AF825" s="32"/>
    </row>
    <row r="826" spans="1:32" ht="20.25" customHeight="1" x14ac:dyDescent="0.15">
      <c r="AC826" s="31"/>
      <c r="AF826" s="32"/>
    </row>
    <row r="827" spans="1:32" ht="20.25" customHeight="1" x14ac:dyDescent="0.15">
      <c r="H827" s="26"/>
      <c r="AC827" s="31"/>
      <c r="AF827" s="32"/>
    </row>
    <row r="828" spans="1:32" ht="20.25" customHeight="1" x14ac:dyDescent="0.15">
      <c r="H828" s="26"/>
      <c r="AC828" s="31"/>
      <c r="AF828" s="32"/>
    </row>
    <row r="829" spans="1:32" ht="20.25" customHeight="1" x14ac:dyDescent="0.15">
      <c r="H829" s="26"/>
      <c r="AC829" s="31"/>
      <c r="AF829" s="32"/>
    </row>
    <row r="830" spans="1:32" ht="20.25" customHeight="1" x14ac:dyDescent="0.15">
      <c r="H830" s="26"/>
      <c r="AC830" s="31"/>
      <c r="AF830" s="32"/>
    </row>
    <row r="831" spans="1:32" ht="20.25" customHeight="1" x14ac:dyDescent="0.15">
      <c r="H831" s="26"/>
      <c r="AC831" s="31"/>
      <c r="AF831" s="32"/>
    </row>
    <row r="832" spans="1:32" ht="20.25" customHeight="1" x14ac:dyDescent="0.15">
      <c r="A832" s="27"/>
      <c r="B832" s="24"/>
      <c r="C832" s="24"/>
      <c r="D832" s="24"/>
      <c r="E832" s="24"/>
      <c r="F832" s="24"/>
      <c r="G832" s="28"/>
      <c r="H832" s="29"/>
      <c r="I832" s="30"/>
      <c r="J832" s="24"/>
      <c r="K832" s="24"/>
      <c r="L832" s="24"/>
      <c r="M832" s="24"/>
      <c r="N832" s="24"/>
      <c r="O832" s="24"/>
      <c r="P832" s="24"/>
      <c r="Q832" s="24"/>
      <c r="R832" s="24"/>
      <c r="S832" s="24"/>
      <c r="T832" s="24"/>
      <c r="U832" s="24"/>
      <c r="V832" s="24"/>
      <c r="W832" s="24"/>
      <c r="X832" s="24"/>
      <c r="Y832" s="24"/>
      <c r="Z832" s="24"/>
      <c r="AA832" s="24"/>
      <c r="AB832" s="28"/>
      <c r="AC832" s="30"/>
      <c r="AD832" s="24"/>
      <c r="AE832" s="24"/>
      <c r="AF832" s="28"/>
    </row>
    <row r="833" spans="29:32" ht="20.25" customHeight="1" x14ac:dyDescent="0.15">
      <c r="AC833" s="31"/>
      <c r="AF833" s="32"/>
    </row>
    <row r="834" spans="29:32" ht="20.25" customHeight="1" x14ac:dyDescent="0.15">
      <c r="AC834" s="31"/>
      <c r="AF834" s="32"/>
    </row>
    <row r="835" spans="29:32" ht="20.25" customHeight="1" x14ac:dyDescent="0.15">
      <c r="AC835" s="31"/>
      <c r="AF835" s="32"/>
    </row>
    <row r="836" spans="29:32" ht="20.25" customHeight="1" x14ac:dyDescent="0.15">
      <c r="AC836" s="31"/>
      <c r="AF836" s="32"/>
    </row>
    <row r="837" spans="29:32" ht="20.25" customHeight="1" x14ac:dyDescent="0.15">
      <c r="AC837" s="31"/>
      <c r="AF837" s="32"/>
    </row>
    <row r="838" spans="29:32" ht="20.25" customHeight="1" x14ac:dyDescent="0.15">
      <c r="AC838" s="31"/>
      <c r="AF838" s="32"/>
    </row>
    <row r="839" spans="29:32" ht="20.25" customHeight="1" x14ac:dyDescent="0.15">
      <c r="AC839" s="31"/>
      <c r="AF839" s="32"/>
    </row>
    <row r="840" spans="29:32" ht="20.25" customHeight="1" x14ac:dyDescent="0.15">
      <c r="AC840" s="31"/>
      <c r="AF840" s="32"/>
    </row>
    <row r="841" spans="29:32" ht="20.25" customHeight="1" x14ac:dyDescent="0.15">
      <c r="AC841" s="31"/>
      <c r="AF841" s="32"/>
    </row>
    <row r="842" spans="29:32" ht="20.25" customHeight="1" x14ac:dyDescent="0.15">
      <c r="AC842" s="31"/>
      <c r="AF842" s="32"/>
    </row>
    <row r="843" spans="29:32" ht="20.25" customHeight="1" x14ac:dyDescent="0.15">
      <c r="AC843" s="31"/>
      <c r="AF843" s="32"/>
    </row>
    <row r="844" spans="29:32" ht="20.25" customHeight="1" x14ac:dyDescent="0.15">
      <c r="AC844" s="31"/>
      <c r="AF844" s="32"/>
    </row>
    <row r="845" spans="29:32" ht="20.25" customHeight="1" x14ac:dyDescent="0.15">
      <c r="AC845" s="31"/>
      <c r="AF845" s="32"/>
    </row>
    <row r="846" spans="29:32" ht="20.25" customHeight="1" x14ac:dyDescent="0.15">
      <c r="AC846" s="31"/>
      <c r="AF846" s="32"/>
    </row>
    <row r="847" spans="29:32" ht="20.25" customHeight="1" x14ac:dyDescent="0.15">
      <c r="AC847" s="31"/>
      <c r="AF847" s="32"/>
    </row>
    <row r="848" spans="29:32" ht="20.25" customHeight="1" x14ac:dyDescent="0.15">
      <c r="AC848" s="31"/>
      <c r="AF848" s="32"/>
    </row>
    <row r="849" spans="1:32" ht="20.25" customHeight="1" x14ac:dyDescent="0.15">
      <c r="AC849" s="31"/>
      <c r="AF849" s="32"/>
    </row>
    <row r="850" spans="1:32" ht="20.25" customHeight="1" x14ac:dyDescent="0.15">
      <c r="AC850" s="31"/>
      <c r="AF850" s="32"/>
    </row>
    <row r="851" spans="1:32" ht="20.25" customHeight="1" x14ac:dyDescent="0.15">
      <c r="AC851" s="31"/>
      <c r="AF851" s="32"/>
    </row>
    <row r="852" spans="1:32" ht="20.25" customHeight="1" x14ac:dyDescent="0.15">
      <c r="AC852" s="31"/>
      <c r="AF852" s="32"/>
    </row>
    <row r="853" spans="1:32" ht="20.25" customHeight="1" x14ac:dyDescent="0.15">
      <c r="AC853" s="31"/>
      <c r="AF853" s="32"/>
    </row>
    <row r="854" spans="1:32" ht="20.25" customHeight="1" x14ac:dyDescent="0.15">
      <c r="AC854" s="31"/>
      <c r="AF854" s="32"/>
    </row>
    <row r="855" spans="1:32" ht="20.25" customHeight="1" x14ac:dyDescent="0.15">
      <c r="H855" s="26"/>
      <c r="AC855" s="31"/>
      <c r="AF855" s="32"/>
    </row>
    <row r="856" spans="1:32" ht="20.25" customHeight="1" x14ac:dyDescent="0.15">
      <c r="H856" s="26"/>
      <c r="AC856" s="31"/>
      <c r="AF856" s="32"/>
    </row>
    <row r="857" spans="1:32" ht="20.25" customHeight="1" x14ac:dyDescent="0.15">
      <c r="H857" s="26"/>
      <c r="AC857" s="31"/>
      <c r="AF857" s="32"/>
    </row>
    <row r="858" spans="1:32" ht="20.25" customHeight="1" x14ac:dyDescent="0.15">
      <c r="H858" s="26"/>
      <c r="AC858" s="31"/>
      <c r="AF858" s="32"/>
    </row>
    <row r="859" spans="1:32" ht="20.25" customHeight="1" x14ac:dyDescent="0.15">
      <c r="H859" s="26"/>
      <c r="AC859" s="31"/>
      <c r="AF859" s="32"/>
    </row>
    <row r="860" spans="1:32" ht="20.25" customHeight="1" x14ac:dyDescent="0.15">
      <c r="A860" s="27"/>
      <c r="B860" s="24"/>
      <c r="C860" s="24"/>
      <c r="D860" s="24"/>
      <c r="E860" s="24"/>
      <c r="F860" s="24"/>
      <c r="G860" s="28"/>
      <c r="H860" s="29"/>
      <c r="I860" s="30"/>
      <c r="J860" s="24"/>
      <c r="K860" s="24"/>
      <c r="L860" s="24"/>
      <c r="M860" s="24"/>
      <c r="N860" s="24"/>
      <c r="O860" s="24"/>
      <c r="P860" s="24"/>
      <c r="Q860" s="24"/>
      <c r="R860" s="24"/>
      <c r="S860" s="24"/>
      <c r="T860" s="24"/>
      <c r="U860" s="24"/>
      <c r="V860" s="24"/>
      <c r="W860" s="24"/>
      <c r="X860" s="24"/>
      <c r="Y860" s="24"/>
      <c r="Z860" s="24"/>
      <c r="AA860" s="24"/>
      <c r="AB860" s="28"/>
      <c r="AC860" s="30"/>
      <c r="AD860" s="24"/>
      <c r="AE860" s="24"/>
      <c r="AF860" s="28"/>
    </row>
    <row r="861" spans="1:32" ht="20.25" customHeight="1" x14ac:dyDescent="0.15">
      <c r="AC861" s="31"/>
      <c r="AF861" s="32"/>
    </row>
    <row r="862" spans="1:32" ht="20.25" customHeight="1" x14ac:dyDescent="0.15">
      <c r="AC862" s="31"/>
      <c r="AF862" s="32"/>
    </row>
    <row r="863" spans="1:32" ht="20.25" customHeight="1" x14ac:dyDescent="0.15">
      <c r="AC863" s="31"/>
      <c r="AF863" s="32"/>
    </row>
    <row r="864" spans="1:32" ht="20.25" customHeight="1" x14ac:dyDescent="0.15">
      <c r="AC864" s="31"/>
      <c r="AF864" s="32"/>
    </row>
    <row r="865" spans="29:32" ht="20.25" customHeight="1" x14ac:dyDescent="0.15">
      <c r="AC865" s="31"/>
      <c r="AF865" s="32"/>
    </row>
    <row r="866" spans="29:32" ht="20.25" customHeight="1" x14ac:dyDescent="0.15">
      <c r="AC866" s="31"/>
      <c r="AF866" s="32"/>
    </row>
    <row r="867" spans="29:32" ht="20.25" customHeight="1" x14ac:dyDescent="0.15">
      <c r="AC867" s="31"/>
      <c r="AF867" s="32"/>
    </row>
    <row r="868" spans="29:32" ht="20.25" customHeight="1" x14ac:dyDescent="0.15">
      <c r="AC868" s="31"/>
      <c r="AF868" s="32"/>
    </row>
    <row r="869" spans="29:32" ht="20.25" customHeight="1" x14ac:dyDescent="0.15">
      <c r="AC869" s="31"/>
      <c r="AF869" s="32"/>
    </row>
    <row r="870" spans="29:32" ht="20.25" customHeight="1" x14ac:dyDescent="0.15">
      <c r="AC870" s="31"/>
      <c r="AF870" s="32"/>
    </row>
    <row r="871" spans="29:32" ht="20.25" customHeight="1" x14ac:dyDescent="0.15">
      <c r="AC871" s="31"/>
      <c r="AF871" s="32"/>
    </row>
    <row r="872" spans="29:32" ht="20.25" customHeight="1" x14ac:dyDescent="0.15">
      <c r="AC872" s="31"/>
      <c r="AF872" s="32"/>
    </row>
    <row r="873" spans="29:32" ht="20.25" customHeight="1" x14ac:dyDescent="0.15">
      <c r="AC873" s="31"/>
      <c r="AF873" s="32"/>
    </row>
    <row r="874" spans="29:32" ht="20.25" customHeight="1" x14ac:dyDescent="0.15">
      <c r="AC874" s="31"/>
      <c r="AF874" s="32"/>
    </row>
    <row r="875" spans="29:32" ht="20.25" customHeight="1" x14ac:dyDescent="0.15">
      <c r="AC875" s="31"/>
      <c r="AF875" s="32"/>
    </row>
    <row r="876" spans="29:32" ht="20.25" customHeight="1" x14ac:dyDescent="0.15">
      <c r="AC876" s="31"/>
      <c r="AF876" s="32"/>
    </row>
    <row r="877" spans="29:32" ht="20.25" customHeight="1" x14ac:dyDescent="0.15">
      <c r="AC877" s="31"/>
      <c r="AF877" s="32"/>
    </row>
    <row r="878" spans="29:32" ht="20.25" customHeight="1" x14ac:dyDescent="0.15">
      <c r="AC878" s="31"/>
      <c r="AF878" s="32"/>
    </row>
    <row r="879" spans="29:32" ht="20.25" customHeight="1" x14ac:dyDescent="0.15">
      <c r="AC879" s="31"/>
      <c r="AF879" s="32"/>
    </row>
    <row r="880" spans="29:32" ht="20.25" customHeight="1" x14ac:dyDescent="0.15">
      <c r="AC880" s="31"/>
      <c r="AF880" s="32"/>
    </row>
    <row r="881" spans="8:32" ht="20.25" customHeight="1" x14ac:dyDescent="0.15">
      <c r="AC881" s="31"/>
      <c r="AF881" s="32"/>
    </row>
    <row r="882" spans="8:32" ht="20.25" customHeight="1" x14ac:dyDescent="0.15">
      <c r="AC882" s="31"/>
      <c r="AF882" s="32"/>
    </row>
    <row r="883" spans="8:32" ht="20.25" customHeight="1" x14ac:dyDescent="0.15">
      <c r="AC883" s="31"/>
      <c r="AF883" s="32"/>
    </row>
    <row r="884" spans="8:32" ht="20.25" customHeight="1" x14ac:dyDescent="0.15">
      <c r="AC884" s="31"/>
      <c r="AF884" s="32"/>
    </row>
    <row r="885" spans="8:32" ht="20.25" customHeight="1" x14ac:dyDescent="0.15">
      <c r="AC885" s="31"/>
      <c r="AF885" s="32"/>
    </row>
    <row r="886" spans="8:32" ht="20.25" customHeight="1" x14ac:dyDescent="0.15">
      <c r="AC886" s="31"/>
      <c r="AF886" s="32"/>
    </row>
    <row r="887" spans="8:32" ht="20.25" customHeight="1" x14ac:dyDescent="0.15">
      <c r="AC887" s="31"/>
      <c r="AF887" s="32"/>
    </row>
    <row r="888" spans="8:32" ht="20.25" customHeight="1" x14ac:dyDescent="0.15">
      <c r="AC888" s="31"/>
      <c r="AF888" s="32"/>
    </row>
    <row r="889" spans="8:32" ht="20.25" customHeight="1" x14ac:dyDescent="0.15">
      <c r="AC889" s="31"/>
      <c r="AF889" s="32"/>
    </row>
    <row r="890" spans="8:32" ht="20.25" customHeight="1" x14ac:dyDescent="0.15">
      <c r="AC890" s="31"/>
      <c r="AF890" s="32"/>
    </row>
    <row r="891" spans="8:32" ht="20.25" customHeight="1" x14ac:dyDescent="0.15">
      <c r="AC891" s="31"/>
      <c r="AF891" s="32"/>
    </row>
    <row r="892" spans="8:32" ht="20.25" customHeight="1" x14ac:dyDescent="0.15">
      <c r="AC892" s="31"/>
      <c r="AF892" s="32"/>
    </row>
    <row r="893" spans="8:32" ht="20.25" customHeight="1" x14ac:dyDescent="0.15">
      <c r="AC893" s="31"/>
      <c r="AF893" s="32"/>
    </row>
    <row r="894" spans="8:32" ht="20.25" customHeight="1" x14ac:dyDescent="0.15">
      <c r="AC894" s="31"/>
      <c r="AF894" s="32"/>
    </row>
    <row r="895" spans="8:32" ht="20.25" customHeight="1" x14ac:dyDescent="0.15">
      <c r="H895" s="26"/>
      <c r="AC895" s="31"/>
      <c r="AF895" s="32"/>
    </row>
    <row r="896" spans="8:32" ht="20.25" customHeight="1" x14ac:dyDescent="0.15">
      <c r="H896" s="26"/>
      <c r="AC896" s="31"/>
      <c r="AF896" s="32"/>
    </row>
    <row r="897" spans="1:32" ht="20.25" customHeight="1" x14ac:dyDescent="0.15">
      <c r="H897" s="26"/>
      <c r="AC897" s="31"/>
      <c r="AF897" s="32"/>
    </row>
    <row r="898" spans="1:32" ht="20.25" customHeight="1" x14ac:dyDescent="0.15">
      <c r="H898" s="26"/>
      <c r="AC898" s="31"/>
      <c r="AF898" s="32"/>
    </row>
    <row r="899" spans="1:32" ht="20.25" customHeight="1" x14ac:dyDescent="0.15">
      <c r="H899" s="26"/>
      <c r="AC899" s="31"/>
      <c r="AF899" s="32"/>
    </row>
    <row r="900" spans="1:32" ht="20.25" customHeight="1" x14ac:dyDescent="0.15">
      <c r="A900" s="27"/>
      <c r="B900" s="24"/>
      <c r="C900" s="24"/>
      <c r="D900" s="24"/>
      <c r="E900" s="24"/>
      <c r="F900" s="24"/>
      <c r="G900" s="28"/>
      <c r="H900" s="29"/>
      <c r="I900" s="30"/>
      <c r="J900" s="24"/>
      <c r="K900" s="24"/>
      <c r="L900" s="24"/>
      <c r="M900" s="24"/>
      <c r="N900" s="24"/>
      <c r="O900" s="24"/>
      <c r="P900" s="24"/>
      <c r="Q900" s="24"/>
      <c r="R900" s="24"/>
      <c r="S900" s="24"/>
      <c r="T900" s="24"/>
      <c r="U900" s="24"/>
      <c r="V900" s="24"/>
      <c r="W900" s="24"/>
      <c r="X900" s="24"/>
      <c r="Y900" s="24"/>
      <c r="Z900" s="24"/>
      <c r="AA900" s="24"/>
      <c r="AB900" s="28"/>
      <c r="AC900" s="30"/>
      <c r="AD900" s="24"/>
      <c r="AE900" s="24"/>
      <c r="AF900" s="28"/>
    </row>
    <row r="901" spans="1:32" ht="20.25" customHeight="1" x14ac:dyDescent="0.15">
      <c r="AC901" s="31"/>
      <c r="AF901" s="32"/>
    </row>
    <row r="902" spans="1:32" ht="20.25" customHeight="1" x14ac:dyDescent="0.15">
      <c r="AC902" s="31"/>
      <c r="AF902" s="32"/>
    </row>
    <row r="903" spans="1:32" ht="20.25" customHeight="1" x14ac:dyDescent="0.15">
      <c r="AC903" s="31"/>
      <c r="AF903" s="32"/>
    </row>
    <row r="904" spans="1:32" ht="20.25" customHeight="1" x14ac:dyDescent="0.15">
      <c r="AC904" s="31"/>
      <c r="AF904" s="32"/>
    </row>
    <row r="905" spans="1:32" ht="20.25" customHeight="1" x14ac:dyDescent="0.15">
      <c r="AC905" s="31"/>
      <c r="AF905" s="32"/>
    </row>
    <row r="906" spans="1:32" ht="20.25" customHeight="1" x14ac:dyDescent="0.15">
      <c r="AC906" s="31"/>
      <c r="AF906" s="32"/>
    </row>
    <row r="907" spans="1:32" ht="20.25" customHeight="1" x14ac:dyDescent="0.15">
      <c r="AC907" s="31"/>
      <c r="AF907" s="32"/>
    </row>
    <row r="908" spans="1:32" ht="20.25" customHeight="1" x14ac:dyDescent="0.15">
      <c r="AC908" s="31"/>
      <c r="AF908" s="32"/>
    </row>
    <row r="909" spans="1:32" ht="20.25" customHeight="1" x14ac:dyDescent="0.15">
      <c r="AC909" s="31"/>
      <c r="AF909" s="32"/>
    </row>
    <row r="910" spans="1:32" ht="20.25" customHeight="1" x14ac:dyDescent="0.15">
      <c r="AC910" s="31"/>
      <c r="AF910" s="32"/>
    </row>
    <row r="911" spans="1:32" ht="20.25" customHeight="1" x14ac:dyDescent="0.15">
      <c r="AC911" s="31"/>
      <c r="AF911" s="32"/>
    </row>
    <row r="912" spans="1:32" ht="20.25" customHeight="1" x14ac:dyDescent="0.15">
      <c r="AC912" s="31"/>
      <c r="AF912" s="32"/>
    </row>
    <row r="913" spans="29:32" ht="20.25" customHeight="1" x14ac:dyDescent="0.15">
      <c r="AC913" s="31"/>
      <c r="AF913" s="32"/>
    </row>
    <row r="914" spans="29:32" ht="20.25" customHeight="1" x14ac:dyDescent="0.15">
      <c r="AC914" s="31"/>
      <c r="AF914" s="32"/>
    </row>
    <row r="915" spans="29:32" ht="20.25" customHeight="1" x14ac:dyDescent="0.15">
      <c r="AC915" s="31"/>
      <c r="AF915" s="32"/>
    </row>
    <row r="916" spans="29:32" ht="20.25" customHeight="1" x14ac:dyDescent="0.15">
      <c r="AC916" s="31"/>
      <c r="AF916" s="32"/>
    </row>
    <row r="917" spans="29:32" ht="20.25" customHeight="1" x14ac:dyDescent="0.15">
      <c r="AC917" s="31"/>
      <c r="AF917" s="32"/>
    </row>
    <row r="918" spans="29:32" ht="20.25" customHeight="1" x14ac:dyDescent="0.15">
      <c r="AC918" s="31"/>
      <c r="AF918" s="32"/>
    </row>
    <row r="919" spans="29:32" ht="20.25" customHeight="1" x14ac:dyDescent="0.15">
      <c r="AC919" s="31"/>
      <c r="AF919" s="32"/>
    </row>
    <row r="920" spans="29:32" ht="20.25" customHeight="1" x14ac:dyDescent="0.15">
      <c r="AC920" s="31"/>
      <c r="AF920" s="32"/>
    </row>
    <row r="921" spans="29:32" ht="20.25" customHeight="1" x14ac:dyDescent="0.15">
      <c r="AC921" s="31"/>
      <c r="AF921" s="32"/>
    </row>
    <row r="922" spans="29:32" ht="20.25" customHeight="1" x14ac:dyDescent="0.15">
      <c r="AC922" s="31"/>
      <c r="AF922" s="32"/>
    </row>
    <row r="923" spans="29:32" ht="20.25" customHeight="1" x14ac:dyDescent="0.15">
      <c r="AC923" s="31"/>
      <c r="AF923" s="32"/>
    </row>
    <row r="924" spans="29:32" ht="20.25" customHeight="1" x14ac:dyDescent="0.15">
      <c r="AC924" s="31"/>
      <c r="AF924" s="32"/>
    </row>
    <row r="925" spans="29:32" ht="20.25" customHeight="1" x14ac:dyDescent="0.15">
      <c r="AC925" s="31"/>
      <c r="AF925" s="32"/>
    </row>
    <row r="926" spans="29:32" ht="20.25" customHeight="1" x14ac:dyDescent="0.15">
      <c r="AC926" s="31"/>
      <c r="AF926" s="32"/>
    </row>
    <row r="927" spans="29:32" ht="20.25" customHeight="1" x14ac:dyDescent="0.15">
      <c r="AC927" s="31"/>
      <c r="AF927" s="32"/>
    </row>
    <row r="928" spans="29:32" ht="20.25" customHeight="1" x14ac:dyDescent="0.15">
      <c r="AC928" s="31"/>
      <c r="AF928" s="32"/>
    </row>
    <row r="929" spans="1:32" ht="20.25" customHeight="1" x14ac:dyDescent="0.15">
      <c r="AC929" s="31"/>
      <c r="AF929" s="32"/>
    </row>
    <row r="930" spans="1:32" ht="20.25" customHeight="1" x14ac:dyDescent="0.15">
      <c r="AC930" s="31"/>
      <c r="AF930" s="32"/>
    </row>
    <row r="931" spans="1:32" ht="20.25" customHeight="1" x14ac:dyDescent="0.15">
      <c r="AC931" s="31"/>
      <c r="AF931" s="32"/>
    </row>
    <row r="932" spans="1:32" ht="20.25" customHeight="1" x14ac:dyDescent="0.15">
      <c r="AC932" s="31"/>
      <c r="AF932" s="32"/>
    </row>
    <row r="933" spans="1:32" ht="20.25" customHeight="1" x14ac:dyDescent="0.15">
      <c r="AC933" s="31"/>
      <c r="AF933" s="32"/>
    </row>
    <row r="934" spans="1:32" ht="20.25" customHeight="1" x14ac:dyDescent="0.15">
      <c r="AC934" s="31"/>
      <c r="AF934" s="32"/>
    </row>
    <row r="935" spans="1:32" ht="20.25" customHeight="1" x14ac:dyDescent="0.15">
      <c r="H935" s="26"/>
      <c r="AC935" s="31"/>
      <c r="AF935" s="32"/>
    </row>
    <row r="936" spans="1:32" ht="20.25" customHeight="1" x14ac:dyDescent="0.15">
      <c r="H936" s="26"/>
      <c r="AC936" s="31"/>
      <c r="AF936" s="32"/>
    </row>
    <row r="937" spans="1:32" ht="20.25" customHeight="1" x14ac:dyDescent="0.15">
      <c r="H937" s="26"/>
      <c r="AC937" s="31"/>
      <c r="AF937" s="32"/>
    </row>
    <row r="938" spans="1:32" ht="20.25" customHeight="1" x14ac:dyDescent="0.15">
      <c r="H938" s="26"/>
      <c r="AC938" s="31"/>
      <c r="AF938" s="32"/>
    </row>
    <row r="939" spans="1:32" ht="20.25" customHeight="1" x14ac:dyDescent="0.15">
      <c r="H939" s="26"/>
      <c r="AC939" s="31"/>
      <c r="AF939" s="32"/>
    </row>
    <row r="940" spans="1:32" ht="20.25" customHeight="1" x14ac:dyDescent="0.15">
      <c r="A940" s="27"/>
      <c r="B940" s="24"/>
      <c r="C940" s="24"/>
      <c r="D940" s="24"/>
      <c r="E940" s="24"/>
      <c r="F940" s="24"/>
      <c r="G940" s="28"/>
      <c r="H940" s="29"/>
      <c r="I940" s="30"/>
      <c r="J940" s="24"/>
      <c r="K940" s="24"/>
      <c r="L940" s="24"/>
      <c r="M940" s="24"/>
      <c r="N940" s="24"/>
      <c r="O940" s="24"/>
      <c r="P940" s="24"/>
      <c r="Q940" s="24"/>
      <c r="R940" s="24"/>
      <c r="S940" s="24"/>
      <c r="T940" s="24"/>
      <c r="U940" s="24"/>
      <c r="V940" s="24"/>
      <c r="W940" s="24"/>
      <c r="X940" s="24"/>
      <c r="Y940" s="24"/>
      <c r="Z940" s="24"/>
      <c r="AA940" s="24"/>
      <c r="AB940" s="28"/>
      <c r="AC940" s="30"/>
      <c r="AD940" s="24"/>
      <c r="AE940" s="24"/>
      <c r="AF940" s="28"/>
    </row>
    <row r="941" spans="1:32" ht="20.25" customHeight="1" x14ac:dyDescent="0.15">
      <c r="AC941" s="31"/>
      <c r="AF941" s="32"/>
    </row>
    <row r="942" spans="1:32" ht="20.25" customHeight="1" x14ac:dyDescent="0.15">
      <c r="AC942" s="31"/>
      <c r="AF942" s="32"/>
    </row>
    <row r="943" spans="1:32" ht="20.25" customHeight="1" x14ac:dyDescent="0.15">
      <c r="AC943" s="31"/>
      <c r="AF943" s="32"/>
    </row>
    <row r="944" spans="1:32" ht="20.25" customHeight="1" x14ac:dyDescent="0.15">
      <c r="AC944" s="31"/>
      <c r="AF944" s="32"/>
    </row>
    <row r="945" spans="29:32" ht="20.25" customHeight="1" x14ac:dyDescent="0.15">
      <c r="AC945" s="31"/>
      <c r="AF945" s="32"/>
    </row>
    <row r="946" spans="29:32" ht="20.25" customHeight="1" x14ac:dyDescent="0.15">
      <c r="AC946" s="31"/>
      <c r="AF946" s="32"/>
    </row>
    <row r="947" spans="29:32" ht="20.25" customHeight="1" x14ac:dyDescent="0.15">
      <c r="AC947" s="31"/>
      <c r="AF947" s="32"/>
    </row>
    <row r="948" spans="29:32" ht="20.25" customHeight="1" x14ac:dyDescent="0.15">
      <c r="AC948" s="31"/>
      <c r="AF948" s="32"/>
    </row>
    <row r="949" spans="29:32" ht="20.25" customHeight="1" x14ac:dyDescent="0.15">
      <c r="AC949" s="31"/>
      <c r="AF949" s="32"/>
    </row>
    <row r="950" spans="29:32" ht="20.25" customHeight="1" x14ac:dyDescent="0.15">
      <c r="AC950" s="31"/>
      <c r="AF950" s="32"/>
    </row>
    <row r="951" spans="29:32" ht="20.25" customHeight="1" x14ac:dyDescent="0.15">
      <c r="AC951" s="31"/>
      <c r="AF951" s="32"/>
    </row>
    <row r="952" spans="29:32" ht="20.25" customHeight="1" x14ac:dyDescent="0.15">
      <c r="AC952" s="31"/>
      <c r="AF952" s="32"/>
    </row>
    <row r="953" spans="29:32" ht="20.25" customHeight="1" x14ac:dyDescent="0.15">
      <c r="AC953" s="31"/>
      <c r="AF953" s="32"/>
    </row>
    <row r="954" spans="29:32" ht="20.25" customHeight="1" x14ac:dyDescent="0.15">
      <c r="AC954" s="31"/>
      <c r="AF954" s="32"/>
    </row>
    <row r="955" spans="29:32" ht="20.25" customHeight="1" x14ac:dyDescent="0.15">
      <c r="AC955" s="31"/>
      <c r="AF955" s="32"/>
    </row>
    <row r="956" spans="29:32" ht="20.25" customHeight="1" x14ac:dyDescent="0.15">
      <c r="AC956" s="31"/>
      <c r="AF956" s="32"/>
    </row>
    <row r="957" spans="29:32" ht="20.25" customHeight="1" x14ac:dyDescent="0.15">
      <c r="AC957" s="31"/>
      <c r="AF957" s="32"/>
    </row>
    <row r="958" spans="29:32" ht="20.25" customHeight="1" x14ac:dyDescent="0.15">
      <c r="AC958" s="31"/>
      <c r="AF958" s="32"/>
    </row>
    <row r="959" spans="29:32" ht="20.25" customHeight="1" x14ac:dyDescent="0.15">
      <c r="AC959" s="31"/>
      <c r="AF959" s="32"/>
    </row>
    <row r="960" spans="29:32" ht="20.25" customHeight="1" x14ac:dyDescent="0.15">
      <c r="AC960" s="31"/>
      <c r="AF960" s="32"/>
    </row>
    <row r="961" spans="1:32" ht="20.25" customHeight="1" x14ac:dyDescent="0.15">
      <c r="AC961" s="31"/>
      <c r="AF961" s="32"/>
    </row>
    <row r="962" spans="1:32" ht="20.25" customHeight="1" x14ac:dyDescent="0.15">
      <c r="AC962" s="31"/>
      <c r="AF962" s="32"/>
    </row>
    <row r="963" spans="1:32" ht="20.25" customHeight="1" x14ac:dyDescent="0.15">
      <c r="AC963" s="31"/>
      <c r="AF963" s="32"/>
    </row>
    <row r="964" spans="1:32" ht="20.25" customHeight="1" x14ac:dyDescent="0.15">
      <c r="H964" s="26"/>
      <c r="AC964" s="31"/>
      <c r="AF964" s="32"/>
    </row>
    <row r="965" spans="1:32" ht="20.25" customHeight="1" x14ac:dyDescent="0.15">
      <c r="H965" s="26"/>
      <c r="AC965" s="31"/>
      <c r="AF965" s="32"/>
    </row>
    <row r="966" spans="1:32" ht="20.25" customHeight="1" x14ac:dyDescent="0.15">
      <c r="H966" s="26"/>
      <c r="AC966" s="31"/>
      <c r="AF966" s="32"/>
    </row>
    <row r="967" spans="1:32" ht="20.25" customHeight="1" x14ac:dyDescent="0.15">
      <c r="H967" s="26"/>
      <c r="AC967" s="31"/>
      <c r="AF967" s="32"/>
    </row>
    <row r="968" spans="1:32" ht="20.25" customHeight="1" x14ac:dyDescent="0.15">
      <c r="H968" s="26"/>
      <c r="AC968" s="31"/>
      <c r="AF968" s="32"/>
    </row>
    <row r="969" spans="1:32" ht="20.25" customHeight="1" x14ac:dyDescent="0.15">
      <c r="A969" s="27"/>
      <c r="B969" s="24"/>
      <c r="C969" s="24"/>
      <c r="D969" s="24"/>
      <c r="E969" s="24"/>
      <c r="F969" s="24"/>
      <c r="G969" s="28"/>
      <c r="H969" s="29"/>
      <c r="I969" s="30"/>
      <c r="J969" s="24"/>
      <c r="K969" s="24"/>
      <c r="L969" s="24"/>
      <c r="M969" s="24"/>
      <c r="N969" s="24"/>
      <c r="O969" s="24"/>
      <c r="P969" s="24"/>
      <c r="Q969" s="24"/>
      <c r="R969" s="24"/>
      <c r="S969" s="24"/>
      <c r="T969" s="24"/>
      <c r="U969" s="24"/>
      <c r="V969" s="24"/>
      <c r="W969" s="24"/>
      <c r="X969" s="24"/>
      <c r="Y969" s="24"/>
      <c r="Z969" s="24"/>
      <c r="AA969" s="24"/>
      <c r="AB969" s="28"/>
      <c r="AC969" s="30"/>
      <c r="AD969" s="24"/>
      <c r="AE969" s="24"/>
      <c r="AF969" s="28"/>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4"/>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L962"/>
  <sheetViews>
    <sheetView tabSelected="1" topLeftCell="A10" zoomScaleNormal="100" zoomScaleSheetLayoutView="115" workbookViewId="0">
      <selection activeCell="AA73" sqref="AA73"/>
    </sheetView>
  </sheetViews>
  <sheetFormatPr defaultRowHeight="13.5" x14ac:dyDescent="0.15"/>
  <cols>
    <col min="1" max="1" width="1.5" style="87" customWidth="1"/>
    <col min="2" max="2" width="4.25" style="87" customWidth="1"/>
    <col min="3" max="3" width="3.375" style="87" customWidth="1"/>
    <col min="4" max="4" width="0.5" style="87" customWidth="1"/>
    <col min="5" max="36" width="3.125" style="87" customWidth="1"/>
    <col min="37" max="37" width="3" style="87" customWidth="1"/>
    <col min="38" max="16384" width="9" style="87"/>
  </cols>
  <sheetData>
    <row r="1" spans="2:38" s="82" customFormat="1" ht="2.25" customHeight="1" x14ac:dyDescent="0.15"/>
    <row r="2" spans="2:38" s="82" customFormat="1" x14ac:dyDescent="0.15">
      <c r="B2" s="83" t="s">
        <v>110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row>
    <row r="3" spans="2:38" s="82" customFormat="1" ht="14.25" customHeight="1" x14ac:dyDescent="0.15">
      <c r="AB3" s="402" t="s">
        <v>274</v>
      </c>
      <c r="AC3" s="403"/>
      <c r="AD3" s="403"/>
      <c r="AE3" s="403"/>
      <c r="AF3" s="404"/>
      <c r="AG3" s="405"/>
      <c r="AH3" s="406"/>
      <c r="AI3" s="406"/>
      <c r="AJ3" s="406"/>
      <c r="AK3" s="407"/>
      <c r="AL3" s="84"/>
    </row>
    <row r="4" spans="2:38" s="82" customFormat="1" x14ac:dyDescent="0.15"/>
    <row r="5" spans="2:38" s="82" customFormat="1" x14ac:dyDescent="0.15">
      <c r="B5" s="401" t="s">
        <v>267</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row>
    <row r="6" spans="2:38" s="82" customFormat="1" x14ac:dyDescent="0.15">
      <c r="B6" s="401" t="s">
        <v>111</v>
      </c>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row>
    <row r="7" spans="2:38" s="82" customFormat="1" ht="13.5" customHeight="1" x14ac:dyDescent="0.15">
      <c r="AC7" s="401"/>
      <c r="AD7" s="401"/>
      <c r="AE7" s="85" t="s">
        <v>113</v>
      </c>
      <c r="AF7" s="401"/>
      <c r="AG7" s="401"/>
      <c r="AH7" s="82" t="s">
        <v>180</v>
      </c>
      <c r="AI7" s="401"/>
      <c r="AJ7" s="401"/>
      <c r="AK7" s="82" t="s">
        <v>181</v>
      </c>
    </row>
    <row r="8" spans="2:38" s="82" customFormat="1" x14ac:dyDescent="0.15">
      <c r="E8" s="401" t="s">
        <v>268</v>
      </c>
      <c r="F8" s="401"/>
      <c r="G8" s="401"/>
      <c r="H8" s="401"/>
      <c r="I8" s="401"/>
      <c r="J8" s="401"/>
      <c r="K8" s="401"/>
      <c r="L8" s="40"/>
      <c r="M8" s="40"/>
      <c r="N8" s="40"/>
      <c r="O8" s="40"/>
      <c r="P8" s="40"/>
      <c r="Q8" s="40"/>
      <c r="R8" s="40"/>
      <c r="S8" s="40"/>
      <c r="T8" s="40"/>
    </row>
    <row r="9" spans="2:38" s="82" customFormat="1" ht="20.25" customHeight="1" x14ac:dyDescent="0.15">
      <c r="V9" s="82" t="s">
        <v>269</v>
      </c>
      <c r="Y9" s="82" t="s">
        <v>270</v>
      </c>
      <c r="AA9" s="401"/>
      <c r="AB9" s="401"/>
      <c r="AC9" s="401"/>
      <c r="AD9" s="401"/>
      <c r="AE9" s="401"/>
      <c r="AF9" s="401"/>
      <c r="AG9" s="401"/>
      <c r="AH9" s="401"/>
      <c r="AI9" s="401"/>
      <c r="AJ9" s="401"/>
      <c r="AK9" s="401"/>
    </row>
    <row r="10" spans="2:38" s="82" customFormat="1" ht="20.25" customHeight="1" x14ac:dyDescent="0.15">
      <c r="V10" s="401" t="s">
        <v>271</v>
      </c>
      <c r="W10" s="401"/>
      <c r="Y10" s="401" t="s">
        <v>272</v>
      </c>
      <c r="Z10" s="401"/>
      <c r="AA10" s="401"/>
      <c r="AB10" s="401"/>
      <c r="AC10" s="401"/>
      <c r="AD10" s="401"/>
      <c r="AE10" s="401"/>
      <c r="AF10" s="401"/>
      <c r="AG10" s="401"/>
      <c r="AH10" s="401"/>
      <c r="AI10" s="401"/>
      <c r="AJ10" s="401"/>
      <c r="AK10" s="401"/>
    </row>
    <row r="11" spans="2:38" s="82" customFormat="1" ht="20.25" customHeight="1" x14ac:dyDescent="0.15">
      <c r="C11" s="83" t="s">
        <v>273</v>
      </c>
      <c r="D11" s="83"/>
      <c r="W11" s="401" t="s">
        <v>315</v>
      </c>
      <c r="X11" s="401"/>
      <c r="Y11" s="401"/>
      <c r="Z11" s="401"/>
      <c r="AA11" s="401"/>
      <c r="AB11" s="401"/>
      <c r="AC11" s="401"/>
      <c r="AD11" s="401"/>
      <c r="AE11" s="401"/>
      <c r="AF11" s="401"/>
      <c r="AG11" s="401"/>
      <c r="AH11" s="401"/>
      <c r="AI11" s="401"/>
      <c r="AJ11" s="401"/>
      <c r="AK11" s="401"/>
    </row>
    <row r="12" spans="2:38" s="82" customFormat="1" ht="6.75" customHeight="1" x14ac:dyDescent="0.15">
      <c r="C12" s="83"/>
      <c r="D12" s="83"/>
    </row>
    <row r="13" spans="2:38" s="82" customFormat="1" ht="14.25" customHeight="1" x14ac:dyDescent="0.15">
      <c r="B13" s="408" t="s">
        <v>316</v>
      </c>
      <c r="C13" s="411" t="s">
        <v>114</v>
      </c>
      <c r="D13" s="412"/>
      <c r="E13" s="412"/>
      <c r="F13" s="412"/>
      <c r="G13" s="412"/>
      <c r="H13" s="412"/>
      <c r="I13" s="412"/>
      <c r="J13" s="412"/>
      <c r="K13" s="412"/>
      <c r="L13" s="413"/>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5"/>
    </row>
    <row r="14" spans="2:38" s="82" customFormat="1" ht="20.25" customHeight="1" x14ac:dyDescent="0.15">
      <c r="B14" s="409"/>
      <c r="C14" s="416" t="s">
        <v>275</v>
      </c>
      <c r="D14" s="417"/>
      <c r="E14" s="417"/>
      <c r="F14" s="417"/>
      <c r="G14" s="417"/>
      <c r="H14" s="417"/>
      <c r="I14" s="417"/>
      <c r="J14" s="417"/>
      <c r="K14" s="417"/>
      <c r="L14" s="418"/>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20"/>
    </row>
    <row r="15" spans="2:38" s="82" customFormat="1" ht="13.5" customHeight="1" x14ac:dyDescent="0.15">
      <c r="B15" s="409"/>
      <c r="C15" s="411" t="s">
        <v>317</v>
      </c>
      <c r="D15" s="412"/>
      <c r="E15" s="412"/>
      <c r="F15" s="412"/>
      <c r="G15" s="412"/>
      <c r="H15" s="412"/>
      <c r="I15" s="412"/>
      <c r="J15" s="412"/>
      <c r="K15" s="412"/>
      <c r="L15" s="421"/>
      <c r="M15" s="425" t="s">
        <v>318</v>
      </c>
      <c r="N15" s="425"/>
      <c r="O15" s="425"/>
      <c r="P15" s="425"/>
      <c r="Q15" s="425"/>
      <c r="R15" s="425"/>
      <c r="S15" s="425"/>
      <c r="T15" s="86" t="s">
        <v>129</v>
      </c>
      <c r="U15" s="425"/>
      <c r="V15" s="425"/>
      <c r="W15" s="425"/>
      <c r="X15" s="86" t="s">
        <v>319</v>
      </c>
      <c r="Y15" s="425"/>
      <c r="Z15" s="425"/>
      <c r="AA15" s="425"/>
      <c r="AB15" s="425"/>
      <c r="AC15" s="425"/>
      <c r="AD15" s="425"/>
      <c r="AE15" s="425"/>
      <c r="AF15" s="425"/>
      <c r="AG15" s="425"/>
      <c r="AH15" s="425"/>
      <c r="AI15" s="425"/>
      <c r="AJ15" s="425"/>
      <c r="AK15" s="426"/>
    </row>
    <row r="16" spans="2:38" s="82" customFormat="1" ht="20.25" customHeight="1" x14ac:dyDescent="0.15">
      <c r="B16" s="409"/>
      <c r="C16" s="422"/>
      <c r="D16" s="423"/>
      <c r="E16" s="423"/>
      <c r="F16" s="423"/>
      <c r="G16" s="423"/>
      <c r="H16" s="423"/>
      <c r="I16" s="423"/>
      <c r="J16" s="423"/>
      <c r="K16" s="423"/>
      <c r="L16" s="424"/>
      <c r="M16" s="436" t="s">
        <v>320</v>
      </c>
      <c r="N16" s="437"/>
      <c r="O16" s="437"/>
      <c r="P16" s="437"/>
      <c r="Q16" s="437" t="s">
        <v>321</v>
      </c>
      <c r="R16" s="437"/>
      <c r="S16" s="437"/>
      <c r="T16" s="437"/>
      <c r="U16" s="437"/>
      <c r="V16" s="437"/>
      <c r="W16" s="437"/>
      <c r="X16" s="437" t="s">
        <v>322</v>
      </c>
      <c r="Y16" s="437"/>
      <c r="Z16" s="437"/>
      <c r="AA16" s="437"/>
      <c r="AB16" s="437"/>
      <c r="AC16" s="437"/>
      <c r="AD16" s="437"/>
      <c r="AE16" s="437"/>
      <c r="AF16" s="437"/>
      <c r="AG16" s="437"/>
      <c r="AH16" s="437"/>
      <c r="AI16" s="437"/>
      <c r="AJ16" s="437"/>
      <c r="AK16" s="438"/>
    </row>
    <row r="17" spans="2:37" s="82" customFormat="1" ht="13.5" customHeight="1" x14ac:dyDescent="0.15">
      <c r="B17" s="409"/>
      <c r="C17" s="416"/>
      <c r="D17" s="417"/>
      <c r="E17" s="417"/>
      <c r="F17" s="417"/>
      <c r="G17" s="417"/>
      <c r="H17" s="417"/>
      <c r="I17" s="417"/>
      <c r="J17" s="417"/>
      <c r="K17" s="417"/>
      <c r="L17" s="418"/>
      <c r="M17" s="439" t="s">
        <v>115</v>
      </c>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40"/>
    </row>
    <row r="18" spans="2:37" s="82" customFormat="1" ht="20.25" customHeight="1" x14ac:dyDescent="0.15">
      <c r="B18" s="409"/>
      <c r="C18" s="427" t="s">
        <v>323</v>
      </c>
      <c r="D18" s="428"/>
      <c r="E18" s="428"/>
      <c r="F18" s="428"/>
      <c r="G18" s="428"/>
      <c r="H18" s="428"/>
      <c r="I18" s="428"/>
      <c r="J18" s="428"/>
      <c r="K18" s="428"/>
      <c r="L18" s="429"/>
      <c r="M18" s="402" t="s">
        <v>117</v>
      </c>
      <c r="N18" s="403"/>
      <c r="O18" s="403"/>
      <c r="P18" s="403"/>
      <c r="Q18" s="404"/>
      <c r="R18" s="405"/>
      <c r="S18" s="406"/>
      <c r="T18" s="406"/>
      <c r="U18" s="406"/>
      <c r="V18" s="406"/>
      <c r="W18" s="406"/>
      <c r="X18" s="406"/>
      <c r="Y18" s="406"/>
      <c r="Z18" s="402" t="s">
        <v>324</v>
      </c>
      <c r="AA18" s="403"/>
      <c r="AB18" s="403"/>
      <c r="AC18" s="403"/>
      <c r="AD18" s="404"/>
      <c r="AE18" s="403"/>
      <c r="AF18" s="403"/>
      <c r="AG18" s="403"/>
      <c r="AH18" s="403"/>
      <c r="AI18" s="403"/>
      <c r="AJ18" s="403"/>
      <c r="AK18" s="404"/>
    </row>
    <row r="19" spans="2:37" ht="14.25" customHeight="1" x14ac:dyDescent="0.15">
      <c r="B19" s="409"/>
      <c r="C19" s="430" t="s">
        <v>119</v>
      </c>
      <c r="D19" s="431"/>
      <c r="E19" s="431"/>
      <c r="F19" s="431"/>
      <c r="G19" s="431"/>
      <c r="H19" s="431"/>
      <c r="I19" s="431"/>
      <c r="J19" s="431"/>
      <c r="K19" s="431"/>
      <c r="L19" s="432"/>
      <c r="M19" s="433" t="s">
        <v>120</v>
      </c>
      <c r="N19" s="434"/>
      <c r="O19" s="434"/>
      <c r="P19" s="434"/>
      <c r="Q19" s="435"/>
      <c r="R19" s="403"/>
      <c r="S19" s="403"/>
      <c r="T19" s="403"/>
      <c r="U19" s="403"/>
      <c r="V19" s="403"/>
      <c r="W19" s="403"/>
      <c r="X19" s="403"/>
      <c r="Y19" s="403"/>
      <c r="Z19" s="403"/>
      <c r="AA19" s="403"/>
      <c r="AB19" s="403"/>
      <c r="AC19" s="403"/>
      <c r="AD19" s="403"/>
      <c r="AE19" s="403"/>
      <c r="AF19" s="403"/>
      <c r="AG19" s="403"/>
      <c r="AH19" s="403"/>
      <c r="AI19" s="403"/>
      <c r="AJ19" s="403"/>
      <c r="AK19" s="404"/>
    </row>
    <row r="20" spans="2:37" ht="20.25" customHeight="1" x14ac:dyDescent="0.15">
      <c r="B20" s="409"/>
      <c r="C20" s="441" t="s">
        <v>121</v>
      </c>
      <c r="D20" s="442"/>
      <c r="E20" s="442"/>
      <c r="F20" s="442"/>
      <c r="G20" s="442"/>
      <c r="H20" s="442"/>
      <c r="I20" s="442"/>
      <c r="J20" s="442"/>
      <c r="K20" s="442"/>
      <c r="L20" s="443"/>
      <c r="M20" s="403" t="s">
        <v>325</v>
      </c>
      <c r="N20" s="403"/>
      <c r="O20" s="403"/>
      <c r="P20" s="403"/>
      <c r="Q20" s="404"/>
      <c r="R20" s="405"/>
      <c r="S20" s="406"/>
      <c r="T20" s="406"/>
      <c r="U20" s="406"/>
      <c r="V20" s="406"/>
      <c r="W20" s="406"/>
      <c r="X20" s="406"/>
      <c r="Y20" s="406"/>
      <c r="Z20" s="402" t="s">
        <v>326</v>
      </c>
      <c r="AA20" s="403"/>
      <c r="AB20" s="403"/>
      <c r="AC20" s="403"/>
      <c r="AD20" s="404"/>
      <c r="AE20" s="403"/>
      <c r="AF20" s="403"/>
      <c r="AG20" s="403"/>
      <c r="AH20" s="403"/>
      <c r="AI20" s="403"/>
      <c r="AJ20" s="403"/>
      <c r="AK20" s="404"/>
    </row>
    <row r="21" spans="2:37" ht="13.5" customHeight="1" x14ac:dyDescent="0.15">
      <c r="B21" s="409"/>
      <c r="C21" s="411" t="s">
        <v>122</v>
      </c>
      <c r="D21" s="412"/>
      <c r="E21" s="412"/>
      <c r="F21" s="412"/>
      <c r="G21" s="412"/>
      <c r="H21" s="412"/>
      <c r="I21" s="412"/>
      <c r="J21" s="412"/>
      <c r="K21" s="412"/>
      <c r="L21" s="421"/>
      <c r="M21" s="425" t="s">
        <v>327</v>
      </c>
      <c r="N21" s="425"/>
      <c r="O21" s="425"/>
      <c r="P21" s="425"/>
      <c r="Q21" s="425"/>
      <c r="R21" s="425"/>
      <c r="S21" s="425"/>
      <c r="T21" s="86" t="s">
        <v>129</v>
      </c>
      <c r="U21" s="425"/>
      <c r="V21" s="425"/>
      <c r="W21" s="425"/>
      <c r="X21" s="86" t="s">
        <v>328</v>
      </c>
      <c r="Y21" s="425"/>
      <c r="Z21" s="425"/>
      <c r="AA21" s="425"/>
      <c r="AB21" s="425"/>
      <c r="AC21" s="425"/>
      <c r="AD21" s="425"/>
      <c r="AE21" s="425"/>
      <c r="AF21" s="425"/>
      <c r="AG21" s="425"/>
      <c r="AH21" s="425"/>
      <c r="AI21" s="425"/>
      <c r="AJ21" s="425"/>
      <c r="AK21" s="426"/>
    </row>
    <row r="22" spans="2:37" ht="14.25" customHeight="1" x14ac:dyDescent="0.15">
      <c r="B22" s="409"/>
      <c r="C22" s="422"/>
      <c r="D22" s="423"/>
      <c r="E22" s="423"/>
      <c r="F22" s="423"/>
      <c r="G22" s="423"/>
      <c r="H22" s="423"/>
      <c r="I22" s="423"/>
      <c r="J22" s="423"/>
      <c r="K22" s="423"/>
      <c r="L22" s="424"/>
      <c r="M22" s="436" t="s">
        <v>329</v>
      </c>
      <c r="N22" s="437"/>
      <c r="O22" s="437"/>
      <c r="P22" s="437"/>
      <c r="Q22" s="437" t="s">
        <v>321</v>
      </c>
      <c r="R22" s="437"/>
      <c r="S22" s="437"/>
      <c r="T22" s="437"/>
      <c r="U22" s="437"/>
      <c r="V22" s="437"/>
      <c r="W22" s="437"/>
      <c r="X22" s="437" t="s">
        <v>322</v>
      </c>
      <c r="Y22" s="437"/>
      <c r="Z22" s="437"/>
      <c r="AA22" s="437"/>
      <c r="AB22" s="437"/>
      <c r="AC22" s="437"/>
      <c r="AD22" s="437"/>
      <c r="AE22" s="437"/>
      <c r="AF22" s="437"/>
      <c r="AG22" s="437"/>
      <c r="AH22" s="437"/>
      <c r="AI22" s="437"/>
      <c r="AJ22" s="437"/>
      <c r="AK22" s="438"/>
    </row>
    <row r="23" spans="2:37" x14ac:dyDescent="0.15">
      <c r="B23" s="410"/>
      <c r="C23" s="416"/>
      <c r="D23" s="417"/>
      <c r="E23" s="417"/>
      <c r="F23" s="417"/>
      <c r="G23" s="417"/>
      <c r="H23" s="417"/>
      <c r="I23" s="417"/>
      <c r="J23" s="417"/>
      <c r="K23" s="417"/>
      <c r="L23" s="418"/>
      <c r="M23" s="439"/>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2:37" ht="13.5" customHeight="1" x14ac:dyDescent="0.15">
      <c r="B24" s="444" t="s">
        <v>277</v>
      </c>
      <c r="C24" s="411" t="s">
        <v>330</v>
      </c>
      <c r="D24" s="412"/>
      <c r="E24" s="412"/>
      <c r="F24" s="412"/>
      <c r="G24" s="412"/>
      <c r="H24" s="412"/>
      <c r="I24" s="412"/>
      <c r="J24" s="412"/>
      <c r="K24" s="412"/>
      <c r="L24" s="421"/>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4"/>
      <c r="AJ24" s="414"/>
      <c r="AK24" s="415"/>
    </row>
    <row r="25" spans="2:37" ht="20.25" customHeight="1" x14ac:dyDescent="0.15">
      <c r="B25" s="445"/>
      <c r="C25" s="416" t="s">
        <v>331</v>
      </c>
      <c r="D25" s="417"/>
      <c r="E25" s="417"/>
      <c r="F25" s="417"/>
      <c r="G25" s="417"/>
      <c r="H25" s="417"/>
      <c r="I25" s="417"/>
      <c r="J25" s="417"/>
      <c r="K25" s="417"/>
      <c r="L25" s="418"/>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20"/>
    </row>
    <row r="26" spans="2:37" ht="13.5" customHeight="1" x14ac:dyDescent="0.15">
      <c r="B26" s="445"/>
      <c r="C26" s="411" t="s">
        <v>123</v>
      </c>
      <c r="D26" s="412"/>
      <c r="E26" s="412"/>
      <c r="F26" s="412"/>
      <c r="G26" s="412"/>
      <c r="H26" s="412"/>
      <c r="I26" s="412"/>
      <c r="J26" s="412"/>
      <c r="K26" s="412"/>
      <c r="L26" s="421"/>
      <c r="M26" s="425" t="s">
        <v>332</v>
      </c>
      <c r="N26" s="425"/>
      <c r="O26" s="425"/>
      <c r="P26" s="425"/>
      <c r="Q26" s="425"/>
      <c r="R26" s="425"/>
      <c r="S26" s="425"/>
      <c r="T26" s="86" t="s">
        <v>129</v>
      </c>
      <c r="U26" s="425"/>
      <c r="V26" s="425"/>
      <c r="W26" s="425"/>
      <c r="X26" s="86" t="s">
        <v>333</v>
      </c>
      <c r="Y26" s="425"/>
      <c r="Z26" s="425"/>
      <c r="AA26" s="425"/>
      <c r="AB26" s="425"/>
      <c r="AC26" s="425"/>
      <c r="AD26" s="425"/>
      <c r="AE26" s="425"/>
      <c r="AF26" s="425"/>
      <c r="AG26" s="425"/>
      <c r="AH26" s="425"/>
      <c r="AI26" s="425"/>
      <c r="AJ26" s="425"/>
      <c r="AK26" s="426"/>
    </row>
    <row r="27" spans="2:37" ht="20.25" customHeight="1" x14ac:dyDescent="0.15">
      <c r="B27" s="445"/>
      <c r="C27" s="422"/>
      <c r="D27" s="423"/>
      <c r="E27" s="423"/>
      <c r="F27" s="423"/>
      <c r="G27" s="423"/>
      <c r="H27" s="423"/>
      <c r="I27" s="423"/>
      <c r="J27" s="423"/>
      <c r="K27" s="423"/>
      <c r="L27" s="424"/>
      <c r="M27" s="436" t="s">
        <v>334</v>
      </c>
      <c r="N27" s="437"/>
      <c r="O27" s="437"/>
      <c r="P27" s="437"/>
      <c r="Q27" s="437" t="s">
        <v>321</v>
      </c>
      <c r="R27" s="437"/>
      <c r="S27" s="437"/>
      <c r="T27" s="437"/>
      <c r="U27" s="437"/>
      <c r="V27" s="437"/>
      <c r="W27" s="437"/>
      <c r="X27" s="437" t="s">
        <v>322</v>
      </c>
      <c r="Y27" s="437"/>
      <c r="Z27" s="437"/>
      <c r="AA27" s="437"/>
      <c r="AB27" s="437"/>
      <c r="AC27" s="437"/>
      <c r="AD27" s="437"/>
      <c r="AE27" s="437"/>
      <c r="AF27" s="437"/>
      <c r="AG27" s="437"/>
      <c r="AH27" s="437"/>
      <c r="AI27" s="437"/>
      <c r="AJ27" s="437"/>
      <c r="AK27" s="438"/>
    </row>
    <row r="28" spans="2:37" ht="20.25" customHeight="1" x14ac:dyDescent="0.15">
      <c r="B28" s="445"/>
      <c r="C28" s="416"/>
      <c r="D28" s="417"/>
      <c r="E28" s="417"/>
      <c r="F28" s="417"/>
      <c r="G28" s="417"/>
      <c r="H28" s="417"/>
      <c r="I28" s="417"/>
      <c r="J28" s="417"/>
      <c r="K28" s="417"/>
      <c r="L28" s="418"/>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40"/>
    </row>
    <row r="29" spans="2:37" ht="14.25" customHeight="1" x14ac:dyDescent="0.15">
      <c r="B29" s="445"/>
      <c r="C29" s="427" t="s">
        <v>116</v>
      </c>
      <c r="D29" s="428"/>
      <c r="E29" s="428"/>
      <c r="F29" s="428"/>
      <c r="G29" s="428"/>
      <c r="H29" s="428"/>
      <c r="I29" s="428"/>
      <c r="J29" s="428"/>
      <c r="K29" s="428"/>
      <c r="L29" s="429"/>
      <c r="M29" s="403" t="s">
        <v>117</v>
      </c>
      <c r="N29" s="403"/>
      <c r="O29" s="403"/>
      <c r="P29" s="403"/>
      <c r="Q29" s="404"/>
      <c r="R29" s="405"/>
      <c r="S29" s="406"/>
      <c r="T29" s="406"/>
      <c r="U29" s="406"/>
      <c r="V29" s="406"/>
      <c r="W29" s="406"/>
      <c r="X29" s="406"/>
      <c r="Y29" s="406"/>
      <c r="Z29" s="402" t="s">
        <v>118</v>
      </c>
      <c r="AA29" s="403"/>
      <c r="AB29" s="403"/>
      <c r="AC29" s="403"/>
      <c r="AD29" s="404"/>
      <c r="AE29" s="403"/>
      <c r="AF29" s="403"/>
      <c r="AG29" s="403"/>
      <c r="AH29" s="403"/>
      <c r="AI29" s="403"/>
      <c r="AJ29" s="403"/>
      <c r="AK29" s="404"/>
    </row>
    <row r="30" spans="2:37" ht="13.5" customHeight="1" x14ac:dyDescent="0.15">
      <c r="B30" s="445"/>
      <c r="C30" s="447" t="s">
        <v>126</v>
      </c>
      <c r="D30" s="448"/>
      <c r="E30" s="448"/>
      <c r="F30" s="448"/>
      <c r="G30" s="448"/>
      <c r="H30" s="448"/>
      <c r="I30" s="448"/>
      <c r="J30" s="448"/>
      <c r="K30" s="448"/>
      <c r="L30" s="449"/>
      <c r="M30" s="425" t="s">
        <v>124</v>
      </c>
      <c r="N30" s="425"/>
      <c r="O30" s="425"/>
      <c r="P30" s="425"/>
      <c r="Q30" s="425"/>
      <c r="R30" s="425"/>
      <c r="S30" s="425"/>
      <c r="T30" s="86" t="s">
        <v>129</v>
      </c>
      <c r="U30" s="425"/>
      <c r="V30" s="425"/>
      <c r="W30" s="425"/>
      <c r="X30" s="86" t="s">
        <v>125</v>
      </c>
      <c r="Y30" s="425"/>
      <c r="Z30" s="425"/>
      <c r="AA30" s="425"/>
      <c r="AB30" s="425"/>
      <c r="AC30" s="425"/>
      <c r="AD30" s="425"/>
      <c r="AE30" s="425"/>
      <c r="AF30" s="425"/>
      <c r="AG30" s="425"/>
      <c r="AH30" s="425"/>
      <c r="AI30" s="425"/>
      <c r="AJ30" s="425"/>
      <c r="AK30" s="426"/>
    </row>
    <row r="31" spans="2:37" ht="14.25" customHeight="1" x14ac:dyDescent="0.15">
      <c r="B31" s="445"/>
      <c r="C31" s="450"/>
      <c r="D31" s="451"/>
      <c r="E31" s="451"/>
      <c r="F31" s="451"/>
      <c r="G31" s="451"/>
      <c r="H31" s="451"/>
      <c r="I31" s="451"/>
      <c r="J31" s="451"/>
      <c r="K31" s="451"/>
      <c r="L31" s="452"/>
      <c r="M31" s="436" t="s">
        <v>276</v>
      </c>
      <c r="N31" s="437"/>
      <c r="O31" s="437"/>
      <c r="P31" s="437"/>
      <c r="Q31" s="437" t="s">
        <v>321</v>
      </c>
      <c r="R31" s="437"/>
      <c r="S31" s="437"/>
      <c r="T31" s="437"/>
      <c r="U31" s="437"/>
      <c r="V31" s="437"/>
      <c r="W31" s="437"/>
      <c r="X31" s="437" t="s">
        <v>322</v>
      </c>
      <c r="Y31" s="437"/>
      <c r="Z31" s="437"/>
      <c r="AA31" s="437"/>
      <c r="AB31" s="437"/>
      <c r="AC31" s="437"/>
      <c r="AD31" s="437"/>
      <c r="AE31" s="437"/>
      <c r="AF31" s="437"/>
      <c r="AG31" s="437"/>
      <c r="AH31" s="437"/>
      <c r="AI31" s="437"/>
      <c r="AJ31" s="437"/>
      <c r="AK31" s="438"/>
    </row>
    <row r="32" spans="2:37" x14ac:dyDescent="0.15">
      <c r="B32" s="445"/>
      <c r="C32" s="453"/>
      <c r="D32" s="454"/>
      <c r="E32" s="454"/>
      <c r="F32" s="454"/>
      <c r="G32" s="454"/>
      <c r="H32" s="454"/>
      <c r="I32" s="454"/>
      <c r="J32" s="454"/>
      <c r="K32" s="454"/>
      <c r="L32" s="455"/>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1:37" ht="14.25" customHeight="1" x14ac:dyDescent="0.15">
      <c r="B33" s="445"/>
      <c r="C33" s="427" t="s">
        <v>116</v>
      </c>
      <c r="D33" s="428"/>
      <c r="E33" s="428"/>
      <c r="F33" s="428"/>
      <c r="G33" s="428"/>
      <c r="H33" s="428"/>
      <c r="I33" s="428"/>
      <c r="J33" s="428"/>
      <c r="K33" s="428"/>
      <c r="L33" s="429"/>
      <c r="M33" s="403" t="s">
        <v>117</v>
      </c>
      <c r="N33" s="403"/>
      <c r="O33" s="403"/>
      <c r="P33" s="403"/>
      <c r="Q33" s="404"/>
      <c r="R33" s="405"/>
      <c r="S33" s="406"/>
      <c r="T33" s="406"/>
      <c r="U33" s="406"/>
      <c r="V33" s="406"/>
      <c r="W33" s="406"/>
      <c r="X33" s="406"/>
      <c r="Y33" s="406"/>
      <c r="Z33" s="402" t="s">
        <v>118</v>
      </c>
      <c r="AA33" s="403"/>
      <c r="AB33" s="403"/>
      <c r="AC33" s="403"/>
      <c r="AD33" s="404"/>
      <c r="AE33" s="403"/>
      <c r="AF33" s="403"/>
      <c r="AG33" s="403"/>
      <c r="AH33" s="403"/>
      <c r="AI33" s="403"/>
      <c r="AJ33" s="403"/>
      <c r="AK33" s="404"/>
    </row>
    <row r="34" spans="1:37" ht="20.25" customHeight="1" x14ac:dyDescent="0.15">
      <c r="B34" s="445"/>
      <c r="C34" s="427" t="s">
        <v>127</v>
      </c>
      <c r="D34" s="428"/>
      <c r="E34" s="428"/>
      <c r="F34" s="428"/>
      <c r="G34" s="428"/>
      <c r="H34" s="428"/>
      <c r="I34" s="428"/>
      <c r="J34" s="428"/>
      <c r="K34" s="428"/>
      <c r="L34" s="429"/>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3"/>
    </row>
    <row r="35" spans="1:37" ht="13.5" customHeight="1" x14ac:dyDescent="0.15">
      <c r="B35" s="445"/>
      <c r="C35" s="411" t="s">
        <v>128</v>
      </c>
      <c r="D35" s="412"/>
      <c r="E35" s="412"/>
      <c r="F35" s="412"/>
      <c r="G35" s="412"/>
      <c r="H35" s="412"/>
      <c r="I35" s="412"/>
      <c r="J35" s="412"/>
      <c r="K35" s="412"/>
      <c r="L35" s="421"/>
      <c r="M35" s="425" t="s">
        <v>124</v>
      </c>
      <c r="N35" s="425"/>
      <c r="O35" s="425"/>
      <c r="P35" s="425"/>
      <c r="Q35" s="425"/>
      <c r="R35" s="425"/>
      <c r="S35" s="425"/>
      <c r="T35" s="86" t="s">
        <v>129</v>
      </c>
      <c r="U35" s="425"/>
      <c r="V35" s="425"/>
      <c r="W35" s="425"/>
      <c r="X35" s="86" t="s">
        <v>125</v>
      </c>
      <c r="Y35" s="425"/>
      <c r="Z35" s="425"/>
      <c r="AA35" s="425"/>
      <c r="AB35" s="425"/>
      <c r="AC35" s="425"/>
      <c r="AD35" s="425"/>
      <c r="AE35" s="425"/>
      <c r="AF35" s="425"/>
      <c r="AG35" s="425"/>
      <c r="AH35" s="425"/>
      <c r="AI35" s="425"/>
      <c r="AJ35" s="425"/>
      <c r="AK35" s="426"/>
    </row>
    <row r="36" spans="1:37" ht="14.25" customHeight="1" x14ac:dyDescent="0.15">
      <c r="B36" s="445"/>
      <c r="C36" s="422"/>
      <c r="D36" s="423"/>
      <c r="E36" s="423"/>
      <c r="F36" s="423"/>
      <c r="G36" s="423"/>
      <c r="H36" s="423"/>
      <c r="I36" s="423"/>
      <c r="J36" s="423"/>
      <c r="K36" s="423"/>
      <c r="L36" s="424"/>
      <c r="M36" s="436" t="s">
        <v>276</v>
      </c>
      <c r="N36" s="437"/>
      <c r="O36" s="437"/>
      <c r="P36" s="437"/>
      <c r="Q36" s="437" t="s">
        <v>321</v>
      </c>
      <c r="R36" s="437"/>
      <c r="S36" s="437"/>
      <c r="T36" s="437"/>
      <c r="U36" s="437"/>
      <c r="V36" s="437"/>
      <c r="W36" s="437"/>
      <c r="X36" s="437" t="s">
        <v>322</v>
      </c>
      <c r="Y36" s="437"/>
      <c r="Z36" s="437"/>
      <c r="AA36" s="437"/>
      <c r="AB36" s="437"/>
      <c r="AC36" s="437"/>
      <c r="AD36" s="437"/>
      <c r="AE36" s="437"/>
      <c r="AF36" s="437"/>
      <c r="AG36" s="437"/>
      <c r="AH36" s="437"/>
      <c r="AI36" s="437"/>
      <c r="AJ36" s="437"/>
      <c r="AK36" s="438"/>
    </row>
    <row r="37" spans="1:37" x14ac:dyDescent="0.15">
      <c r="B37" s="446"/>
      <c r="C37" s="416"/>
      <c r="D37" s="417"/>
      <c r="E37" s="417"/>
      <c r="F37" s="417"/>
      <c r="G37" s="417"/>
      <c r="H37" s="417"/>
      <c r="I37" s="417"/>
      <c r="J37" s="417"/>
      <c r="K37" s="417"/>
      <c r="L37" s="418"/>
      <c r="M37" s="439"/>
      <c r="N37" s="439"/>
      <c r="O37" s="456"/>
      <c r="P37" s="456"/>
      <c r="Q37" s="456"/>
      <c r="R37" s="439"/>
      <c r="S37" s="439"/>
      <c r="T37" s="439"/>
      <c r="U37" s="439"/>
      <c r="V37" s="439"/>
      <c r="W37" s="439"/>
      <c r="X37" s="439"/>
      <c r="Y37" s="439"/>
      <c r="Z37" s="439"/>
      <c r="AA37" s="439"/>
      <c r="AB37" s="439"/>
      <c r="AC37" s="439"/>
      <c r="AD37" s="439"/>
      <c r="AE37" s="456"/>
      <c r="AF37" s="456"/>
      <c r="AG37" s="456"/>
      <c r="AH37" s="456"/>
      <c r="AI37" s="439"/>
      <c r="AJ37" s="439"/>
      <c r="AK37" s="440"/>
    </row>
    <row r="38" spans="1:37" ht="13.5" customHeight="1" x14ac:dyDescent="0.15">
      <c r="B38" s="457" t="s">
        <v>130</v>
      </c>
      <c r="C38" s="458" t="s">
        <v>278</v>
      </c>
      <c r="D38" s="459"/>
      <c r="E38" s="459"/>
      <c r="F38" s="459"/>
      <c r="G38" s="459"/>
      <c r="H38" s="459"/>
      <c r="I38" s="459"/>
      <c r="J38" s="459"/>
      <c r="K38" s="459"/>
      <c r="L38" s="459"/>
      <c r="M38" s="462" t="s">
        <v>131</v>
      </c>
      <c r="N38" s="434"/>
      <c r="O38" s="465" t="s">
        <v>335</v>
      </c>
      <c r="P38" s="466"/>
      <c r="Q38" s="467"/>
      <c r="R38" s="406" t="s">
        <v>132</v>
      </c>
      <c r="S38" s="406"/>
      <c r="T38" s="406"/>
      <c r="U38" s="406"/>
      <c r="V38" s="406"/>
      <c r="W38" s="406"/>
      <c r="X38" s="406"/>
      <c r="Y38" s="406"/>
      <c r="Z38" s="407"/>
      <c r="AA38" s="465" t="s">
        <v>336</v>
      </c>
      <c r="AB38" s="466"/>
      <c r="AC38" s="466"/>
      <c r="AD38" s="466"/>
      <c r="AE38" s="473" t="s">
        <v>133</v>
      </c>
      <c r="AF38" s="466"/>
      <c r="AG38" s="466"/>
      <c r="AH38" s="467"/>
      <c r="AI38" s="474" t="s">
        <v>134</v>
      </c>
      <c r="AJ38" s="474"/>
      <c r="AK38" s="475"/>
    </row>
    <row r="39" spans="1:37" ht="14.25" customHeight="1" x14ac:dyDescent="0.15">
      <c r="A39" s="88"/>
      <c r="B39" s="445"/>
      <c r="C39" s="460"/>
      <c r="D39" s="461"/>
      <c r="E39" s="461"/>
      <c r="F39" s="461"/>
      <c r="G39" s="461"/>
      <c r="H39" s="461"/>
      <c r="I39" s="461"/>
      <c r="J39" s="461"/>
      <c r="K39" s="461"/>
      <c r="L39" s="461"/>
      <c r="M39" s="463"/>
      <c r="N39" s="464"/>
      <c r="O39" s="468"/>
      <c r="P39" s="469"/>
      <c r="Q39" s="470"/>
      <c r="R39" s="471"/>
      <c r="S39" s="471"/>
      <c r="T39" s="471"/>
      <c r="U39" s="471"/>
      <c r="V39" s="471"/>
      <c r="W39" s="471"/>
      <c r="X39" s="471"/>
      <c r="Y39" s="471"/>
      <c r="Z39" s="472"/>
      <c r="AA39" s="468"/>
      <c r="AB39" s="469"/>
      <c r="AC39" s="469"/>
      <c r="AD39" s="469"/>
      <c r="AE39" s="476" t="s">
        <v>135</v>
      </c>
      <c r="AF39" s="477"/>
      <c r="AG39" s="477"/>
      <c r="AH39" s="478"/>
      <c r="AI39" s="477" t="s">
        <v>136</v>
      </c>
      <c r="AJ39" s="477"/>
      <c r="AK39" s="478"/>
    </row>
    <row r="40" spans="1:37" ht="14.25" customHeight="1" x14ac:dyDescent="0.15">
      <c r="B40" s="445"/>
      <c r="C40" s="409" t="s">
        <v>279</v>
      </c>
      <c r="D40" s="89"/>
      <c r="E40" s="479" t="s">
        <v>137</v>
      </c>
      <c r="F40" s="479"/>
      <c r="G40" s="479"/>
      <c r="H40" s="479"/>
      <c r="I40" s="479"/>
      <c r="J40" s="479"/>
      <c r="K40" s="479"/>
      <c r="L40" s="479"/>
      <c r="M40" s="462"/>
      <c r="N40" s="480"/>
      <c r="O40" s="476"/>
      <c r="P40" s="477"/>
      <c r="Q40" s="478"/>
      <c r="R40" s="36" t="s">
        <v>10</v>
      </c>
      <c r="S40" s="481" t="s">
        <v>138</v>
      </c>
      <c r="T40" s="481"/>
      <c r="U40" s="37" t="s">
        <v>10</v>
      </c>
      <c r="V40" s="481" t="s">
        <v>141</v>
      </c>
      <c r="W40" s="481"/>
      <c r="X40" s="37" t="s">
        <v>10</v>
      </c>
      <c r="Y40" s="481" t="s">
        <v>142</v>
      </c>
      <c r="Z40" s="482"/>
      <c r="AA40" s="483"/>
      <c r="AB40" s="484"/>
      <c r="AC40" s="484"/>
      <c r="AD40" s="485"/>
      <c r="AE40" s="486"/>
      <c r="AF40" s="487"/>
      <c r="AG40" s="487"/>
      <c r="AH40" s="488"/>
      <c r="AI40" s="36" t="s">
        <v>10</v>
      </c>
      <c r="AJ40" s="481" t="s">
        <v>139</v>
      </c>
      <c r="AK40" s="482"/>
    </row>
    <row r="41" spans="1:37" ht="14.25" customHeight="1" x14ac:dyDescent="0.15">
      <c r="B41" s="445"/>
      <c r="C41" s="409"/>
      <c r="D41" s="89"/>
      <c r="E41" s="479" t="s">
        <v>140</v>
      </c>
      <c r="F41" s="489"/>
      <c r="G41" s="489"/>
      <c r="H41" s="489"/>
      <c r="I41" s="489"/>
      <c r="J41" s="489"/>
      <c r="K41" s="489"/>
      <c r="L41" s="489"/>
      <c r="M41" s="462"/>
      <c r="N41" s="480"/>
      <c r="O41" s="490"/>
      <c r="P41" s="491"/>
      <c r="Q41" s="492"/>
      <c r="R41" s="36" t="s">
        <v>10</v>
      </c>
      <c r="S41" s="481" t="s">
        <v>138</v>
      </c>
      <c r="T41" s="481"/>
      <c r="U41" s="37" t="s">
        <v>10</v>
      </c>
      <c r="V41" s="481" t="s">
        <v>141</v>
      </c>
      <c r="W41" s="481"/>
      <c r="X41" s="37" t="s">
        <v>10</v>
      </c>
      <c r="Y41" s="481" t="s">
        <v>142</v>
      </c>
      <c r="Z41" s="482"/>
      <c r="AA41" s="483"/>
      <c r="AB41" s="484"/>
      <c r="AC41" s="484"/>
      <c r="AD41" s="485"/>
      <c r="AE41" s="483"/>
      <c r="AF41" s="484"/>
      <c r="AG41" s="484"/>
      <c r="AH41" s="485"/>
      <c r="AI41" s="36" t="s">
        <v>10</v>
      </c>
      <c r="AJ41" s="481" t="s">
        <v>139</v>
      </c>
      <c r="AK41" s="482"/>
    </row>
    <row r="42" spans="1:37" ht="14.25" customHeight="1" x14ac:dyDescent="0.15">
      <c r="B42" s="445"/>
      <c r="C42" s="409"/>
      <c r="D42" s="89"/>
      <c r="E42" s="479" t="s">
        <v>143</v>
      </c>
      <c r="F42" s="489"/>
      <c r="G42" s="489"/>
      <c r="H42" s="489"/>
      <c r="I42" s="489"/>
      <c r="J42" s="489"/>
      <c r="K42" s="489"/>
      <c r="L42" s="489"/>
      <c r="M42" s="462"/>
      <c r="N42" s="480"/>
      <c r="O42" s="490"/>
      <c r="P42" s="491"/>
      <c r="Q42" s="492"/>
      <c r="R42" s="36" t="s">
        <v>10</v>
      </c>
      <c r="S42" s="481" t="s">
        <v>138</v>
      </c>
      <c r="T42" s="481"/>
      <c r="U42" s="37" t="s">
        <v>10</v>
      </c>
      <c r="V42" s="481" t="s">
        <v>141</v>
      </c>
      <c r="W42" s="481"/>
      <c r="X42" s="37" t="s">
        <v>10</v>
      </c>
      <c r="Y42" s="481" t="s">
        <v>142</v>
      </c>
      <c r="Z42" s="482"/>
      <c r="AA42" s="483"/>
      <c r="AB42" s="484"/>
      <c r="AC42" s="484"/>
      <c r="AD42" s="485"/>
      <c r="AE42" s="483"/>
      <c r="AF42" s="484"/>
      <c r="AG42" s="484"/>
      <c r="AH42" s="485"/>
      <c r="AI42" s="36" t="s">
        <v>10</v>
      </c>
      <c r="AJ42" s="481" t="s">
        <v>139</v>
      </c>
      <c r="AK42" s="482"/>
    </row>
    <row r="43" spans="1:37" ht="14.25" customHeight="1" x14ac:dyDescent="0.15">
      <c r="B43" s="445"/>
      <c r="C43" s="409"/>
      <c r="D43" s="89"/>
      <c r="E43" s="479" t="s">
        <v>144</v>
      </c>
      <c r="F43" s="489"/>
      <c r="G43" s="489"/>
      <c r="H43" s="489"/>
      <c r="I43" s="489"/>
      <c r="J43" s="489"/>
      <c r="K43" s="489"/>
      <c r="L43" s="489"/>
      <c r="M43" s="462"/>
      <c r="N43" s="480"/>
      <c r="O43" s="490"/>
      <c r="P43" s="491"/>
      <c r="Q43" s="492"/>
      <c r="R43" s="36" t="s">
        <v>10</v>
      </c>
      <c r="S43" s="481" t="s">
        <v>138</v>
      </c>
      <c r="T43" s="481"/>
      <c r="U43" s="37" t="s">
        <v>10</v>
      </c>
      <c r="V43" s="481" t="s">
        <v>141</v>
      </c>
      <c r="W43" s="481"/>
      <c r="X43" s="37" t="s">
        <v>10</v>
      </c>
      <c r="Y43" s="481" t="s">
        <v>142</v>
      </c>
      <c r="Z43" s="482"/>
      <c r="AA43" s="483"/>
      <c r="AB43" s="484"/>
      <c r="AC43" s="484"/>
      <c r="AD43" s="485"/>
      <c r="AE43" s="483"/>
      <c r="AF43" s="484"/>
      <c r="AG43" s="484"/>
      <c r="AH43" s="485"/>
      <c r="AI43" s="36" t="s">
        <v>10</v>
      </c>
      <c r="AJ43" s="481" t="s">
        <v>139</v>
      </c>
      <c r="AK43" s="482"/>
    </row>
    <row r="44" spans="1:37" ht="14.25" customHeight="1" x14ac:dyDescent="0.15">
      <c r="B44" s="445"/>
      <c r="C44" s="409"/>
      <c r="D44" s="89"/>
      <c r="E44" s="479" t="s">
        <v>145</v>
      </c>
      <c r="F44" s="489"/>
      <c r="G44" s="489"/>
      <c r="H44" s="489"/>
      <c r="I44" s="489"/>
      <c r="J44" s="489"/>
      <c r="K44" s="489"/>
      <c r="L44" s="489"/>
      <c r="M44" s="462"/>
      <c r="N44" s="480"/>
      <c r="O44" s="490"/>
      <c r="P44" s="491"/>
      <c r="Q44" s="492"/>
      <c r="R44" s="36" t="s">
        <v>10</v>
      </c>
      <c r="S44" s="481" t="s">
        <v>138</v>
      </c>
      <c r="T44" s="481"/>
      <c r="U44" s="37" t="s">
        <v>10</v>
      </c>
      <c r="V44" s="481" t="s">
        <v>141</v>
      </c>
      <c r="W44" s="481"/>
      <c r="X44" s="37" t="s">
        <v>10</v>
      </c>
      <c r="Y44" s="481" t="s">
        <v>142</v>
      </c>
      <c r="Z44" s="482"/>
      <c r="AA44" s="483"/>
      <c r="AB44" s="484"/>
      <c r="AC44" s="484"/>
      <c r="AD44" s="485"/>
      <c r="AE44" s="483"/>
      <c r="AF44" s="484"/>
      <c r="AG44" s="484"/>
      <c r="AH44" s="485"/>
      <c r="AI44" s="36" t="s">
        <v>10</v>
      </c>
      <c r="AJ44" s="481" t="s">
        <v>139</v>
      </c>
      <c r="AK44" s="482"/>
    </row>
    <row r="45" spans="1:37" ht="14.25" customHeight="1" x14ac:dyDescent="0.15">
      <c r="B45" s="445"/>
      <c r="C45" s="409"/>
      <c r="D45" s="89"/>
      <c r="E45" s="493" t="s">
        <v>146</v>
      </c>
      <c r="F45" s="494"/>
      <c r="G45" s="494"/>
      <c r="H45" s="494"/>
      <c r="I45" s="494"/>
      <c r="J45" s="494"/>
      <c r="K45" s="494"/>
      <c r="L45" s="494"/>
      <c r="M45" s="462"/>
      <c r="N45" s="480"/>
      <c r="O45" s="490"/>
      <c r="P45" s="491"/>
      <c r="Q45" s="492"/>
      <c r="R45" s="36" t="s">
        <v>10</v>
      </c>
      <c r="S45" s="481" t="s">
        <v>138</v>
      </c>
      <c r="T45" s="481"/>
      <c r="U45" s="37" t="s">
        <v>10</v>
      </c>
      <c r="V45" s="481" t="s">
        <v>141</v>
      </c>
      <c r="W45" s="481"/>
      <c r="X45" s="37" t="s">
        <v>10</v>
      </c>
      <c r="Y45" s="481" t="s">
        <v>142</v>
      </c>
      <c r="Z45" s="482"/>
      <c r="AA45" s="483"/>
      <c r="AB45" s="484"/>
      <c r="AC45" s="484"/>
      <c r="AD45" s="485"/>
      <c r="AE45" s="483"/>
      <c r="AF45" s="484"/>
      <c r="AG45" s="484"/>
      <c r="AH45" s="485"/>
      <c r="AI45" s="36" t="s">
        <v>10</v>
      </c>
      <c r="AJ45" s="481" t="s">
        <v>139</v>
      </c>
      <c r="AK45" s="482"/>
    </row>
    <row r="46" spans="1:37" ht="14.25" customHeight="1" x14ac:dyDescent="0.15">
      <c r="B46" s="445"/>
      <c r="C46" s="409"/>
      <c r="D46" s="89"/>
      <c r="E46" s="495" t="s">
        <v>147</v>
      </c>
      <c r="F46" s="497"/>
      <c r="G46" s="497"/>
      <c r="H46" s="497"/>
      <c r="I46" s="497"/>
      <c r="J46" s="497"/>
      <c r="K46" s="497"/>
      <c r="L46" s="497"/>
      <c r="M46" s="462"/>
      <c r="N46" s="480"/>
      <c r="O46" s="490"/>
      <c r="P46" s="491"/>
      <c r="Q46" s="492"/>
      <c r="R46" s="36" t="s">
        <v>10</v>
      </c>
      <c r="S46" s="481" t="s">
        <v>138</v>
      </c>
      <c r="T46" s="481"/>
      <c r="U46" s="37" t="s">
        <v>10</v>
      </c>
      <c r="V46" s="481" t="s">
        <v>141</v>
      </c>
      <c r="W46" s="481"/>
      <c r="X46" s="37" t="s">
        <v>10</v>
      </c>
      <c r="Y46" s="481" t="s">
        <v>142</v>
      </c>
      <c r="Z46" s="482"/>
      <c r="AA46" s="483"/>
      <c r="AB46" s="484"/>
      <c r="AC46" s="484"/>
      <c r="AD46" s="485"/>
      <c r="AE46" s="483"/>
      <c r="AF46" s="484"/>
      <c r="AG46" s="484"/>
      <c r="AH46" s="485"/>
      <c r="AI46" s="36" t="s">
        <v>10</v>
      </c>
      <c r="AJ46" s="481" t="s">
        <v>139</v>
      </c>
      <c r="AK46" s="482"/>
    </row>
    <row r="47" spans="1:37" ht="14.25" customHeight="1" x14ac:dyDescent="0.15">
      <c r="B47" s="445"/>
      <c r="C47" s="409"/>
      <c r="D47" s="90"/>
      <c r="E47" s="495" t="s">
        <v>148</v>
      </c>
      <c r="F47" s="496"/>
      <c r="G47" s="496"/>
      <c r="H47" s="496"/>
      <c r="I47" s="496"/>
      <c r="J47" s="496"/>
      <c r="K47" s="496"/>
      <c r="L47" s="496"/>
      <c r="M47" s="462"/>
      <c r="N47" s="480"/>
      <c r="O47" s="490"/>
      <c r="P47" s="491"/>
      <c r="Q47" s="492"/>
      <c r="R47" s="36" t="s">
        <v>10</v>
      </c>
      <c r="S47" s="481" t="s">
        <v>138</v>
      </c>
      <c r="T47" s="481"/>
      <c r="U47" s="37" t="s">
        <v>10</v>
      </c>
      <c r="V47" s="481" t="s">
        <v>141</v>
      </c>
      <c r="W47" s="481"/>
      <c r="X47" s="37" t="s">
        <v>10</v>
      </c>
      <c r="Y47" s="481" t="s">
        <v>142</v>
      </c>
      <c r="Z47" s="482"/>
      <c r="AA47" s="483"/>
      <c r="AB47" s="484"/>
      <c r="AC47" s="484"/>
      <c r="AD47" s="485"/>
      <c r="AE47" s="483"/>
      <c r="AF47" s="484"/>
      <c r="AG47" s="484"/>
      <c r="AH47" s="485"/>
      <c r="AI47" s="36" t="s">
        <v>10</v>
      </c>
      <c r="AJ47" s="481" t="s">
        <v>139</v>
      </c>
      <c r="AK47" s="482"/>
    </row>
    <row r="48" spans="1:37" ht="14.25" customHeight="1" x14ac:dyDescent="0.15">
      <c r="B48" s="445"/>
      <c r="C48" s="409"/>
      <c r="D48" s="90"/>
      <c r="E48" s="498" t="s">
        <v>149</v>
      </c>
      <c r="F48" s="499"/>
      <c r="G48" s="499"/>
      <c r="H48" s="499"/>
      <c r="I48" s="499"/>
      <c r="J48" s="499"/>
      <c r="K48" s="499"/>
      <c r="L48" s="499"/>
      <c r="M48" s="462"/>
      <c r="N48" s="480"/>
      <c r="O48" s="490"/>
      <c r="P48" s="491"/>
      <c r="Q48" s="492"/>
      <c r="R48" s="36" t="s">
        <v>10</v>
      </c>
      <c r="S48" s="481" t="s">
        <v>138</v>
      </c>
      <c r="T48" s="481"/>
      <c r="U48" s="37" t="s">
        <v>10</v>
      </c>
      <c r="V48" s="481" t="s">
        <v>141</v>
      </c>
      <c r="W48" s="481"/>
      <c r="X48" s="37" t="s">
        <v>10</v>
      </c>
      <c r="Y48" s="481" t="s">
        <v>142</v>
      </c>
      <c r="Z48" s="482"/>
      <c r="AA48" s="483"/>
      <c r="AB48" s="484"/>
      <c r="AC48" s="484"/>
      <c r="AD48" s="485"/>
      <c r="AE48" s="483"/>
      <c r="AF48" s="484"/>
      <c r="AG48" s="484"/>
      <c r="AH48" s="485"/>
      <c r="AI48" s="36" t="s">
        <v>10</v>
      </c>
      <c r="AJ48" s="481" t="s">
        <v>139</v>
      </c>
      <c r="AK48" s="482"/>
    </row>
    <row r="49" spans="2:37" ht="14.25" customHeight="1" thickBot="1" x14ac:dyDescent="0.2">
      <c r="B49" s="445"/>
      <c r="C49" s="409"/>
      <c r="D49" s="90"/>
      <c r="E49" s="500" t="s">
        <v>150</v>
      </c>
      <c r="F49" s="501"/>
      <c r="G49" s="501"/>
      <c r="H49" s="501"/>
      <c r="I49" s="501"/>
      <c r="J49" s="501"/>
      <c r="K49" s="501"/>
      <c r="L49" s="501"/>
      <c r="M49" s="462"/>
      <c r="N49" s="480"/>
      <c r="O49" s="490"/>
      <c r="P49" s="491"/>
      <c r="Q49" s="492"/>
      <c r="R49" s="36" t="s">
        <v>10</v>
      </c>
      <c r="S49" s="481" t="s">
        <v>138</v>
      </c>
      <c r="T49" s="481"/>
      <c r="U49" s="37" t="s">
        <v>10</v>
      </c>
      <c r="V49" s="481" t="s">
        <v>141</v>
      </c>
      <c r="W49" s="481"/>
      <c r="X49" s="37" t="s">
        <v>10</v>
      </c>
      <c r="Y49" s="481" t="s">
        <v>142</v>
      </c>
      <c r="Z49" s="482"/>
      <c r="AA49" s="483"/>
      <c r="AB49" s="484"/>
      <c r="AC49" s="484"/>
      <c r="AD49" s="485"/>
      <c r="AE49" s="483"/>
      <c r="AF49" s="484"/>
      <c r="AG49" s="484"/>
      <c r="AH49" s="485"/>
      <c r="AI49" s="36" t="s">
        <v>10</v>
      </c>
      <c r="AJ49" s="481" t="s">
        <v>139</v>
      </c>
      <c r="AK49" s="482"/>
    </row>
    <row r="50" spans="2:37" ht="14.25" customHeight="1" thickTop="1" x14ac:dyDescent="0.15">
      <c r="B50" s="445"/>
      <c r="C50" s="409"/>
      <c r="D50" s="91"/>
      <c r="E50" s="502" t="s">
        <v>151</v>
      </c>
      <c r="F50" s="502"/>
      <c r="G50" s="502"/>
      <c r="H50" s="502"/>
      <c r="I50" s="502"/>
      <c r="J50" s="502"/>
      <c r="K50" s="502"/>
      <c r="L50" s="502"/>
      <c r="M50" s="462"/>
      <c r="N50" s="480"/>
      <c r="O50" s="490"/>
      <c r="P50" s="491"/>
      <c r="Q50" s="492"/>
      <c r="R50" s="36" t="s">
        <v>10</v>
      </c>
      <c r="S50" s="481" t="s">
        <v>138</v>
      </c>
      <c r="T50" s="481"/>
      <c r="U50" s="37" t="s">
        <v>10</v>
      </c>
      <c r="V50" s="481" t="s">
        <v>141</v>
      </c>
      <c r="W50" s="481"/>
      <c r="X50" s="37" t="s">
        <v>10</v>
      </c>
      <c r="Y50" s="481" t="s">
        <v>142</v>
      </c>
      <c r="Z50" s="482"/>
      <c r="AA50" s="483"/>
      <c r="AB50" s="484"/>
      <c r="AC50" s="484"/>
      <c r="AD50" s="485"/>
      <c r="AE50" s="483"/>
      <c r="AF50" s="484"/>
      <c r="AG50" s="484"/>
      <c r="AH50" s="485"/>
      <c r="AI50" s="36" t="s">
        <v>10</v>
      </c>
      <c r="AJ50" s="481" t="s">
        <v>139</v>
      </c>
      <c r="AK50" s="482"/>
    </row>
    <row r="51" spans="2:37" ht="14.25" customHeight="1" x14ac:dyDescent="0.15">
      <c r="B51" s="445"/>
      <c r="C51" s="409"/>
      <c r="D51" s="89"/>
      <c r="E51" s="493" t="s">
        <v>152</v>
      </c>
      <c r="F51" s="494"/>
      <c r="G51" s="494"/>
      <c r="H51" s="494"/>
      <c r="I51" s="494"/>
      <c r="J51" s="494"/>
      <c r="K51" s="494"/>
      <c r="L51" s="494"/>
      <c r="M51" s="462"/>
      <c r="N51" s="480"/>
      <c r="O51" s="490"/>
      <c r="P51" s="491"/>
      <c r="Q51" s="492"/>
      <c r="R51" s="36" t="s">
        <v>10</v>
      </c>
      <c r="S51" s="481" t="s">
        <v>138</v>
      </c>
      <c r="T51" s="481"/>
      <c r="U51" s="37" t="s">
        <v>10</v>
      </c>
      <c r="V51" s="481" t="s">
        <v>141</v>
      </c>
      <c r="W51" s="481"/>
      <c r="X51" s="37" t="s">
        <v>10</v>
      </c>
      <c r="Y51" s="481" t="s">
        <v>142</v>
      </c>
      <c r="Z51" s="482"/>
      <c r="AA51" s="483"/>
      <c r="AB51" s="484"/>
      <c r="AC51" s="484"/>
      <c r="AD51" s="485"/>
      <c r="AE51" s="483"/>
      <c r="AF51" s="484"/>
      <c r="AG51" s="484"/>
      <c r="AH51" s="485"/>
      <c r="AI51" s="36" t="s">
        <v>10</v>
      </c>
      <c r="AJ51" s="481" t="s">
        <v>139</v>
      </c>
      <c r="AK51" s="482"/>
    </row>
    <row r="52" spans="2:37" ht="14.25" customHeight="1" x14ac:dyDescent="0.15">
      <c r="B52" s="445"/>
      <c r="C52" s="410"/>
      <c r="D52" s="89"/>
      <c r="E52" s="493" t="s">
        <v>153</v>
      </c>
      <c r="F52" s="494"/>
      <c r="G52" s="494"/>
      <c r="H52" s="494"/>
      <c r="I52" s="494"/>
      <c r="J52" s="494"/>
      <c r="K52" s="494"/>
      <c r="L52" s="494"/>
      <c r="M52" s="462"/>
      <c r="N52" s="480"/>
      <c r="O52" s="490"/>
      <c r="P52" s="491"/>
      <c r="Q52" s="492"/>
      <c r="R52" s="36" t="s">
        <v>10</v>
      </c>
      <c r="S52" s="481" t="s">
        <v>138</v>
      </c>
      <c r="T52" s="481"/>
      <c r="U52" s="37" t="s">
        <v>10</v>
      </c>
      <c r="V52" s="481" t="s">
        <v>141</v>
      </c>
      <c r="W52" s="481"/>
      <c r="X52" s="37" t="s">
        <v>10</v>
      </c>
      <c r="Y52" s="481" t="s">
        <v>142</v>
      </c>
      <c r="Z52" s="482"/>
      <c r="AA52" s="483"/>
      <c r="AB52" s="484"/>
      <c r="AC52" s="484"/>
      <c r="AD52" s="485"/>
      <c r="AE52" s="483"/>
      <c r="AF52" s="484"/>
      <c r="AG52" s="484"/>
      <c r="AH52" s="485"/>
      <c r="AI52" s="36" t="s">
        <v>10</v>
      </c>
      <c r="AJ52" s="481" t="s">
        <v>139</v>
      </c>
      <c r="AK52" s="482"/>
    </row>
    <row r="53" spans="2:37" ht="14.25" customHeight="1" x14ac:dyDescent="0.15">
      <c r="B53" s="92"/>
      <c r="C53" s="441" t="s">
        <v>154</v>
      </c>
      <c r="D53" s="442"/>
      <c r="E53" s="442"/>
      <c r="F53" s="442"/>
      <c r="G53" s="442"/>
      <c r="H53" s="442"/>
      <c r="I53" s="442"/>
      <c r="J53" s="442"/>
      <c r="K53" s="442"/>
      <c r="L53" s="442"/>
      <c r="M53" s="462"/>
      <c r="N53" s="480"/>
      <c r="O53" s="490"/>
      <c r="P53" s="491"/>
      <c r="Q53" s="492"/>
      <c r="R53" s="36" t="s">
        <v>10</v>
      </c>
      <c r="S53" s="481" t="s">
        <v>138</v>
      </c>
      <c r="T53" s="481"/>
      <c r="U53" s="37" t="s">
        <v>10</v>
      </c>
      <c r="V53" s="481" t="s">
        <v>141</v>
      </c>
      <c r="W53" s="481"/>
      <c r="X53" s="37" t="s">
        <v>10</v>
      </c>
      <c r="Y53" s="481" t="s">
        <v>142</v>
      </c>
      <c r="Z53" s="482"/>
      <c r="AA53" s="483"/>
      <c r="AB53" s="484"/>
      <c r="AC53" s="484"/>
      <c r="AD53" s="485"/>
      <c r="AE53" s="483"/>
      <c r="AF53" s="484"/>
      <c r="AG53" s="484"/>
      <c r="AH53" s="485"/>
      <c r="AI53" s="503"/>
      <c r="AJ53" s="504"/>
      <c r="AK53" s="505"/>
    </row>
    <row r="54" spans="2:37" ht="14.25" customHeight="1" x14ac:dyDescent="0.15">
      <c r="B54" s="92"/>
      <c r="C54" s="441" t="s">
        <v>155</v>
      </c>
      <c r="D54" s="442"/>
      <c r="E54" s="442"/>
      <c r="F54" s="442"/>
      <c r="G54" s="442"/>
      <c r="H54" s="442"/>
      <c r="I54" s="442"/>
      <c r="J54" s="442"/>
      <c r="K54" s="442"/>
      <c r="L54" s="442"/>
      <c r="M54" s="462"/>
      <c r="N54" s="480"/>
      <c r="O54" s="490"/>
      <c r="P54" s="491"/>
      <c r="Q54" s="492"/>
      <c r="R54" s="36" t="s">
        <v>10</v>
      </c>
      <c r="S54" s="481" t="s">
        <v>138</v>
      </c>
      <c r="T54" s="481"/>
      <c r="U54" s="37" t="s">
        <v>10</v>
      </c>
      <c r="V54" s="481" t="s">
        <v>141</v>
      </c>
      <c r="W54" s="481"/>
      <c r="X54" s="37" t="s">
        <v>10</v>
      </c>
      <c r="Y54" s="481" t="s">
        <v>142</v>
      </c>
      <c r="Z54" s="482"/>
      <c r="AA54" s="483"/>
      <c r="AB54" s="484"/>
      <c r="AC54" s="484"/>
      <c r="AD54" s="485"/>
      <c r="AE54" s="483"/>
      <c r="AF54" s="484"/>
      <c r="AG54" s="484"/>
      <c r="AH54" s="485"/>
      <c r="AI54" s="503"/>
      <c r="AJ54" s="504"/>
      <c r="AK54" s="505"/>
    </row>
    <row r="55" spans="2:37" ht="14.25" customHeight="1" x14ac:dyDescent="0.15">
      <c r="B55" s="506" t="s">
        <v>156</v>
      </c>
      <c r="C55" s="495"/>
      <c r="D55" s="495"/>
      <c r="E55" s="495"/>
      <c r="F55" s="495"/>
      <c r="G55" s="495"/>
      <c r="H55" s="495"/>
      <c r="I55" s="495"/>
      <c r="J55" s="495"/>
      <c r="K55" s="507"/>
      <c r="L55" s="93"/>
      <c r="M55" s="94"/>
      <c r="N55" s="94"/>
      <c r="O55" s="94"/>
      <c r="P55" s="94"/>
      <c r="Q55" s="94"/>
      <c r="R55" s="95"/>
      <c r="S55" s="95"/>
      <c r="T55" s="95"/>
      <c r="U55" s="96"/>
      <c r="V55" s="97"/>
      <c r="W55" s="83"/>
      <c r="X55" s="83"/>
      <c r="Y55" s="83"/>
      <c r="Z55" s="83"/>
      <c r="AA55" s="83"/>
      <c r="AB55" s="98"/>
      <c r="AC55" s="98"/>
      <c r="AD55" s="98"/>
      <c r="AJ55" s="99"/>
      <c r="AK55" s="100"/>
    </row>
    <row r="56" spans="2:37" ht="14.25" customHeight="1" x14ac:dyDescent="0.15">
      <c r="B56" s="508" t="s">
        <v>157</v>
      </c>
      <c r="C56" s="508"/>
      <c r="D56" s="508"/>
      <c r="E56" s="508"/>
      <c r="F56" s="508"/>
      <c r="G56" s="508"/>
      <c r="H56" s="508"/>
      <c r="I56" s="508"/>
      <c r="J56" s="508"/>
      <c r="K56" s="509"/>
      <c r="L56" s="510"/>
      <c r="M56" s="511"/>
      <c r="N56" s="511"/>
      <c r="O56" s="511"/>
      <c r="P56" s="511"/>
      <c r="Q56" s="511"/>
      <c r="R56" s="511"/>
      <c r="S56" s="511"/>
      <c r="T56" s="511"/>
      <c r="U56" s="511"/>
      <c r="V56" s="511"/>
      <c r="W56" s="511"/>
      <c r="X56" s="511"/>
      <c r="Y56" s="511"/>
      <c r="Z56" s="511"/>
      <c r="AA56" s="511"/>
      <c r="AB56" s="511"/>
      <c r="AC56" s="511"/>
      <c r="AD56" s="511"/>
      <c r="AE56" s="511"/>
      <c r="AF56" s="511"/>
      <c r="AG56" s="511"/>
      <c r="AH56" s="511"/>
      <c r="AI56" s="511"/>
      <c r="AJ56" s="511"/>
      <c r="AK56" s="512"/>
    </row>
    <row r="57" spans="2:37" ht="14.25" customHeight="1" x14ac:dyDescent="0.15">
      <c r="B57" s="513" t="s">
        <v>158</v>
      </c>
      <c r="C57" s="513"/>
      <c r="D57" s="513"/>
      <c r="E57" s="513"/>
      <c r="F57" s="513"/>
      <c r="G57" s="513"/>
      <c r="H57" s="513"/>
      <c r="I57" s="513"/>
      <c r="J57" s="513"/>
      <c r="K57" s="513"/>
      <c r="L57" s="101"/>
      <c r="M57" s="94"/>
      <c r="N57" s="94"/>
      <c r="O57" s="94"/>
      <c r="P57" s="94"/>
      <c r="Q57" s="94"/>
      <c r="R57" s="95"/>
      <c r="S57" s="95"/>
      <c r="T57" s="95"/>
      <c r="U57" s="96"/>
      <c r="V57" s="97" t="s">
        <v>159</v>
      </c>
      <c r="W57" s="83"/>
      <c r="X57" s="83"/>
      <c r="Y57" s="83"/>
      <c r="Z57" s="83"/>
      <c r="AA57" s="83"/>
      <c r="AB57" s="98"/>
      <c r="AC57" s="98"/>
      <c r="AD57" s="98"/>
      <c r="AJ57" s="99"/>
      <c r="AK57" s="100"/>
    </row>
    <row r="58" spans="2:37" ht="14.25" customHeight="1" x14ac:dyDescent="0.15">
      <c r="B58" s="506" t="s">
        <v>160</v>
      </c>
      <c r="C58" s="495"/>
      <c r="D58" s="495"/>
      <c r="E58" s="495"/>
      <c r="F58" s="495"/>
      <c r="G58" s="495"/>
      <c r="H58" s="495"/>
      <c r="I58" s="495"/>
      <c r="J58" s="495"/>
      <c r="K58" s="495"/>
      <c r="L58" s="427"/>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9"/>
    </row>
    <row r="59" spans="2:37" ht="14.25" customHeight="1" x14ac:dyDescent="0.15">
      <c r="B59" s="515" t="s">
        <v>161</v>
      </c>
      <c r="C59" s="516"/>
      <c r="D59" s="516"/>
      <c r="E59" s="516"/>
      <c r="F59" s="516"/>
      <c r="G59" s="516"/>
      <c r="H59" s="516"/>
      <c r="I59" s="516"/>
      <c r="J59" s="516"/>
      <c r="K59" s="516"/>
      <c r="L59" s="517"/>
      <c r="M59" s="517"/>
      <c r="N59" s="517"/>
      <c r="O59" s="102"/>
      <c r="P59" s="103"/>
      <c r="Q59" s="104"/>
      <c r="R59" s="104"/>
      <c r="S59" s="104"/>
      <c r="T59" s="104"/>
      <c r="U59" s="95"/>
      <c r="V59" s="97"/>
      <c r="W59" s="83"/>
      <c r="X59" s="83"/>
      <c r="Y59" s="83"/>
      <c r="Z59" s="83"/>
      <c r="AA59" s="83"/>
      <c r="AB59" s="98"/>
      <c r="AC59" s="98"/>
      <c r="AD59" s="98"/>
      <c r="AJ59" s="99"/>
      <c r="AK59" s="100"/>
    </row>
    <row r="60" spans="2:37" ht="14.25" customHeight="1" x14ac:dyDescent="0.15">
      <c r="B60" s="408" t="s">
        <v>162</v>
      </c>
      <c r="C60" s="433" t="s">
        <v>280</v>
      </c>
      <c r="D60" s="434"/>
      <c r="E60" s="434"/>
      <c r="F60" s="434"/>
      <c r="G60" s="434"/>
      <c r="H60" s="434"/>
      <c r="I60" s="434"/>
      <c r="J60" s="434"/>
      <c r="K60" s="434"/>
      <c r="L60" s="434"/>
      <c r="M60" s="434"/>
      <c r="N60" s="434"/>
      <c r="O60" s="434"/>
      <c r="P60" s="434"/>
      <c r="Q60" s="434"/>
      <c r="R60" s="434"/>
      <c r="S60" s="434"/>
      <c r="T60" s="434"/>
      <c r="U60" s="433" t="s">
        <v>163</v>
      </c>
      <c r="V60" s="434"/>
      <c r="W60" s="434"/>
      <c r="X60" s="434"/>
      <c r="Y60" s="434"/>
      <c r="Z60" s="434"/>
      <c r="AA60" s="434"/>
      <c r="AB60" s="434"/>
      <c r="AC60" s="434"/>
      <c r="AD60" s="434"/>
      <c r="AE60" s="434"/>
      <c r="AF60" s="434"/>
      <c r="AG60" s="434"/>
      <c r="AH60" s="434"/>
      <c r="AI60" s="434"/>
      <c r="AJ60" s="434"/>
      <c r="AK60" s="435"/>
    </row>
    <row r="61" spans="2:37" x14ac:dyDescent="0.15">
      <c r="B61" s="409"/>
      <c r="C61" s="460"/>
      <c r="D61" s="518"/>
      <c r="E61" s="518"/>
      <c r="F61" s="518"/>
      <c r="G61" s="518"/>
      <c r="H61" s="518"/>
      <c r="I61" s="518"/>
      <c r="J61" s="518"/>
      <c r="K61" s="518"/>
      <c r="L61" s="518"/>
      <c r="M61" s="518"/>
      <c r="N61" s="518"/>
      <c r="O61" s="518"/>
      <c r="P61" s="518"/>
      <c r="Q61" s="518"/>
      <c r="R61" s="518"/>
      <c r="S61" s="518"/>
      <c r="T61" s="518"/>
      <c r="U61" s="460"/>
      <c r="V61" s="518"/>
      <c r="W61" s="518"/>
      <c r="X61" s="518"/>
      <c r="Y61" s="518"/>
      <c r="Z61" s="518"/>
      <c r="AA61" s="518"/>
      <c r="AB61" s="518"/>
      <c r="AC61" s="518"/>
      <c r="AD61" s="518"/>
      <c r="AE61" s="518"/>
      <c r="AF61" s="518"/>
      <c r="AG61" s="518"/>
      <c r="AH61" s="518"/>
      <c r="AI61" s="518"/>
      <c r="AJ61" s="518"/>
      <c r="AK61" s="522"/>
    </row>
    <row r="62" spans="2:37" x14ac:dyDescent="0.15">
      <c r="B62" s="409"/>
      <c r="C62" s="519"/>
      <c r="D62" s="461"/>
      <c r="E62" s="461"/>
      <c r="F62" s="461"/>
      <c r="G62" s="461"/>
      <c r="H62" s="461"/>
      <c r="I62" s="461"/>
      <c r="J62" s="461"/>
      <c r="K62" s="461"/>
      <c r="L62" s="461"/>
      <c r="M62" s="461"/>
      <c r="N62" s="461"/>
      <c r="O62" s="461"/>
      <c r="P62" s="461"/>
      <c r="Q62" s="461"/>
      <c r="R62" s="461"/>
      <c r="S62" s="461"/>
      <c r="T62" s="461"/>
      <c r="U62" s="519"/>
      <c r="V62" s="461"/>
      <c r="W62" s="461"/>
      <c r="X62" s="461"/>
      <c r="Y62" s="461"/>
      <c r="Z62" s="461"/>
      <c r="AA62" s="461"/>
      <c r="AB62" s="461"/>
      <c r="AC62" s="461"/>
      <c r="AD62" s="461"/>
      <c r="AE62" s="461"/>
      <c r="AF62" s="461"/>
      <c r="AG62" s="461"/>
      <c r="AH62" s="461"/>
      <c r="AI62" s="461"/>
      <c r="AJ62" s="461"/>
      <c r="AK62" s="523"/>
    </row>
    <row r="63" spans="2:37" x14ac:dyDescent="0.15">
      <c r="B63" s="409"/>
      <c r="C63" s="519"/>
      <c r="D63" s="461"/>
      <c r="E63" s="461"/>
      <c r="F63" s="461"/>
      <c r="G63" s="461"/>
      <c r="H63" s="461"/>
      <c r="I63" s="461"/>
      <c r="J63" s="461"/>
      <c r="K63" s="461"/>
      <c r="L63" s="461"/>
      <c r="M63" s="461"/>
      <c r="N63" s="461"/>
      <c r="O63" s="461"/>
      <c r="P63" s="461"/>
      <c r="Q63" s="461"/>
      <c r="R63" s="461"/>
      <c r="S63" s="461"/>
      <c r="T63" s="461"/>
      <c r="U63" s="519"/>
      <c r="V63" s="461"/>
      <c r="W63" s="461"/>
      <c r="X63" s="461"/>
      <c r="Y63" s="461"/>
      <c r="Z63" s="461"/>
      <c r="AA63" s="461"/>
      <c r="AB63" s="461"/>
      <c r="AC63" s="461"/>
      <c r="AD63" s="461"/>
      <c r="AE63" s="461"/>
      <c r="AF63" s="461"/>
      <c r="AG63" s="461"/>
      <c r="AH63" s="461"/>
      <c r="AI63" s="461"/>
      <c r="AJ63" s="461"/>
      <c r="AK63" s="523"/>
    </row>
    <row r="64" spans="2:37" x14ac:dyDescent="0.15">
      <c r="B64" s="410"/>
      <c r="C64" s="520"/>
      <c r="D64" s="521"/>
      <c r="E64" s="521"/>
      <c r="F64" s="521"/>
      <c r="G64" s="521"/>
      <c r="H64" s="521"/>
      <c r="I64" s="521"/>
      <c r="J64" s="521"/>
      <c r="K64" s="521"/>
      <c r="L64" s="521"/>
      <c r="M64" s="521"/>
      <c r="N64" s="521"/>
      <c r="O64" s="521"/>
      <c r="P64" s="521"/>
      <c r="Q64" s="521"/>
      <c r="R64" s="521"/>
      <c r="S64" s="521"/>
      <c r="T64" s="521"/>
      <c r="U64" s="520"/>
      <c r="V64" s="521"/>
      <c r="W64" s="521"/>
      <c r="X64" s="521"/>
      <c r="Y64" s="521"/>
      <c r="Z64" s="521"/>
      <c r="AA64" s="521"/>
      <c r="AB64" s="521"/>
      <c r="AC64" s="521"/>
      <c r="AD64" s="521"/>
      <c r="AE64" s="521"/>
      <c r="AF64" s="521"/>
      <c r="AG64" s="521"/>
      <c r="AH64" s="521"/>
      <c r="AI64" s="521"/>
      <c r="AJ64" s="521"/>
      <c r="AK64" s="524"/>
    </row>
    <row r="65" spans="2:37" ht="14.25" customHeight="1" x14ac:dyDescent="0.15">
      <c r="B65" s="402" t="s">
        <v>164</v>
      </c>
      <c r="C65" s="403"/>
      <c r="D65" s="403"/>
      <c r="E65" s="403"/>
      <c r="F65" s="404"/>
      <c r="G65" s="513" t="s">
        <v>165</v>
      </c>
      <c r="H65" s="513"/>
      <c r="I65" s="513"/>
      <c r="J65" s="513"/>
      <c r="K65" s="513"/>
      <c r="L65" s="513"/>
      <c r="M65" s="513"/>
      <c r="N65" s="513"/>
      <c r="O65" s="513"/>
      <c r="P65" s="513"/>
      <c r="Q65" s="513"/>
      <c r="R65" s="513"/>
      <c r="S65" s="513"/>
      <c r="T65" s="513"/>
      <c r="U65" s="514"/>
      <c r="V65" s="514"/>
      <c r="W65" s="514"/>
      <c r="X65" s="514"/>
      <c r="Y65" s="514"/>
      <c r="Z65" s="514"/>
      <c r="AA65" s="514"/>
      <c r="AB65" s="514"/>
      <c r="AC65" s="514"/>
      <c r="AD65" s="514"/>
      <c r="AE65" s="514"/>
      <c r="AF65" s="514"/>
      <c r="AG65" s="514"/>
      <c r="AH65" s="514"/>
      <c r="AI65" s="514"/>
      <c r="AJ65" s="514"/>
      <c r="AK65" s="514"/>
    </row>
    <row r="67" spans="2:37" x14ac:dyDescent="0.15">
      <c r="B67" s="99" t="s">
        <v>166</v>
      </c>
    </row>
    <row r="68" spans="2:37" x14ac:dyDescent="0.15">
      <c r="B68" s="99" t="s">
        <v>167</v>
      </c>
    </row>
    <row r="69" spans="2:37" x14ac:dyDescent="0.15">
      <c r="B69" s="99" t="s">
        <v>168</v>
      </c>
    </row>
    <row r="70" spans="2:37" x14ac:dyDescent="0.15">
      <c r="B70" s="99" t="s">
        <v>337</v>
      </c>
    </row>
    <row r="71" spans="2:37" x14ac:dyDescent="0.15">
      <c r="B71" s="99" t="s">
        <v>281</v>
      </c>
    </row>
    <row r="72" spans="2:37" x14ac:dyDescent="0.15">
      <c r="B72" s="99" t="s">
        <v>338</v>
      </c>
    </row>
    <row r="73" spans="2:37" x14ac:dyDescent="0.15">
      <c r="B73" s="99" t="s">
        <v>577</v>
      </c>
    </row>
    <row r="74" spans="2:37" x14ac:dyDescent="0.15">
      <c r="B74" s="99"/>
      <c r="E74" s="87" t="s">
        <v>282</v>
      </c>
    </row>
    <row r="75" spans="2:37" x14ac:dyDescent="0.15">
      <c r="B75" s="99" t="s">
        <v>169</v>
      </c>
    </row>
    <row r="76" spans="2:37" x14ac:dyDescent="0.15">
      <c r="B76" s="99" t="s">
        <v>283</v>
      </c>
    </row>
    <row r="77" spans="2:37" x14ac:dyDescent="0.15">
      <c r="E77" s="99" t="s">
        <v>170</v>
      </c>
    </row>
    <row r="88" spans="2:2" ht="12.75" customHeight="1" x14ac:dyDescent="0.15">
      <c r="B88" s="105"/>
    </row>
    <row r="89" spans="2:2" ht="12.75" customHeight="1" x14ac:dyDescent="0.15">
      <c r="B89" s="105" t="s">
        <v>171</v>
      </c>
    </row>
    <row r="90" spans="2:2" ht="12.75" customHeight="1" x14ac:dyDescent="0.15">
      <c r="B90" s="105" t="s">
        <v>172</v>
      </c>
    </row>
    <row r="91" spans="2:2" ht="12.75" customHeight="1" x14ac:dyDescent="0.15">
      <c r="B91" s="105" t="s">
        <v>173</v>
      </c>
    </row>
    <row r="92" spans="2:2" ht="12.75" customHeight="1" x14ac:dyDescent="0.15">
      <c r="B92" s="105" t="s">
        <v>174</v>
      </c>
    </row>
    <row r="93" spans="2:2" ht="12.75" customHeight="1" x14ac:dyDescent="0.15">
      <c r="B93" s="105" t="s">
        <v>175</v>
      </c>
    </row>
    <row r="94" spans="2:2" ht="12.75" customHeight="1" x14ac:dyDescent="0.15">
      <c r="B94" s="105" t="s">
        <v>176</v>
      </c>
    </row>
    <row r="95" spans="2:2" ht="12.75" customHeight="1" x14ac:dyDescent="0.15">
      <c r="B95" s="105" t="s">
        <v>177</v>
      </c>
    </row>
    <row r="96" spans="2:2" ht="12.75" customHeight="1" x14ac:dyDescent="0.15">
      <c r="B96" s="105" t="s">
        <v>178</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06"/>
    </row>
    <row r="180" spans="1:1" x14ac:dyDescent="0.15">
      <c r="A180" s="107"/>
    </row>
    <row r="231" spans="1:1" x14ac:dyDescent="0.15">
      <c r="A231" s="107"/>
    </row>
    <row r="280" spans="1:1" x14ac:dyDescent="0.15">
      <c r="A280" s="107"/>
    </row>
    <row r="307" spans="1:1" x14ac:dyDescent="0.15">
      <c r="A307" s="106"/>
    </row>
    <row r="357" spans="1:1" x14ac:dyDescent="0.15">
      <c r="A357" s="107"/>
    </row>
    <row r="381" spans="1:1" x14ac:dyDescent="0.15">
      <c r="A381" s="106"/>
    </row>
    <row r="409" spans="1:1" x14ac:dyDescent="0.15">
      <c r="A409" s="106"/>
    </row>
    <row r="437" spans="1:1" x14ac:dyDescent="0.15">
      <c r="A437" s="106"/>
    </row>
    <row r="461" spans="1:1" x14ac:dyDescent="0.15">
      <c r="A461" s="106"/>
    </row>
    <row r="490" spans="1:1" x14ac:dyDescent="0.15">
      <c r="A490" s="106"/>
    </row>
    <row r="519" spans="1:1" x14ac:dyDescent="0.15">
      <c r="A519" s="106"/>
    </row>
    <row r="568" spans="1:1" x14ac:dyDescent="0.15">
      <c r="A568" s="107"/>
    </row>
    <row r="599" spans="1:1" x14ac:dyDescent="0.15">
      <c r="A599" s="107"/>
    </row>
    <row r="643" spans="1:1" x14ac:dyDescent="0.15">
      <c r="A643" s="107"/>
    </row>
    <row r="679" spans="1:1" x14ac:dyDescent="0.15">
      <c r="A679" s="106"/>
    </row>
    <row r="718" spans="1:1" x14ac:dyDescent="0.15">
      <c r="A718" s="107"/>
    </row>
    <row r="747" spans="1:1" x14ac:dyDescent="0.15">
      <c r="A747" s="107"/>
    </row>
    <row r="786" spans="1:1" x14ac:dyDescent="0.15">
      <c r="A786" s="107"/>
    </row>
    <row r="825" spans="1:1" x14ac:dyDescent="0.15">
      <c r="A825" s="107"/>
    </row>
    <row r="853" spans="1:1" x14ac:dyDescent="0.15">
      <c r="A853" s="107"/>
    </row>
    <row r="893" spans="1:1" x14ac:dyDescent="0.15">
      <c r="A893" s="107"/>
    </row>
    <row r="933" spans="1:1" x14ac:dyDescent="0.15">
      <c r="A933" s="107"/>
    </row>
    <row r="962" spans="1:1" x14ac:dyDescent="0.15">
      <c r="A962" s="107"/>
    </row>
  </sheetData>
  <mergeCells count="264">
    <mergeCell ref="B65:F65"/>
    <mergeCell ref="G65:AK65"/>
    <mergeCell ref="B57:K57"/>
    <mergeCell ref="B58:K58"/>
    <mergeCell ref="L58:AK58"/>
    <mergeCell ref="B59:N59"/>
    <mergeCell ref="B60:B64"/>
    <mergeCell ref="C60:T60"/>
    <mergeCell ref="U60:AK60"/>
    <mergeCell ref="C61:T64"/>
    <mergeCell ref="U61:AK64"/>
    <mergeCell ref="AA54:AD54"/>
    <mergeCell ref="AE54:AH54"/>
    <mergeCell ref="AI54:AK54"/>
    <mergeCell ref="B55:K55"/>
    <mergeCell ref="B56:K56"/>
    <mergeCell ref="L56:AK56"/>
    <mergeCell ref="C54:L54"/>
    <mergeCell ref="M54:N54"/>
    <mergeCell ref="O54:Q54"/>
    <mergeCell ref="S54:T54"/>
    <mergeCell ref="V54:W54"/>
    <mergeCell ref="Y54:Z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AA42:AD42"/>
    <mergeCell ref="AE42:AH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E43:AH43"/>
    <mergeCell ref="AJ43:AK43"/>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M37:AK37"/>
    <mergeCell ref="B38:B52"/>
    <mergeCell ref="C38:L39"/>
    <mergeCell ref="M38:N39"/>
    <mergeCell ref="O38:Q39"/>
    <mergeCell ref="R38:Z39"/>
    <mergeCell ref="AA38:AD39"/>
    <mergeCell ref="AE38:AH38"/>
    <mergeCell ref="AI38:AK38"/>
    <mergeCell ref="AE39:AH39"/>
    <mergeCell ref="C35:L37"/>
    <mergeCell ref="M35:P35"/>
    <mergeCell ref="Q35:S35"/>
    <mergeCell ref="U35:W35"/>
    <mergeCell ref="Y35:AK35"/>
    <mergeCell ref="M36:P36"/>
    <mergeCell ref="Q36:S36"/>
    <mergeCell ref="T36:W36"/>
    <mergeCell ref="X36:Z36"/>
    <mergeCell ref="AA36:AK36"/>
    <mergeCell ref="AI39:AK39"/>
    <mergeCell ref="C40:C52"/>
    <mergeCell ref="E40:L40"/>
    <mergeCell ref="M40:N40"/>
    <mergeCell ref="U30:W30"/>
    <mergeCell ref="Y30:AK30"/>
    <mergeCell ref="C33:L33"/>
    <mergeCell ref="M33:Q33"/>
    <mergeCell ref="R33:Y33"/>
    <mergeCell ref="Z33:AD33"/>
    <mergeCell ref="AE33:AK33"/>
    <mergeCell ref="C34:L34"/>
    <mergeCell ref="M34:AK34"/>
    <mergeCell ref="M31:P31"/>
    <mergeCell ref="Q31:S31"/>
    <mergeCell ref="T31:W31"/>
    <mergeCell ref="X31:Z31"/>
    <mergeCell ref="AA31:AK31"/>
    <mergeCell ref="M32:AK32"/>
    <mergeCell ref="M27:P27"/>
    <mergeCell ref="Q27:S27"/>
    <mergeCell ref="T27:W27"/>
    <mergeCell ref="X27:Z27"/>
    <mergeCell ref="AA27:AK27"/>
    <mergeCell ref="M28:AK28"/>
    <mergeCell ref="B24:B37"/>
    <mergeCell ref="C24:L24"/>
    <mergeCell ref="M24:AK24"/>
    <mergeCell ref="C25:L25"/>
    <mergeCell ref="M25:AK25"/>
    <mergeCell ref="C26:L28"/>
    <mergeCell ref="M26:P26"/>
    <mergeCell ref="Q26:S26"/>
    <mergeCell ref="U26:W26"/>
    <mergeCell ref="Y26:AK26"/>
    <mergeCell ref="C29:L29"/>
    <mergeCell ref="M29:Q29"/>
    <mergeCell ref="R29:Y29"/>
    <mergeCell ref="Z29:AD29"/>
    <mergeCell ref="AE29:AK29"/>
    <mergeCell ref="C30:L32"/>
    <mergeCell ref="M30:P30"/>
    <mergeCell ref="Q30:S30"/>
    <mergeCell ref="M22:P22"/>
    <mergeCell ref="Q22:S22"/>
    <mergeCell ref="T22:W22"/>
    <mergeCell ref="X22:Z22"/>
    <mergeCell ref="AA22:AK22"/>
    <mergeCell ref="M23:AK23"/>
    <mergeCell ref="C20:L20"/>
    <mergeCell ref="M20:Q20"/>
    <mergeCell ref="R20:Y20"/>
    <mergeCell ref="Z20:AD20"/>
    <mergeCell ref="AE20:AK20"/>
    <mergeCell ref="C21:L23"/>
    <mergeCell ref="M21:P21"/>
    <mergeCell ref="Q21:S21"/>
    <mergeCell ref="U21:W21"/>
    <mergeCell ref="Y21:AK21"/>
    <mergeCell ref="B13:B23"/>
    <mergeCell ref="C13:L13"/>
    <mergeCell ref="M13:AK13"/>
    <mergeCell ref="C14:L14"/>
    <mergeCell ref="M14:AK14"/>
    <mergeCell ref="C15:L17"/>
    <mergeCell ref="M15:P15"/>
    <mergeCell ref="Q15:S15"/>
    <mergeCell ref="U15:W15"/>
    <mergeCell ref="Y15:AK15"/>
    <mergeCell ref="C18:L18"/>
    <mergeCell ref="M18:Q18"/>
    <mergeCell ref="R18:Y18"/>
    <mergeCell ref="Z18:AD18"/>
    <mergeCell ref="AE18:AK18"/>
    <mergeCell ref="C19:L19"/>
    <mergeCell ref="M19:Q19"/>
    <mergeCell ref="R19:AK19"/>
    <mergeCell ref="M16:P16"/>
    <mergeCell ref="Q16:S16"/>
    <mergeCell ref="T16:W16"/>
    <mergeCell ref="X16:Z16"/>
    <mergeCell ref="AA16:AK16"/>
    <mergeCell ref="M17:AK17"/>
    <mergeCell ref="E8:K8"/>
    <mergeCell ref="AA9:AK9"/>
    <mergeCell ref="V10:W10"/>
    <mergeCell ref="Y10:Z10"/>
    <mergeCell ref="AA10:AK10"/>
    <mergeCell ref="W11:AB11"/>
    <mergeCell ref="AC11:AK11"/>
    <mergeCell ref="AB3:AF3"/>
    <mergeCell ref="AG3:AK3"/>
    <mergeCell ref="B5:AK5"/>
    <mergeCell ref="B6:AK6"/>
    <mergeCell ref="AC7:AD7"/>
    <mergeCell ref="AF7:AG7"/>
    <mergeCell ref="AI7:AJ7"/>
  </mergeCells>
  <phoneticPr fontId="4"/>
  <dataValidations count="2">
    <dataValidation type="list" allowBlank="1" showInputMessage="1" showErrorMessage="1" sqref="R40:R54 U40:U54 X40:X54 AI40:AI52" xr:uid="{00000000-0002-0000-0300-000000000000}">
      <formula1>"□,■"</formula1>
    </dataValidation>
    <dataValidation type="list" allowBlank="1" showInputMessage="1" showErrorMessage="1" sqref="M40:N54" xr:uid="{00000000-0002-0000-0300-000001000000}">
      <formula1>"○"</formula1>
    </dataValidation>
  </dataValidations>
  <pageMargins left="0.7" right="0.7" top="0.75" bottom="0.75" header="0.3" footer="0.3"/>
  <pageSetup paperSize="9" scale="7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42EA-48B9-41FA-8CEB-26475BE4DB88}">
  <sheetPr>
    <pageSetUpPr fitToPage="1"/>
  </sheetPr>
  <dimension ref="B1:Y121"/>
  <sheetViews>
    <sheetView view="pageBreakPreview" zoomScaleNormal="80" zoomScaleSheetLayoutView="100" workbookViewId="0"/>
  </sheetViews>
  <sheetFormatPr defaultColWidth="4" defaultRowHeight="13.5" x14ac:dyDescent="0.15"/>
  <cols>
    <col min="1" max="1" width="2.125" style="3" customWidth="1"/>
    <col min="2" max="2" width="2.375" style="3" customWidth="1"/>
    <col min="3" max="8" width="4" style="3"/>
    <col min="9" max="20" width="4.625" style="3" customWidth="1"/>
    <col min="21" max="21" width="2.375" style="3" customWidth="1"/>
    <col min="22" max="24" width="3.25" style="3" customWidth="1"/>
    <col min="25" max="25" width="2.375" style="3" customWidth="1"/>
    <col min="26" max="26" width="2.125" style="3" customWidth="1"/>
    <col min="27" max="256" width="4" style="3"/>
    <col min="257" max="257" width="2.125" style="3" customWidth="1"/>
    <col min="258" max="258" width="2.375" style="3" customWidth="1"/>
    <col min="259" max="264" width="4" style="3"/>
    <col min="265" max="276" width="4.625" style="3" customWidth="1"/>
    <col min="277" max="277" width="2.375" style="3" customWidth="1"/>
    <col min="278" max="280" width="3.25" style="3" customWidth="1"/>
    <col min="281" max="281" width="2.375" style="3" customWidth="1"/>
    <col min="282" max="282" width="2.125" style="3" customWidth="1"/>
    <col min="283" max="512" width="4" style="3"/>
    <col min="513" max="513" width="2.125" style="3" customWidth="1"/>
    <col min="514" max="514" width="2.375" style="3" customWidth="1"/>
    <col min="515" max="520" width="4" style="3"/>
    <col min="521" max="532" width="4.625" style="3" customWidth="1"/>
    <col min="533" max="533" width="2.375" style="3" customWidth="1"/>
    <col min="534" max="536" width="3.25" style="3" customWidth="1"/>
    <col min="537" max="537" width="2.375" style="3" customWidth="1"/>
    <col min="538" max="538" width="2.125" style="3" customWidth="1"/>
    <col min="539" max="768" width="4" style="3"/>
    <col min="769" max="769" width="2.125" style="3" customWidth="1"/>
    <col min="770" max="770" width="2.375" style="3" customWidth="1"/>
    <col min="771" max="776" width="4" style="3"/>
    <col min="777" max="788" width="4.625" style="3" customWidth="1"/>
    <col min="789" max="789" width="2.375" style="3" customWidth="1"/>
    <col min="790" max="792" width="3.25" style="3" customWidth="1"/>
    <col min="793" max="793" width="2.375" style="3" customWidth="1"/>
    <col min="794" max="794" width="2.125" style="3" customWidth="1"/>
    <col min="795" max="1024" width="4" style="3"/>
    <col min="1025" max="1025" width="2.125" style="3" customWidth="1"/>
    <col min="1026" max="1026" width="2.375" style="3" customWidth="1"/>
    <col min="1027" max="1032" width="4" style="3"/>
    <col min="1033" max="1044" width="4.625" style="3" customWidth="1"/>
    <col min="1045" max="1045" width="2.375" style="3" customWidth="1"/>
    <col min="1046" max="1048" width="3.25" style="3" customWidth="1"/>
    <col min="1049" max="1049" width="2.375" style="3" customWidth="1"/>
    <col min="1050" max="1050" width="2.125" style="3" customWidth="1"/>
    <col min="1051" max="1280" width="4" style="3"/>
    <col min="1281" max="1281" width="2.125" style="3" customWidth="1"/>
    <col min="1282" max="1282" width="2.375" style="3" customWidth="1"/>
    <col min="1283" max="1288" width="4" style="3"/>
    <col min="1289" max="1300" width="4.625" style="3" customWidth="1"/>
    <col min="1301" max="1301" width="2.375" style="3" customWidth="1"/>
    <col min="1302" max="1304" width="3.25" style="3" customWidth="1"/>
    <col min="1305" max="1305" width="2.375" style="3" customWidth="1"/>
    <col min="1306" max="1306" width="2.125" style="3" customWidth="1"/>
    <col min="1307" max="1536" width="4" style="3"/>
    <col min="1537" max="1537" width="2.125" style="3" customWidth="1"/>
    <col min="1538" max="1538" width="2.375" style="3" customWidth="1"/>
    <col min="1539" max="1544" width="4" style="3"/>
    <col min="1545" max="1556" width="4.625" style="3" customWidth="1"/>
    <col min="1557" max="1557" width="2.375" style="3" customWidth="1"/>
    <col min="1558" max="1560" width="3.25" style="3" customWidth="1"/>
    <col min="1561" max="1561" width="2.375" style="3" customWidth="1"/>
    <col min="1562" max="1562" width="2.125" style="3" customWidth="1"/>
    <col min="1563" max="1792" width="4" style="3"/>
    <col min="1793" max="1793" width="2.125" style="3" customWidth="1"/>
    <col min="1794" max="1794" width="2.375" style="3" customWidth="1"/>
    <col min="1795" max="1800" width="4" style="3"/>
    <col min="1801" max="1812" width="4.625" style="3" customWidth="1"/>
    <col min="1813" max="1813" width="2.375" style="3" customWidth="1"/>
    <col min="1814" max="1816" width="3.25" style="3" customWidth="1"/>
    <col min="1817" max="1817" width="2.375" style="3" customWidth="1"/>
    <col min="1818" max="1818" width="2.125" style="3" customWidth="1"/>
    <col min="1819" max="2048" width="4" style="3"/>
    <col min="2049" max="2049" width="2.125" style="3" customWidth="1"/>
    <col min="2050" max="2050" width="2.375" style="3" customWidth="1"/>
    <col min="2051" max="2056" width="4" style="3"/>
    <col min="2057" max="2068" width="4.625" style="3" customWidth="1"/>
    <col min="2069" max="2069" width="2.375" style="3" customWidth="1"/>
    <col min="2070" max="2072" width="3.25" style="3" customWidth="1"/>
    <col min="2073" max="2073" width="2.375" style="3" customWidth="1"/>
    <col min="2074" max="2074" width="2.125" style="3" customWidth="1"/>
    <col min="2075" max="2304" width="4" style="3"/>
    <col min="2305" max="2305" width="2.125" style="3" customWidth="1"/>
    <col min="2306" max="2306" width="2.375" style="3" customWidth="1"/>
    <col min="2307" max="2312" width="4" style="3"/>
    <col min="2313" max="2324" width="4.625" style="3" customWidth="1"/>
    <col min="2325" max="2325" width="2.375" style="3" customWidth="1"/>
    <col min="2326" max="2328" width="3.25" style="3" customWidth="1"/>
    <col min="2329" max="2329" width="2.375" style="3" customWidth="1"/>
    <col min="2330" max="2330" width="2.125" style="3" customWidth="1"/>
    <col min="2331" max="2560" width="4" style="3"/>
    <col min="2561" max="2561" width="2.125" style="3" customWidth="1"/>
    <col min="2562" max="2562" width="2.375" style="3" customWidth="1"/>
    <col min="2563" max="2568" width="4" style="3"/>
    <col min="2569" max="2580" width="4.625" style="3" customWidth="1"/>
    <col min="2581" max="2581" width="2.375" style="3" customWidth="1"/>
    <col min="2582" max="2584" width="3.25" style="3" customWidth="1"/>
    <col min="2585" max="2585" width="2.375" style="3" customWidth="1"/>
    <col min="2586" max="2586" width="2.125" style="3" customWidth="1"/>
    <col min="2587" max="2816" width="4" style="3"/>
    <col min="2817" max="2817" width="2.125" style="3" customWidth="1"/>
    <col min="2818" max="2818" width="2.375" style="3" customWidth="1"/>
    <col min="2819" max="2824" width="4" style="3"/>
    <col min="2825" max="2836" width="4.625" style="3" customWidth="1"/>
    <col min="2837" max="2837" width="2.375" style="3" customWidth="1"/>
    <col min="2838" max="2840" width="3.25" style="3" customWidth="1"/>
    <col min="2841" max="2841" width="2.375" style="3" customWidth="1"/>
    <col min="2842" max="2842" width="2.125" style="3" customWidth="1"/>
    <col min="2843" max="3072" width="4" style="3"/>
    <col min="3073" max="3073" width="2.125" style="3" customWidth="1"/>
    <col min="3074" max="3074" width="2.375" style="3" customWidth="1"/>
    <col min="3075" max="3080" width="4" style="3"/>
    <col min="3081" max="3092" width="4.625" style="3" customWidth="1"/>
    <col min="3093" max="3093" width="2.375" style="3" customWidth="1"/>
    <col min="3094" max="3096" width="3.25" style="3" customWidth="1"/>
    <col min="3097" max="3097" width="2.375" style="3" customWidth="1"/>
    <col min="3098" max="3098" width="2.125" style="3" customWidth="1"/>
    <col min="3099" max="3328" width="4" style="3"/>
    <col min="3329" max="3329" width="2.125" style="3" customWidth="1"/>
    <col min="3330" max="3330" width="2.375" style="3" customWidth="1"/>
    <col min="3331" max="3336" width="4" style="3"/>
    <col min="3337" max="3348" width="4.625" style="3" customWidth="1"/>
    <col min="3349" max="3349" width="2.375" style="3" customWidth="1"/>
    <col min="3350" max="3352" width="3.25" style="3" customWidth="1"/>
    <col min="3353" max="3353" width="2.375" style="3" customWidth="1"/>
    <col min="3354" max="3354" width="2.125" style="3" customWidth="1"/>
    <col min="3355" max="3584" width="4" style="3"/>
    <col min="3585" max="3585" width="2.125" style="3" customWidth="1"/>
    <col min="3586" max="3586" width="2.375" style="3" customWidth="1"/>
    <col min="3587" max="3592" width="4" style="3"/>
    <col min="3593" max="3604" width="4.625" style="3" customWidth="1"/>
    <col min="3605" max="3605" width="2.375" style="3" customWidth="1"/>
    <col min="3606" max="3608" width="3.25" style="3" customWidth="1"/>
    <col min="3609" max="3609" width="2.375" style="3" customWidth="1"/>
    <col min="3610" max="3610" width="2.125" style="3" customWidth="1"/>
    <col min="3611" max="3840" width="4" style="3"/>
    <col min="3841" max="3841" width="2.125" style="3" customWidth="1"/>
    <col min="3842" max="3842" width="2.375" style="3" customWidth="1"/>
    <col min="3843" max="3848" width="4" style="3"/>
    <col min="3849" max="3860" width="4.625" style="3" customWidth="1"/>
    <col min="3861" max="3861" width="2.375" style="3" customWidth="1"/>
    <col min="3862" max="3864" width="3.25" style="3" customWidth="1"/>
    <col min="3865" max="3865" width="2.375" style="3" customWidth="1"/>
    <col min="3866" max="3866" width="2.125" style="3" customWidth="1"/>
    <col min="3867" max="4096" width="4" style="3"/>
    <col min="4097" max="4097" width="2.125" style="3" customWidth="1"/>
    <col min="4098" max="4098" width="2.375" style="3" customWidth="1"/>
    <col min="4099" max="4104" width="4" style="3"/>
    <col min="4105" max="4116" width="4.625" style="3" customWidth="1"/>
    <col min="4117" max="4117" width="2.375" style="3" customWidth="1"/>
    <col min="4118" max="4120" width="3.25" style="3" customWidth="1"/>
    <col min="4121" max="4121" width="2.375" style="3" customWidth="1"/>
    <col min="4122" max="4122" width="2.125" style="3" customWidth="1"/>
    <col min="4123" max="4352" width="4" style="3"/>
    <col min="4353" max="4353" width="2.125" style="3" customWidth="1"/>
    <col min="4354" max="4354" width="2.375" style="3" customWidth="1"/>
    <col min="4355" max="4360" width="4" style="3"/>
    <col min="4361" max="4372" width="4.625" style="3" customWidth="1"/>
    <col min="4373" max="4373" width="2.375" style="3" customWidth="1"/>
    <col min="4374" max="4376" width="3.25" style="3" customWidth="1"/>
    <col min="4377" max="4377" width="2.375" style="3" customWidth="1"/>
    <col min="4378" max="4378" width="2.125" style="3" customWidth="1"/>
    <col min="4379" max="4608" width="4" style="3"/>
    <col min="4609" max="4609" width="2.125" style="3" customWidth="1"/>
    <col min="4610" max="4610" width="2.375" style="3" customWidth="1"/>
    <col min="4611" max="4616" width="4" style="3"/>
    <col min="4617" max="4628" width="4.625" style="3" customWidth="1"/>
    <col min="4629" max="4629" width="2.375" style="3" customWidth="1"/>
    <col min="4630" max="4632" width="3.25" style="3" customWidth="1"/>
    <col min="4633" max="4633" width="2.375" style="3" customWidth="1"/>
    <col min="4634" max="4634" width="2.125" style="3" customWidth="1"/>
    <col min="4635" max="4864" width="4" style="3"/>
    <col min="4865" max="4865" width="2.125" style="3" customWidth="1"/>
    <col min="4866" max="4866" width="2.375" style="3" customWidth="1"/>
    <col min="4867" max="4872" width="4" style="3"/>
    <col min="4873" max="4884" width="4.625" style="3" customWidth="1"/>
    <col min="4885" max="4885" width="2.375" style="3" customWidth="1"/>
    <col min="4886" max="4888" width="3.25" style="3" customWidth="1"/>
    <col min="4889" max="4889" width="2.375" style="3" customWidth="1"/>
    <col min="4890" max="4890" width="2.125" style="3" customWidth="1"/>
    <col min="4891" max="5120" width="4" style="3"/>
    <col min="5121" max="5121" width="2.125" style="3" customWidth="1"/>
    <col min="5122" max="5122" width="2.375" style="3" customWidth="1"/>
    <col min="5123" max="5128" width="4" style="3"/>
    <col min="5129" max="5140" width="4.625" style="3" customWidth="1"/>
    <col min="5141" max="5141" width="2.375" style="3" customWidth="1"/>
    <col min="5142" max="5144" width="3.25" style="3" customWidth="1"/>
    <col min="5145" max="5145" width="2.375" style="3" customWidth="1"/>
    <col min="5146" max="5146" width="2.125" style="3" customWidth="1"/>
    <col min="5147" max="5376" width="4" style="3"/>
    <col min="5377" max="5377" width="2.125" style="3" customWidth="1"/>
    <col min="5378" max="5378" width="2.375" style="3" customWidth="1"/>
    <col min="5379" max="5384" width="4" style="3"/>
    <col min="5385" max="5396" width="4.625" style="3" customWidth="1"/>
    <col min="5397" max="5397" width="2.375" style="3" customWidth="1"/>
    <col min="5398" max="5400" width="3.25" style="3" customWidth="1"/>
    <col min="5401" max="5401" width="2.375" style="3" customWidth="1"/>
    <col min="5402" max="5402" width="2.125" style="3" customWidth="1"/>
    <col min="5403" max="5632" width="4" style="3"/>
    <col min="5633" max="5633" width="2.125" style="3" customWidth="1"/>
    <col min="5634" max="5634" width="2.375" style="3" customWidth="1"/>
    <col min="5635" max="5640" width="4" style="3"/>
    <col min="5641" max="5652" width="4.625" style="3" customWidth="1"/>
    <col min="5653" max="5653" width="2.375" style="3" customWidth="1"/>
    <col min="5654" max="5656" width="3.25" style="3" customWidth="1"/>
    <col min="5657" max="5657" width="2.375" style="3" customWidth="1"/>
    <col min="5658" max="5658" width="2.125" style="3" customWidth="1"/>
    <col min="5659" max="5888" width="4" style="3"/>
    <col min="5889" max="5889" width="2.125" style="3" customWidth="1"/>
    <col min="5890" max="5890" width="2.375" style="3" customWidth="1"/>
    <col min="5891" max="5896" width="4" style="3"/>
    <col min="5897" max="5908" width="4.625" style="3" customWidth="1"/>
    <col min="5909" max="5909" width="2.375" style="3" customWidth="1"/>
    <col min="5910" max="5912" width="3.25" style="3" customWidth="1"/>
    <col min="5913" max="5913" width="2.375" style="3" customWidth="1"/>
    <col min="5914" max="5914" width="2.125" style="3" customWidth="1"/>
    <col min="5915" max="6144" width="4" style="3"/>
    <col min="6145" max="6145" width="2.125" style="3" customWidth="1"/>
    <col min="6146" max="6146" width="2.375" style="3" customWidth="1"/>
    <col min="6147" max="6152" width="4" style="3"/>
    <col min="6153" max="6164" width="4.625" style="3" customWidth="1"/>
    <col min="6165" max="6165" width="2.375" style="3" customWidth="1"/>
    <col min="6166" max="6168" width="3.25" style="3" customWidth="1"/>
    <col min="6169" max="6169" width="2.375" style="3" customWidth="1"/>
    <col min="6170" max="6170" width="2.125" style="3" customWidth="1"/>
    <col min="6171" max="6400" width="4" style="3"/>
    <col min="6401" max="6401" width="2.125" style="3" customWidth="1"/>
    <col min="6402" max="6402" width="2.375" style="3" customWidth="1"/>
    <col min="6403" max="6408" width="4" style="3"/>
    <col min="6409" max="6420" width="4.625" style="3" customWidth="1"/>
    <col min="6421" max="6421" width="2.375" style="3" customWidth="1"/>
    <col min="6422" max="6424" width="3.25" style="3" customWidth="1"/>
    <col min="6425" max="6425" width="2.375" style="3" customWidth="1"/>
    <col min="6426" max="6426" width="2.125" style="3" customWidth="1"/>
    <col min="6427" max="6656" width="4" style="3"/>
    <col min="6657" max="6657" width="2.125" style="3" customWidth="1"/>
    <col min="6658" max="6658" width="2.375" style="3" customWidth="1"/>
    <col min="6659" max="6664" width="4" style="3"/>
    <col min="6665" max="6676" width="4.625" style="3" customWidth="1"/>
    <col min="6677" max="6677" width="2.375" style="3" customWidth="1"/>
    <col min="6678" max="6680" width="3.25" style="3" customWidth="1"/>
    <col min="6681" max="6681" width="2.375" style="3" customWidth="1"/>
    <col min="6682" max="6682" width="2.125" style="3" customWidth="1"/>
    <col min="6683" max="6912" width="4" style="3"/>
    <col min="6913" max="6913" width="2.125" style="3" customWidth="1"/>
    <col min="6914" max="6914" width="2.375" style="3" customWidth="1"/>
    <col min="6915" max="6920" width="4" style="3"/>
    <col min="6921" max="6932" width="4.625" style="3" customWidth="1"/>
    <col min="6933" max="6933" width="2.375" style="3" customWidth="1"/>
    <col min="6934" max="6936" width="3.25" style="3" customWidth="1"/>
    <col min="6937" max="6937" width="2.375" style="3" customWidth="1"/>
    <col min="6938" max="6938" width="2.125" style="3" customWidth="1"/>
    <col min="6939" max="7168" width="4" style="3"/>
    <col min="7169" max="7169" width="2.125" style="3" customWidth="1"/>
    <col min="7170" max="7170" width="2.375" style="3" customWidth="1"/>
    <col min="7171" max="7176" width="4" style="3"/>
    <col min="7177" max="7188" width="4.625" style="3" customWidth="1"/>
    <col min="7189" max="7189" width="2.375" style="3" customWidth="1"/>
    <col min="7190" max="7192" width="3.25" style="3" customWidth="1"/>
    <col min="7193" max="7193" width="2.375" style="3" customWidth="1"/>
    <col min="7194" max="7194" width="2.125" style="3" customWidth="1"/>
    <col min="7195" max="7424" width="4" style="3"/>
    <col min="7425" max="7425" width="2.125" style="3" customWidth="1"/>
    <col min="7426" max="7426" width="2.375" style="3" customWidth="1"/>
    <col min="7427" max="7432" width="4" style="3"/>
    <col min="7433" max="7444" width="4.625" style="3" customWidth="1"/>
    <col min="7445" max="7445" width="2.375" style="3" customWidth="1"/>
    <col min="7446" max="7448" width="3.25" style="3" customWidth="1"/>
    <col min="7449" max="7449" width="2.375" style="3" customWidth="1"/>
    <col min="7450" max="7450" width="2.125" style="3" customWidth="1"/>
    <col min="7451" max="7680" width="4" style="3"/>
    <col min="7681" max="7681" width="2.125" style="3" customWidth="1"/>
    <col min="7682" max="7682" width="2.375" style="3" customWidth="1"/>
    <col min="7683" max="7688" width="4" style="3"/>
    <col min="7689" max="7700" width="4.625" style="3" customWidth="1"/>
    <col min="7701" max="7701" width="2.375" style="3" customWidth="1"/>
    <col min="7702" max="7704" width="3.25" style="3" customWidth="1"/>
    <col min="7705" max="7705" width="2.375" style="3" customWidth="1"/>
    <col min="7706" max="7706" width="2.125" style="3" customWidth="1"/>
    <col min="7707" max="7936" width="4" style="3"/>
    <col min="7937" max="7937" width="2.125" style="3" customWidth="1"/>
    <col min="7938" max="7938" width="2.375" style="3" customWidth="1"/>
    <col min="7939" max="7944" width="4" style="3"/>
    <col min="7945" max="7956" width="4.625" style="3" customWidth="1"/>
    <col min="7957" max="7957" width="2.375" style="3" customWidth="1"/>
    <col min="7958" max="7960" width="3.25" style="3" customWidth="1"/>
    <col min="7961" max="7961" width="2.375" style="3" customWidth="1"/>
    <col min="7962" max="7962" width="2.125" style="3" customWidth="1"/>
    <col min="7963" max="8192" width="4" style="3"/>
    <col min="8193" max="8193" width="2.125" style="3" customWidth="1"/>
    <col min="8194" max="8194" width="2.375" style="3" customWidth="1"/>
    <col min="8195" max="8200" width="4" style="3"/>
    <col min="8201" max="8212" width="4.625" style="3" customWidth="1"/>
    <col min="8213" max="8213" width="2.375" style="3" customWidth="1"/>
    <col min="8214" max="8216" width="3.25" style="3" customWidth="1"/>
    <col min="8217" max="8217" width="2.375" style="3" customWidth="1"/>
    <col min="8218" max="8218" width="2.125" style="3" customWidth="1"/>
    <col min="8219" max="8448" width="4" style="3"/>
    <col min="8449" max="8449" width="2.125" style="3" customWidth="1"/>
    <col min="8450" max="8450" width="2.375" style="3" customWidth="1"/>
    <col min="8451" max="8456" width="4" style="3"/>
    <col min="8457" max="8468" width="4.625" style="3" customWidth="1"/>
    <col min="8469" max="8469" width="2.375" style="3" customWidth="1"/>
    <col min="8470" max="8472" width="3.25" style="3" customWidth="1"/>
    <col min="8473" max="8473" width="2.375" style="3" customWidth="1"/>
    <col min="8474" max="8474" width="2.125" style="3" customWidth="1"/>
    <col min="8475" max="8704" width="4" style="3"/>
    <col min="8705" max="8705" width="2.125" style="3" customWidth="1"/>
    <col min="8706" max="8706" width="2.375" style="3" customWidth="1"/>
    <col min="8707" max="8712" width="4" style="3"/>
    <col min="8713" max="8724" width="4.625" style="3" customWidth="1"/>
    <col min="8725" max="8725" width="2.375" style="3" customWidth="1"/>
    <col min="8726" max="8728" width="3.25" style="3" customWidth="1"/>
    <col min="8729" max="8729" width="2.375" style="3" customWidth="1"/>
    <col min="8730" max="8730" width="2.125" style="3" customWidth="1"/>
    <col min="8731" max="8960" width="4" style="3"/>
    <col min="8961" max="8961" width="2.125" style="3" customWidth="1"/>
    <col min="8962" max="8962" width="2.375" style="3" customWidth="1"/>
    <col min="8963" max="8968" width="4" style="3"/>
    <col min="8969" max="8980" width="4.625" style="3" customWidth="1"/>
    <col min="8981" max="8981" width="2.375" style="3" customWidth="1"/>
    <col min="8982" max="8984" width="3.25" style="3" customWidth="1"/>
    <col min="8985" max="8985" width="2.375" style="3" customWidth="1"/>
    <col min="8986" max="8986" width="2.125" style="3" customWidth="1"/>
    <col min="8987" max="9216" width="4" style="3"/>
    <col min="9217" max="9217" width="2.125" style="3" customWidth="1"/>
    <col min="9218" max="9218" width="2.375" style="3" customWidth="1"/>
    <col min="9219" max="9224" width="4" style="3"/>
    <col min="9225" max="9236" width="4.625" style="3" customWidth="1"/>
    <col min="9237" max="9237" width="2.375" style="3" customWidth="1"/>
    <col min="9238" max="9240" width="3.25" style="3" customWidth="1"/>
    <col min="9241" max="9241" width="2.375" style="3" customWidth="1"/>
    <col min="9242" max="9242" width="2.125" style="3" customWidth="1"/>
    <col min="9243" max="9472" width="4" style="3"/>
    <col min="9473" max="9473" width="2.125" style="3" customWidth="1"/>
    <col min="9474" max="9474" width="2.375" style="3" customWidth="1"/>
    <col min="9475" max="9480" width="4" style="3"/>
    <col min="9481" max="9492" width="4.625" style="3" customWidth="1"/>
    <col min="9493" max="9493" width="2.375" style="3" customWidth="1"/>
    <col min="9494" max="9496" width="3.25" style="3" customWidth="1"/>
    <col min="9497" max="9497" width="2.375" style="3" customWidth="1"/>
    <col min="9498" max="9498" width="2.125" style="3" customWidth="1"/>
    <col min="9499" max="9728" width="4" style="3"/>
    <col min="9729" max="9729" width="2.125" style="3" customWidth="1"/>
    <col min="9730" max="9730" width="2.375" style="3" customWidth="1"/>
    <col min="9731" max="9736" width="4" style="3"/>
    <col min="9737" max="9748" width="4.625" style="3" customWidth="1"/>
    <col min="9749" max="9749" width="2.375" style="3" customWidth="1"/>
    <col min="9750" max="9752" width="3.25" style="3" customWidth="1"/>
    <col min="9753" max="9753" width="2.375" style="3" customWidth="1"/>
    <col min="9754" max="9754" width="2.125" style="3" customWidth="1"/>
    <col min="9755" max="9984" width="4" style="3"/>
    <col min="9985" max="9985" width="2.125" style="3" customWidth="1"/>
    <col min="9986" max="9986" width="2.375" style="3" customWidth="1"/>
    <col min="9987" max="9992" width="4" style="3"/>
    <col min="9993" max="10004" width="4.625" style="3" customWidth="1"/>
    <col min="10005" max="10005" width="2.375" style="3" customWidth="1"/>
    <col min="10006" max="10008" width="3.25" style="3" customWidth="1"/>
    <col min="10009" max="10009" width="2.375" style="3" customWidth="1"/>
    <col min="10010" max="10010" width="2.125" style="3" customWidth="1"/>
    <col min="10011" max="10240" width="4" style="3"/>
    <col min="10241" max="10241" width="2.125" style="3" customWidth="1"/>
    <col min="10242" max="10242" width="2.375" style="3" customWidth="1"/>
    <col min="10243" max="10248" width="4" style="3"/>
    <col min="10249" max="10260" width="4.625" style="3" customWidth="1"/>
    <col min="10261" max="10261" width="2.375" style="3" customWidth="1"/>
    <col min="10262" max="10264" width="3.25" style="3" customWidth="1"/>
    <col min="10265" max="10265" width="2.375" style="3" customWidth="1"/>
    <col min="10266" max="10266" width="2.125" style="3" customWidth="1"/>
    <col min="10267" max="10496" width="4" style="3"/>
    <col min="10497" max="10497" width="2.125" style="3" customWidth="1"/>
    <col min="10498" max="10498" width="2.375" style="3" customWidth="1"/>
    <col min="10499" max="10504" width="4" style="3"/>
    <col min="10505" max="10516" width="4.625" style="3" customWidth="1"/>
    <col min="10517" max="10517" width="2.375" style="3" customWidth="1"/>
    <col min="10518" max="10520" width="3.25" style="3" customWidth="1"/>
    <col min="10521" max="10521" width="2.375" style="3" customWidth="1"/>
    <col min="10522" max="10522" width="2.125" style="3" customWidth="1"/>
    <col min="10523" max="10752" width="4" style="3"/>
    <col min="10753" max="10753" width="2.125" style="3" customWidth="1"/>
    <col min="10754" max="10754" width="2.375" style="3" customWidth="1"/>
    <col min="10755" max="10760" width="4" style="3"/>
    <col min="10761" max="10772" width="4.625" style="3" customWidth="1"/>
    <col min="10773" max="10773" width="2.375" style="3" customWidth="1"/>
    <col min="10774" max="10776" width="3.25" style="3" customWidth="1"/>
    <col min="10777" max="10777" width="2.375" style="3" customWidth="1"/>
    <col min="10778" max="10778" width="2.125" style="3" customWidth="1"/>
    <col min="10779" max="11008" width="4" style="3"/>
    <col min="11009" max="11009" width="2.125" style="3" customWidth="1"/>
    <col min="11010" max="11010" width="2.375" style="3" customWidth="1"/>
    <col min="11011" max="11016" width="4" style="3"/>
    <col min="11017" max="11028" width="4.625" style="3" customWidth="1"/>
    <col min="11029" max="11029" width="2.375" style="3" customWidth="1"/>
    <col min="11030" max="11032" width="3.25" style="3" customWidth="1"/>
    <col min="11033" max="11033" width="2.375" style="3" customWidth="1"/>
    <col min="11034" max="11034" width="2.125" style="3" customWidth="1"/>
    <col min="11035" max="11264" width="4" style="3"/>
    <col min="11265" max="11265" width="2.125" style="3" customWidth="1"/>
    <col min="11266" max="11266" width="2.375" style="3" customWidth="1"/>
    <col min="11267" max="11272" width="4" style="3"/>
    <col min="11273" max="11284" width="4.625" style="3" customWidth="1"/>
    <col min="11285" max="11285" width="2.375" style="3" customWidth="1"/>
    <col min="11286" max="11288" width="3.25" style="3" customWidth="1"/>
    <col min="11289" max="11289" width="2.375" style="3" customWidth="1"/>
    <col min="11290" max="11290" width="2.125" style="3" customWidth="1"/>
    <col min="11291" max="11520" width="4" style="3"/>
    <col min="11521" max="11521" width="2.125" style="3" customWidth="1"/>
    <col min="11522" max="11522" width="2.375" style="3" customWidth="1"/>
    <col min="11523" max="11528" width="4" style="3"/>
    <col min="11529" max="11540" width="4.625" style="3" customWidth="1"/>
    <col min="11541" max="11541" width="2.375" style="3" customWidth="1"/>
    <col min="11542" max="11544" width="3.25" style="3" customWidth="1"/>
    <col min="11545" max="11545" width="2.375" style="3" customWidth="1"/>
    <col min="11546" max="11546" width="2.125" style="3" customWidth="1"/>
    <col min="11547" max="11776" width="4" style="3"/>
    <col min="11777" max="11777" width="2.125" style="3" customWidth="1"/>
    <col min="11778" max="11778" width="2.375" style="3" customWidth="1"/>
    <col min="11779" max="11784" width="4" style="3"/>
    <col min="11785" max="11796" width="4.625" style="3" customWidth="1"/>
    <col min="11797" max="11797" width="2.375" style="3" customWidth="1"/>
    <col min="11798" max="11800" width="3.25" style="3" customWidth="1"/>
    <col min="11801" max="11801" width="2.375" style="3" customWidth="1"/>
    <col min="11802" max="11802" width="2.125" style="3" customWidth="1"/>
    <col min="11803" max="12032" width="4" style="3"/>
    <col min="12033" max="12033" width="2.125" style="3" customWidth="1"/>
    <col min="12034" max="12034" width="2.375" style="3" customWidth="1"/>
    <col min="12035" max="12040" width="4" style="3"/>
    <col min="12041" max="12052" width="4.625" style="3" customWidth="1"/>
    <col min="12053" max="12053" width="2.375" style="3" customWidth="1"/>
    <col min="12054" max="12056" width="3.25" style="3" customWidth="1"/>
    <col min="12057" max="12057" width="2.375" style="3" customWidth="1"/>
    <col min="12058" max="12058" width="2.125" style="3" customWidth="1"/>
    <col min="12059" max="12288" width="4" style="3"/>
    <col min="12289" max="12289" width="2.125" style="3" customWidth="1"/>
    <col min="12290" max="12290" width="2.375" style="3" customWidth="1"/>
    <col min="12291" max="12296" width="4" style="3"/>
    <col min="12297" max="12308" width="4.625" style="3" customWidth="1"/>
    <col min="12309" max="12309" width="2.375" style="3" customWidth="1"/>
    <col min="12310" max="12312" width="3.25" style="3" customWidth="1"/>
    <col min="12313" max="12313" width="2.375" style="3" customWidth="1"/>
    <col min="12314" max="12314" width="2.125" style="3" customWidth="1"/>
    <col min="12315" max="12544" width="4" style="3"/>
    <col min="12545" max="12545" width="2.125" style="3" customWidth="1"/>
    <col min="12546" max="12546" width="2.375" style="3" customWidth="1"/>
    <col min="12547" max="12552" width="4" style="3"/>
    <col min="12553" max="12564" width="4.625" style="3" customWidth="1"/>
    <col min="12565" max="12565" width="2.375" style="3" customWidth="1"/>
    <col min="12566" max="12568" width="3.25" style="3" customWidth="1"/>
    <col min="12569" max="12569" width="2.375" style="3" customWidth="1"/>
    <col min="12570" max="12570" width="2.125" style="3" customWidth="1"/>
    <col min="12571" max="12800" width="4" style="3"/>
    <col min="12801" max="12801" width="2.125" style="3" customWidth="1"/>
    <col min="12802" max="12802" width="2.375" style="3" customWidth="1"/>
    <col min="12803" max="12808" width="4" style="3"/>
    <col min="12809" max="12820" width="4.625" style="3" customWidth="1"/>
    <col min="12821" max="12821" width="2.375" style="3" customWidth="1"/>
    <col min="12822" max="12824" width="3.25" style="3" customWidth="1"/>
    <col min="12825" max="12825" width="2.375" style="3" customWidth="1"/>
    <col min="12826" max="12826" width="2.125" style="3" customWidth="1"/>
    <col min="12827" max="13056" width="4" style="3"/>
    <col min="13057" max="13057" width="2.125" style="3" customWidth="1"/>
    <col min="13058" max="13058" width="2.375" style="3" customWidth="1"/>
    <col min="13059" max="13064" width="4" style="3"/>
    <col min="13065" max="13076" width="4.625" style="3" customWidth="1"/>
    <col min="13077" max="13077" width="2.375" style="3" customWidth="1"/>
    <col min="13078" max="13080" width="3.25" style="3" customWidth="1"/>
    <col min="13081" max="13081" width="2.375" style="3" customWidth="1"/>
    <col min="13082" max="13082" width="2.125" style="3" customWidth="1"/>
    <col min="13083" max="13312" width="4" style="3"/>
    <col min="13313" max="13313" width="2.125" style="3" customWidth="1"/>
    <col min="13314" max="13314" width="2.375" style="3" customWidth="1"/>
    <col min="13315" max="13320" width="4" style="3"/>
    <col min="13321" max="13332" width="4.625" style="3" customWidth="1"/>
    <col min="13333" max="13333" width="2.375" style="3" customWidth="1"/>
    <col min="13334" max="13336" width="3.25" style="3" customWidth="1"/>
    <col min="13337" max="13337" width="2.375" style="3" customWidth="1"/>
    <col min="13338" max="13338" width="2.125" style="3" customWidth="1"/>
    <col min="13339" max="13568" width="4" style="3"/>
    <col min="13569" max="13569" width="2.125" style="3" customWidth="1"/>
    <col min="13570" max="13570" width="2.375" style="3" customWidth="1"/>
    <col min="13571" max="13576" width="4" style="3"/>
    <col min="13577" max="13588" width="4.625" style="3" customWidth="1"/>
    <col min="13589" max="13589" width="2.375" style="3" customWidth="1"/>
    <col min="13590" max="13592" width="3.25" style="3" customWidth="1"/>
    <col min="13593" max="13593" width="2.375" style="3" customWidth="1"/>
    <col min="13594" max="13594" width="2.125" style="3" customWidth="1"/>
    <col min="13595" max="13824" width="4" style="3"/>
    <col min="13825" max="13825" width="2.125" style="3" customWidth="1"/>
    <col min="13826" max="13826" width="2.375" style="3" customWidth="1"/>
    <col min="13827" max="13832" width="4" style="3"/>
    <col min="13833" max="13844" width="4.625" style="3" customWidth="1"/>
    <col min="13845" max="13845" width="2.375" style="3" customWidth="1"/>
    <col min="13846" max="13848" width="3.25" style="3" customWidth="1"/>
    <col min="13849" max="13849" width="2.375" style="3" customWidth="1"/>
    <col min="13850" max="13850" width="2.125" style="3" customWidth="1"/>
    <col min="13851" max="14080" width="4" style="3"/>
    <col min="14081" max="14081" width="2.125" style="3" customWidth="1"/>
    <col min="14082" max="14082" width="2.375" style="3" customWidth="1"/>
    <col min="14083" max="14088" width="4" style="3"/>
    <col min="14089" max="14100" width="4.625" style="3" customWidth="1"/>
    <col min="14101" max="14101" width="2.375" style="3" customWidth="1"/>
    <col min="14102" max="14104" width="3.25" style="3" customWidth="1"/>
    <col min="14105" max="14105" width="2.375" style="3" customWidth="1"/>
    <col min="14106" max="14106" width="2.125" style="3" customWidth="1"/>
    <col min="14107" max="14336" width="4" style="3"/>
    <col min="14337" max="14337" width="2.125" style="3" customWidth="1"/>
    <col min="14338" max="14338" width="2.375" style="3" customWidth="1"/>
    <col min="14339" max="14344" width="4" style="3"/>
    <col min="14345" max="14356" width="4.625" style="3" customWidth="1"/>
    <col min="14357" max="14357" width="2.375" style="3" customWidth="1"/>
    <col min="14358" max="14360" width="3.25" style="3" customWidth="1"/>
    <col min="14361" max="14361" width="2.375" style="3" customWidth="1"/>
    <col min="14362" max="14362" width="2.125" style="3" customWidth="1"/>
    <col min="14363" max="14592" width="4" style="3"/>
    <col min="14593" max="14593" width="2.125" style="3" customWidth="1"/>
    <col min="14594" max="14594" width="2.375" style="3" customWidth="1"/>
    <col min="14595" max="14600" width="4" style="3"/>
    <col min="14601" max="14612" width="4.625" style="3" customWidth="1"/>
    <col min="14613" max="14613" width="2.375" style="3" customWidth="1"/>
    <col min="14614" max="14616" width="3.25" style="3" customWidth="1"/>
    <col min="14617" max="14617" width="2.375" style="3" customWidth="1"/>
    <col min="14618" max="14618" width="2.125" style="3" customWidth="1"/>
    <col min="14619" max="14848" width="4" style="3"/>
    <col min="14849" max="14849" width="2.125" style="3" customWidth="1"/>
    <col min="14850" max="14850" width="2.375" style="3" customWidth="1"/>
    <col min="14851" max="14856" width="4" style="3"/>
    <col min="14857" max="14868" width="4.625" style="3" customWidth="1"/>
    <col min="14869" max="14869" width="2.375" style="3" customWidth="1"/>
    <col min="14870" max="14872" width="3.25" style="3" customWidth="1"/>
    <col min="14873" max="14873" width="2.375" style="3" customWidth="1"/>
    <col min="14874" max="14874" width="2.125" style="3" customWidth="1"/>
    <col min="14875" max="15104" width="4" style="3"/>
    <col min="15105" max="15105" width="2.125" style="3" customWidth="1"/>
    <col min="15106" max="15106" width="2.375" style="3" customWidth="1"/>
    <col min="15107" max="15112" width="4" style="3"/>
    <col min="15113" max="15124" width="4.625" style="3" customWidth="1"/>
    <col min="15125" max="15125" width="2.375" style="3" customWidth="1"/>
    <col min="15126" max="15128" width="3.25" style="3" customWidth="1"/>
    <col min="15129" max="15129" width="2.375" style="3" customWidth="1"/>
    <col min="15130" max="15130" width="2.125" style="3" customWidth="1"/>
    <col min="15131" max="15360" width="4" style="3"/>
    <col min="15361" max="15361" width="2.125" style="3" customWidth="1"/>
    <col min="15362" max="15362" width="2.375" style="3" customWidth="1"/>
    <col min="15363" max="15368" width="4" style="3"/>
    <col min="15369" max="15380" width="4.625" style="3" customWidth="1"/>
    <col min="15381" max="15381" width="2.375" style="3" customWidth="1"/>
    <col min="15382" max="15384" width="3.25" style="3" customWidth="1"/>
    <col min="15385" max="15385" width="2.375" style="3" customWidth="1"/>
    <col min="15386" max="15386" width="2.125" style="3" customWidth="1"/>
    <col min="15387" max="15616" width="4" style="3"/>
    <col min="15617" max="15617" width="2.125" style="3" customWidth="1"/>
    <col min="15618" max="15618" width="2.375" style="3" customWidth="1"/>
    <col min="15619" max="15624" width="4" style="3"/>
    <col min="15625" max="15636" width="4.625" style="3" customWidth="1"/>
    <col min="15637" max="15637" width="2.375" style="3" customWidth="1"/>
    <col min="15638" max="15640" width="3.25" style="3" customWidth="1"/>
    <col min="15641" max="15641" width="2.375" style="3" customWidth="1"/>
    <col min="15642" max="15642" width="2.125" style="3" customWidth="1"/>
    <col min="15643" max="15872" width="4" style="3"/>
    <col min="15873" max="15873" width="2.125" style="3" customWidth="1"/>
    <col min="15874" max="15874" width="2.375" style="3" customWidth="1"/>
    <col min="15875" max="15880" width="4" style="3"/>
    <col min="15881" max="15892" width="4.625" style="3" customWidth="1"/>
    <col min="15893" max="15893" width="2.375" style="3" customWidth="1"/>
    <col min="15894" max="15896" width="3.25" style="3" customWidth="1"/>
    <col min="15897" max="15897" width="2.375" style="3" customWidth="1"/>
    <col min="15898" max="15898" width="2.125" style="3" customWidth="1"/>
    <col min="15899" max="16128" width="4" style="3"/>
    <col min="16129" max="16129" width="2.125" style="3" customWidth="1"/>
    <col min="16130" max="16130" width="2.375" style="3" customWidth="1"/>
    <col min="16131" max="16136" width="4" style="3"/>
    <col min="16137" max="16148" width="4.625" style="3" customWidth="1"/>
    <col min="16149" max="16149" width="2.375" style="3" customWidth="1"/>
    <col min="16150" max="16152" width="3.25" style="3" customWidth="1"/>
    <col min="16153" max="16153" width="2.375" style="3" customWidth="1"/>
    <col min="16154" max="16154" width="2.125" style="3" customWidth="1"/>
    <col min="16155" max="16384" width="4" style="3"/>
  </cols>
  <sheetData>
    <row r="1" spans="2:25" ht="6.75" customHeight="1" x14ac:dyDescent="0.15"/>
    <row r="2" spans="2:25" x14ac:dyDescent="0.15">
      <c r="B2" s="3" t="s">
        <v>179</v>
      </c>
    </row>
    <row r="3" spans="2:25" ht="15.75" customHeight="1" x14ac:dyDescent="0.15">
      <c r="P3" s="35" t="s">
        <v>112</v>
      </c>
      <c r="Q3" s="394"/>
      <c r="R3" s="394"/>
      <c r="S3" s="13" t="s">
        <v>113</v>
      </c>
      <c r="T3" s="394"/>
      <c r="U3" s="394"/>
      <c r="V3" s="13" t="s">
        <v>180</v>
      </c>
      <c r="W3" s="394"/>
      <c r="X3" s="394"/>
      <c r="Y3" s="13" t="s">
        <v>181</v>
      </c>
    </row>
    <row r="4" spans="2:25" ht="6" customHeight="1" x14ac:dyDescent="0.15"/>
    <row r="5" spans="2:25" ht="27.75" customHeight="1" x14ac:dyDescent="0.15">
      <c r="B5" s="530" t="s">
        <v>182</v>
      </c>
      <c r="C5" s="394"/>
      <c r="D5" s="394"/>
      <c r="E5" s="394"/>
      <c r="F5" s="394"/>
      <c r="G5" s="394"/>
      <c r="H5" s="394"/>
      <c r="I5" s="394"/>
      <c r="J5" s="394"/>
      <c r="K5" s="394"/>
      <c r="L5" s="394"/>
      <c r="M5" s="394"/>
      <c r="N5" s="394"/>
      <c r="O5" s="394"/>
      <c r="P5" s="394"/>
      <c r="Q5" s="394"/>
      <c r="R5" s="394"/>
      <c r="S5" s="394"/>
      <c r="T5" s="394"/>
      <c r="U5" s="394"/>
      <c r="V5" s="394"/>
      <c r="W5" s="394"/>
      <c r="X5" s="394"/>
      <c r="Y5" s="394"/>
    </row>
    <row r="6" spans="2:25" ht="5.25" customHeight="1" x14ac:dyDescent="0.15"/>
    <row r="7" spans="2:25" ht="23.25" customHeight="1" x14ac:dyDescent="0.15">
      <c r="B7" s="387" t="s">
        <v>183</v>
      </c>
      <c r="C7" s="388"/>
      <c r="D7" s="388"/>
      <c r="E7" s="388"/>
      <c r="F7" s="389"/>
      <c r="G7" s="531"/>
      <c r="H7" s="532"/>
      <c r="I7" s="532"/>
      <c r="J7" s="532"/>
      <c r="K7" s="532"/>
      <c r="L7" s="532"/>
      <c r="M7" s="532"/>
      <c r="N7" s="532"/>
      <c r="O7" s="532"/>
      <c r="P7" s="532"/>
      <c r="Q7" s="532"/>
      <c r="R7" s="532"/>
      <c r="S7" s="532"/>
      <c r="T7" s="532"/>
      <c r="U7" s="532"/>
      <c r="V7" s="532"/>
      <c r="W7" s="532"/>
      <c r="X7" s="532"/>
      <c r="Y7" s="533"/>
    </row>
    <row r="8" spans="2:25" ht="23.25" customHeight="1" x14ac:dyDescent="0.15">
      <c r="B8" s="387" t="s">
        <v>184</v>
      </c>
      <c r="C8" s="388"/>
      <c r="D8" s="388"/>
      <c r="E8" s="388"/>
      <c r="F8" s="389"/>
      <c r="G8" s="38" t="s">
        <v>10</v>
      </c>
      <c r="H8" s="39" t="s">
        <v>185</v>
      </c>
      <c r="I8" s="39"/>
      <c r="J8" s="39"/>
      <c r="K8" s="39"/>
      <c r="L8" s="40" t="s">
        <v>10</v>
      </c>
      <c r="M8" s="39" t="s">
        <v>186</v>
      </c>
      <c r="N8" s="39"/>
      <c r="O8" s="39"/>
      <c r="P8" s="39"/>
      <c r="Q8" s="40" t="s">
        <v>10</v>
      </c>
      <c r="R8" s="39" t="s">
        <v>187</v>
      </c>
      <c r="S8" s="39"/>
      <c r="T8" s="39"/>
      <c r="U8" s="41"/>
      <c r="V8" s="41"/>
      <c r="W8" s="41"/>
      <c r="X8" s="41"/>
      <c r="Y8" s="42"/>
    </row>
    <row r="9" spans="2:25" ht="23.25" customHeight="1" x14ac:dyDescent="0.15">
      <c r="B9" s="390" t="s">
        <v>188</v>
      </c>
      <c r="C9" s="391"/>
      <c r="D9" s="391"/>
      <c r="E9" s="391"/>
      <c r="F9" s="392"/>
      <c r="G9" s="40" t="s">
        <v>10</v>
      </c>
      <c r="H9" s="25" t="s">
        <v>189</v>
      </c>
      <c r="I9" s="25"/>
      <c r="J9" s="41"/>
      <c r="K9" s="41"/>
      <c r="L9" s="41"/>
      <c r="M9" s="41"/>
      <c r="N9" s="41"/>
      <c r="O9" s="40" t="s">
        <v>10</v>
      </c>
      <c r="P9" s="25" t="s">
        <v>190</v>
      </c>
      <c r="Q9" s="41"/>
      <c r="R9" s="41"/>
      <c r="S9" s="41"/>
      <c r="T9" s="41"/>
      <c r="U9" s="41"/>
      <c r="V9" s="41"/>
      <c r="W9" s="41"/>
      <c r="X9" s="41"/>
      <c r="Y9" s="42"/>
    </row>
    <row r="10" spans="2:25" ht="23.25" customHeight="1" x14ac:dyDescent="0.15">
      <c r="B10" s="393"/>
      <c r="C10" s="394"/>
      <c r="D10" s="394"/>
      <c r="E10" s="394"/>
      <c r="F10" s="395"/>
      <c r="G10" s="40" t="s">
        <v>10</v>
      </c>
      <c r="H10" s="3" t="s">
        <v>191</v>
      </c>
      <c r="I10" s="33"/>
      <c r="J10" s="33"/>
      <c r="K10" s="33"/>
      <c r="L10" s="33"/>
      <c r="M10" s="33"/>
      <c r="N10" s="33"/>
      <c r="O10" s="40" t="s">
        <v>10</v>
      </c>
      <c r="P10" s="3" t="s">
        <v>192</v>
      </c>
      <c r="Q10" s="33"/>
      <c r="R10" s="33"/>
      <c r="S10" s="33"/>
      <c r="T10" s="33"/>
      <c r="U10" s="33"/>
      <c r="V10" s="33"/>
      <c r="W10" s="33"/>
      <c r="X10" s="33"/>
      <c r="Y10" s="43"/>
    </row>
    <row r="11" spans="2:25" ht="23.25" customHeight="1" x14ac:dyDescent="0.15">
      <c r="B11" s="527"/>
      <c r="C11" s="528"/>
      <c r="D11" s="528"/>
      <c r="E11" s="528"/>
      <c r="F11" s="529"/>
      <c r="G11" s="44" t="s">
        <v>10</v>
      </c>
      <c r="H11" s="24" t="s">
        <v>193</v>
      </c>
      <c r="I11" s="45"/>
      <c r="J11" s="45"/>
      <c r="K11" s="45"/>
      <c r="L11" s="45"/>
      <c r="M11" s="45"/>
      <c r="N11" s="45"/>
      <c r="O11" s="45"/>
      <c r="P11" s="45"/>
      <c r="Q11" s="45"/>
      <c r="R11" s="45"/>
      <c r="S11" s="45"/>
      <c r="T11" s="45"/>
      <c r="U11" s="45"/>
      <c r="V11" s="45"/>
      <c r="W11" s="45"/>
      <c r="X11" s="45"/>
      <c r="Y11" s="46"/>
    </row>
    <row r="13" spans="2:25" ht="6" customHeight="1" x14ac:dyDescent="0.15">
      <c r="B13" s="47"/>
      <c r="C13" s="25"/>
      <c r="D13" s="25"/>
      <c r="E13" s="25"/>
      <c r="F13" s="25"/>
      <c r="G13" s="25"/>
      <c r="H13" s="25"/>
      <c r="I13" s="25"/>
      <c r="J13" s="25"/>
      <c r="K13" s="25"/>
      <c r="L13" s="25"/>
      <c r="M13" s="25"/>
      <c r="N13" s="25"/>
      <c r="O13" s="25"/>
      <c r="P13" s="25"/>
      <c r="Q13" s="25"/>
      <c r="R13" s="25"/>
      <c r="S13" s="25"/>
      <c r="T13" s="25"/>
      <c r="U13" s="47"/>
      <c r="V13" s="25"/>
      <c r="W13" s="25"/>
      <c r="X13" s="25"/>
      <c r="Y13" s="48"/>
    </row>
    <row r="14" spans="2:25" x14ac:dyDescent="0.15">
      <c r="B14" s="31" t="s">
        <v>194</v>
      </c>
      <c r="U14" s="31"/>
      <c r="V14" s="49" t="s">
        <v>195</v>
      </c>
      <c r="W14" s="49" t="s">
        <v>196</v>
      </c>
      <c r="X14" s="49" t="s">
        <v>197</v>
      </c>
      <c r="Y14" s="32"/>
    </row>
    <row r="15" spans="2:25" ht="6.75" customHeight="1" x14ac:dyDescent="0.15">
      <c r="B15" s="31"/>
      <c r="U15" s="31"/>
      <c r="Y15" s="32"/>
    </row>
    <row r="16" spans="2:25" ht="18" customHeight="1" x14ac:dyDescent="0.15">
      <c r="B16" s="31"/>
      <c r="C16" s="3" t="s">
        <v>198</v>
      </c>
      <c r="U16" s="34"/>
      <c r="V16" s="40"/>
      <c r="W16" s="40"/>
      <c r="X16" s="40"/>
      <c r="Y16" s="43"/>
    </row>
    <row r="17" spans="2:25" ht="6.75" customHeight="1" x14ac:dyDescent="0.15">
      <c r="B17" s="31"/>
      <c r="U17" s="50"/>
      <c r="V17" s="13"/>
      <c r="W17" s="13"/>
      <c r="X17" s="13"/>
      <c r="Y17" s="51"/>
    </row>
    <row r="18" spans="2:25" ht="14.25" customHeight="1" x14ac:dyDescent="0.15">
      <c r="B18" s="31"/>
      <c r="C18" s="3" t="s">
        <v>199</v>
      </c>
      <c r="D18" s="387" t="s">
        <v>200</v>
      </c>
      <c r="E18" s="388"/>
      <c r="F18" s="388"/>
      <c r="G18" s="388"/>
      <c r="H18" s="389"/>
      <c r="I18" s="52" t="s">
        <v>201</v>
      </c>
      <c r="J18" s="53"/>
      <c r="K18" s="53"/>
      <c r="L18" s="388"/>
      <c r="M18" s="388"/>
      <c r="N18" s="388"/>
      <c r="O18" s="54" t="s">
        <v>202</v>
      </c>
      <c r="U18" s="50"/>
      <c r="V18" s="13"/>
      <c r="W18" s="13"/>
      <c r="X18" s="13"/>
      <c r="Y18" s="51"/>
    </row>
    <row r="19" spans="2:25" ht="7.5" customHeight="1" x14ac:dyDescent="0.15">
      <c r="B19" s="31"/>
      <c r="U19" s="50"/>
      <c r="V19" s="13"/>
      <c r="W19" s="13"/>
      <c r="X19" s="13"/>
      <c r="Y19" s="51"/>
    </row>
    <row r="20" spans="2:25" ht="18" customHeight="1" x14ac:dyDescent="0.15">
      <c r="B20" s="31"/>
      <c r="C20" s="3" t="s">
        <v>245</v>
      </c>
      <c r="U20" s="50"/>
      <c r="V20" s="13"/>
      <c r="W20" s="13"/>
      <c r="X20" s="13"/>
      <c r="Y20" s="51"/>
    </row>
    <row r="21" spans="2:25" ht="6.75" customHeight="1" x14ac:dyDescent="0.15">
      <c r="B21" s="31"/>
      <c r="U21" s="50"/>
      <c r="V21" s="13"/>
      <c r="W21" s="13"/>
      <c r="X21" s="13"/>
      <c r="Y21" s="51"/>
    </row>
    <row r="22" spans="2:25" ht="14.25" customHeight="1" x14ac:dyDescent="0.15">
      <c r="B22" s="31"/>
      <c r="C22" s="3" t="s">
        <v>199</v>
      </c>
      <c r="D22" s="387" t="s">
        <v>203</v>
      </c>
      <c r="E22" s="388"/>
      <c r="F22" s="388"/>
      <c r="G22" s="388"/>
      <c r="H22" s="389"/>
      <c r="I22" s="52" t="s">
        <v>201</v>
      </c>
      <c r="J22" s="53"/>
      <c r="K22" s="53"/>
      <c r="L22" s="388"/>
      <c r="M22" s="388"/>
      <c r="N22" s="388"/>
      <c r="O22" s="54" t="s">
        <v>202</v>
      </c>
      <c r="U22" s="50"/>
      <c r="V22" s="13"/>
      <c r="W22" s="13"/>
      <c r="X22" s="13"/>
      <c r="Y22" s="51"/>
    </row>
    <row r="23" spans="2:25" ht="7.5" customHeight="1" x14ac:dyDescent="0.15">
      <c r="B23" s="31"/>
      <c r="U23" s="50"/>
      <c r="V23" s="13"/>
      <c r="W23" s="13"/>
      <c r="X23" s="13"/>
      <c r="Y23" s="51"/>
    </row>
    <row r="24" spans="2:25" ht="18" customHeight="1" x14ac:dyDescent="0.15">
      <c r="B24" s="31"/>
      <c r="C24" s="3" t="s">
        <v>564</v>
      </c>
      <c r="U24" s="34"/>
      <c r="V24" s="40" t="s">
        <v>10</v>
      </c>
      <c r="W24" s="40" t="s">
        <v>196</v>
      </c>
      <c r="X24" s="40" t="s">
        <v>10</v>
      </c>
      <c r="Y24" s="43"/>
    </row>
    <row r="25" spans="2:25" ht="18" customHeight="1" x14ac:dyDescent="0.15">
      <c r="B25" s="31"/>
      <c r="C25" s="3" t="s">
        <v>205</v>
      </c>
      <c r="U25" s="34"/>
      <c r="V25" s="33"/>
      <c r="W25" s="33"/>
      <c r="X25" s="33"/>
      <c r="Y25" s="43"/>
    </row>
    <row r="26" spans="2:25" ht="18" customHeight="1" x14ac:dyDescent="0.15">
      <c r="B26" s="31"/>
      <c r="C26" s="3" t="s">
        <v>565</v>
      </c>
      <c r="T26" s="3" t="s">
        <v>206</v>
      </c>
      <c r="U26" s="34"/>
      <c r="V26" s="40" t="s">
        <v>10</v>
      </c>
      <c r="W26" s="40" t="s">
        <v>196</v>
      </c>
      <c r="X26" s="40" t="s">
        <v>10</v>
      </c>
      <c r="Y26" s="43"/>
    </row>
    <row r="27" spans="2:25" ht="18" customHeight="1" x14ac:dyDescent="0.15">
      <c r="B27" s="31"/>
      <c r="C27" s="3" t="s">
        <v>566</v>
      </c>
      <c r="U27" s="34"/>
      <c r="V27" s="40" t="s">
        <v>10</v>
      </c>
      <c r="W27" s="40" t="s">
        <v>196</v>
      </c>
      <c r="X27" s="40" t="s">
        <v>10</v>
      </c>
      <c r="Y27" s="43"/>
    </row>
    <row r="28" spans="2:25" ht="18" customHeight="1" x14ac:dyDescent="0.15">
      <c r="B28" s="31"/>
      <c r="C28" s="3" t="s">
        <v>207</v>
      </c>
      <c r="U28" s="34"/>
      <c r="V28" s="33"/>
      <c r="W28" s="33"/>
      <c r="X28" s="33"/>
      <c r="Y28" s="43"/>
    </row>
    <row r="29" spans="2:25" ht="18" customHeight="1" x14ac:dyDescent="0.15">
      <c r="B29" s="31"/>
      <c r="C29" s="3" t="s">
        <v>567</v>
      </c>
      <c r="U29" s="34"/>
      <c r="V29" s="40" t="s">
        <v>10</v>
      </c>
      <c r="W29" s="40" t="s">
        <v>196</v>
      </c>
      <c r="X29" s="40" t="s">
        <v>10</v>
      </c>
      <c r="Y29" s="43"/>
    </row>
    <row r="30" spans="2:25" ht="18" customHeight="1" x14ac:dyDescent="0.15">
      <c r="B30" s="31"/>
      <c r="C30" s="3" t="s">
        <v>568</v>
      </c>
      <c r="U30" s="34"/>
      <c r="V30" s="40" t="s">
        <v>10</v>
      </c>
      <c r="W30" s="40" t="s">
        <v>196</v>
      </c>
      <c r="X30" s="40" t="s">
        <v>10</v>
      </c>
      <c r="Y30" s="43"/>
    </row>
    <row r="31" spans="2:25" ht="18" customHeight="1" x14ac:dyDescent="0.15">
      <c r="B31" s="31"/>
      <c r="C31" s="3" t="s">
        <v>208</v>
      </c>
      <c r="U31" s="34"/>
      <c r="V31" s="33"/>
      <c r="W31" s="33"/>
      <c r="X31" s="33"/>
      <c r="Y31" s="43"/>
    </row>
    <row r="32" spans="2:25" ht="18" customHeight="1" x14ac:dyDescent="0.15">
      <c r="B32" s="31"/>
      <c r="C32" s="3" t="s">
        <v>209</v>
      </c>
      <c r="U32" s="34"/>
      <c r="V32" s="40" t="s">
        <v>10</v>
      </c>
      <c r="W32" s="40" t="s">
        <v>196</v>
      </c>
      <c r="X32" s="40" t="s">
        <v>10</v>
      </c>
      <c r="Y32" s="43"/>
    </row>
    <row r="33" spans="2:25" ht="18" customHeight="1" x14ac:dyDescent="0.15">
      <c r="B33" s="31"/>
      <c r="C33" s="3" t="s">
        <v>210</v>
      </c>
      <c r="U33" s="34"/>
      <c r="V33" s="40"/>
      <c r="W33" s="40"/>
      <c r="X33" s="40"/>
      <c r="Y33" s="43"/>
    </row>
    <row r="34" spans="2:25" ht="18" customHeight="1" x14ac:dyDescent="0.15">
      <c r="B34" s="31"/>
      <c r="C34" s="3" t="s">
        <v>211</v>
      </c>
      <c r="U34" s="34"/>
      <c r="V34" s="40"/>
      <c r="W34" s="40"/>
      <c r="X34" s="40"/>
      <c r="Y34" s="43"/>
    </row>
    <row r="35" spans="2:25" ht="18" customHeight="1" x14ac:dyDescent="0.15">
      <c r="B35" s="31"/>
      <c r="C35" s="3" t="s">
        <v>212</v>
      </c>
      <c r="U35" s="34"/>
      <c r="V35" s="40" t="s">
        <v>10</v>
      </c>
      <c r="W35" s="40" t="s">
        <v>196</v>
      </c>
      <c r="X35" s="40" t="s">
        <v>10</v>
      </c>
      <c r="Y35" s="43"/>
    </row>
    <row r="36" spans="2:25" ht="18" customHeight="1" x14ac:dyDescent="0.15">
      <c r="B36" s="31"/>
      <c r="C36" s="3" t="s">
        <v>569</v>
      </c>
      <c r="U36" s="34"/>
      <c r="V36" s="33"/>
      <c r="W36" s="33"/>
      <c r="X36" s="33"/>
      <c r="Y36" s="43"/>
    </row>
    <row r="37" spans="2:25" ht="18" customHeight="1" x14ac:dyDescent="0.15">
      <c r="B37" s="31"/>
      <c r="D37" s="3" t="s">
        <v>570</v>
      </c>
      <c r="U37" s="34"/>
      <c r="V37" s="40" t="s">
        <v>10</v>
      </c>
      <c r="W37" s="40" t="s">
        <v>196</v>
      </c>
      <c r="X37" s="40" t="s">
        <v>10</v>
      </c>
      <c r="Y37" s="43"/>
    </row>
    <row r="38" spans="2:25" ht="18" customHeight="1" x14ac:dyDescent="0.15">
      <c r="B38" s="31"/>
      <c r="D38" s="3" t="s">
        <v>571</v>
      </c>
      <c r="U38" s="34"/>
      <c r="V38" s="40" t="s">
        <v>10</v>
      </c>
      <c r="W38" s="40" t="s">
        <v>196</v>
      </c>
      <c r="X38" s="40" t="s">
        <v>10</v>
      </c>
      <c r="Y38" s="43"/>
    </row>
    <row r="39" spans="2:25" ht="18" customHeight="1" x14ac:dyDescent="0.15">
      <c r="B39" s="31"/>
      <c r="C39" s="3" t="s">
        <v>572</v>
      </c>
      <c r="U39" s="34"/>
      <c r="V39" s="40" t="s">
        <v>10</v>
      </c>
      <c r="W39" s="13" t="s">
        <v>196</v>
      </c>
      <c r="X39" s="40" t="s">
        <v>10</v>
      </c>
      <c r="Y39" s="43"/>
    </row>
    <row r="40" spans="2:25" ht="18" customHeight="1" x14ac:dyDescent="0.15">
      <c r="B40" s="31"/>
      <c r="C40" s="3" t="s">
        <v>216</v>
      </c>
      <c r="U40" s="34"/>
      <c r="V40" s="33"/>
      <c r="W40" s="33"/>
      <c r="X40" s="33"/>
      <c r="Y40" s="43"/>
    </row>
    <row r="41" spans="2:25" ht="18" customHeight="1" x14ac:dyDescent="0.15">
      <c r="B41" s="31"/>
      <c r="C41" s="3" t="s">
        <v>573</v>
      </c>
      <c r="U41" s="34"/>
      <c r="V41" s="40" t="s">
        <v>10</v>
      </c>
      <c r="W41" s="40" t="s">
        <v>196</v>
      </c>
      <c r="X41" s="40" t="s">
        <v>10</v>
      </c>
      <c r="Y41" s="43"/>
    </row>
    <row r="42" spans="2:25" ht="18" customHeight="1" x14ac:dyDescent="0.15">
      <c r="B42" s="31"/>
      <c r="C42" s="3" t="s">
        <v>217</v>
      </c>
      <c r="U42" s="50"/>
      <c r="V42" s="13"/>
      <c r="W42" s="13"/>
      <c r="X42" s="13"/>
      <c r="Y42" s="51"/>
    </row>
    <row r="43" spans="2:25" ht="18" customHeight="1" x14ac:dyDescent="0.15">
      <c r="B43" s="31"/>
      <c r="C43" s="3" t="s">
        <v>574</v>
      </c>
      <c r="U43" s="34"/>
      <c r="V43" s="40" t="s">
        <v>10</v>
      </c>
      <c r="W43" s="40" t="s">
        <v>196</v>
      </c>
      <c r="X43" s="40" t="s">
        <v>10</v>
      </c>
      <c r="Y43" s="43"/>
    </row>
    <row r="44" spans="2:25" ht="18" customHeight="1" x14ac:dyDescent="0.15">
      <c r="B44" s="31"/>
      <c r="C44" s="3" t="s">
        <v>218</v>
      </c>
      <c r="U44" s="50"/>
      <c r="V44" s="13"/>
      <c r="W44" s="13"/>
      <c r="X44" s="13"/>
      <c r="Y44" s="51"/>
    </row>
    <row r="45" spans="2:25" ht="18" customHeight="1" x14ac:dyDescent="0.15">
      <c r="B45" s="31"/>
      <c r="C45" s="3" t="s">
        <v>219</v>
      </c>
      <c r="U45" s="50"/>
      <c r="V45" s="13"/>
      <c r="W45" s="13"/>
      <c r="X45" s="13"/>
      <c r="Y45" s="51"/>
    </row>
    <row r="46" spans="2:25" ht="15" customHeight="1" x14ac:dyDescent="0.15">
      <c r="B46" s="31"/>
      <c r="U46" s="31"/>
      <c r="Y46" s="32"/>
    </row>
    <row r="47" spans="2:25" ht="15" customHeight="1" x14ac:dyDescent="0.15">
      <c r="B47" s="31" t="s">
        <v>220</v>
      </c>
      <c r="U47" s="50"/>
      <c r="V47" s="49" t="s">
        <v>195</v>
      </c>
      <c r="W47" s="49" t="s">
        <v>196</v>
      </c>
      <c r="X47" s="49" t="s">
        <v>197</v>
      </c>
      <c r="Y47" s="51"/>
    </row>
    <row r="48" spans="2:25" ht="6.75" customHeight="1" x14ac:dyDescent="0.15">
      <c r="B48" s="31"/>
      <c r="U48" s="50"/>
      <c r="V48" s="13"/>
      <c r="W48" s="13"/>
      <c r="X48" s="13"/>
      <c r="Y48" s="51"/>
    </row>
    <row r="49" spans="2:25" ht="18" customHeight="1" x14ac:dyDescent="0.15">
      <c r="B49" s="31"/>
      <c r="C49" s="3" t="s">
        <v>221</v>
      </c>
      <c r="U49" s="34"/>
      <c r="V49" s="40" t="s">
        <v>10</v>
      </c>
      <c r="W49" s="40" t="s">
        <v>196</v>
      </c>
      <c r="X49" s="40" t="s">
        <v>10</v>
      </c>
      <c r="Y49" s="43"/>
    </row>
    <row r="50" spans="2:25" ht="18" customHeight="1" x14ac:dyDescent="0.15">
      <c r="B50" s="31"/>
      <c r="C50" s="3" t="s">
        <v>222</v>
      </c>
      <c r="U50" s="31"/>
      <c r="Y50" s="32"/>
    </row>
    <row r="51" spans="2:25" ht="18" customHeight="1" x14ac:dyDescent="0.15">
      <c r="B51" s="31"/>
      <c r="C51" s="3" t="s">
        <v>223</v>
      </c>
      <c r="U51" s="34"/>
      <c r="V51" s="40" t="s">
        <v>10</v>
      </c>
      <c r="W51" s="40" t="s">
        <v>196</v>
      </c>
      <c r="X51" s="40" t="s">
        <v>10</v>
      </c>
      <c r="Y51" s="43"/>
    </row>
    <row r="52" spans="2:25" ht="18" customHeight="1" x14ac:dyDescent="0.15">
      <c r="B52" s="31"/>
      <c r="D52" s="525" t="s">
        <v>224</v>
      </c>
      <c r="E52" s="525"/>
      <c r="F52" s="525"/>
      <c r="G52" s="525"/>
      <c r="H52" s="525"/>
      <c r="I52" s="525"/>
      <c r="J52" s="525"/>
      <c r="K52" s="525"/>
      <c r="L52" s="525"/>
      <c r="M52" s="525"/>
      <c r="N52" s="525"/>
      <c r="O52" s="525"/>
      <c r="P52" s="525"/>
      <c r="Q52" s="525"/>
      <c r="R52" s="525"/>
      <c r="S52" s="525"/>
      <c r="T52" s="526"/>
      <c r="U52" s="34"/>
      <c r="V52" s="40"/>
      <c r="W52" s="40"/>
      <c r="X52" s="40"/>
      <c r="Y52" s="43"/>
    </row>
    <row r="53" spans="2:25" ht="18" customHeight="1" x14ac:dyDescent="0.15">
      <c r="B53" s="31"/>
      <c r="D53" s="525" t="s">
        <v>225</v>
      </c>
      <c r="E53" s="525"/>
      <c r="F53" s="525"/>
      <c r="G53" s="525"/>
      <c r="H53" s="525"/>
      <c r="I53" s="525"/>
      <c r="J53" s="525"/>
      <c r="K53" s="525"/>
      <c r="L53" s="525"/>
      <c r="M53" s="525"/>
      <c r="N53" s="525"/>
      <c r="O53" s="525"/>
      <c r="P53" s="525"/>
      <c r="Q53" s="525"/>
      <c r="R53" s="525"/>
      <c r="S53" s="525"/>
      <c r="T53" s="526"/>
      <c r="U53" s="34"/>
      <c r="V53" s="40"/>
      <c r="W53" s="40"/>
      <c r="X53" s="40"/>
      <c r="Y53" s="43"/>
    </row>
    <row r="54" spans="2:25" ht="18" customHeight="1" x14ac:dyDescent="0.15">
      <c r="B54" s="31"/>
      <c r="D54" s="525" t="s">
        <v>226</v>
      </c>
      <c r="E54" s="525"/>
      <c r="F54" s="525"/>
      <c r="G54" s="525"/>
      <c r="H54" s="525"/>
      <c r="I54" s="525"/>
      <c r="J54" s="525"/>
      <c r="K54" s="525"/>
      <c r="L54" s="525"/>
      <c r="M54" s="525"/>
      <c r="N54" s="525"/>
      <c r="O54" s="525"/>
      <c r="P54" s="525"/>
      <c r="Q54" s="525"/>
      <c r="R54" s="525"/>
      <c r="S54" s="525"/>
      <c r="T54" s="526"/>
      <c r="U54" s="34"/>
      <c r="V54" s="40"/>
      <c r="W54" s="40"/>
      <c r="X54" s="40"/>
      <c r="Y54" s="43"/>
    </row>
    <row r="55" spans="2:25" ht="18" customHeight="1" x14ac:dyDescent="0.15">
      <c r="B55" s="31"/>
      <c r="C55" s="3" t="s">
        <v>227</v>
      </c>
      <c r="U55" s="34"/>
      <c r="V55" s="40" t="s">
        <v>10</v>
      </c>
      <c r="W55" s="40" t="s">
        <v>196</v>
      </c>
      <c r="X55" s="40" t="s">
        <v>10</v>
      </c>
      <c r="Y55" s="43"/>
    </row>
    <row r="56" spans="2:25" ht="8.25" customHeight="1" x14ac:dyDescent="0.15">
      <c r="B56" s="30"/>
      <c r="C56" s="24"/>
      <c r="D56" s="24"/>
      <c r="E56" s="24"/>
      <c r="F56" s="24"/>
      <c r="G56" s="24"/>
      <c r="H56" s="24"/>
      <c r="I56" s="24"/>
      <c r="J56" s="24"/>
      <c r="K56" s="24"/>
      <c r="L56" s="24"/>
      <c r="M56" s="24"/>
      <c r="N56" s="24"/>
      <c r="O56" s="24"/>
      <c r="P56" s="24"/>
      <c r="Q56" s="24"/>
      <c r="R56" s="24"/>
      <c r="S56" s="24"/>
      <c r="T56" s="24"/>
      <c r="U56" s="527"/>
      <c r="V56" s="528"/>
      <c r="W56" s="528"/>
      <c r="X56" s="528"/>
      <c r="Y56" s="529"/>
    </row>
    <row r="57" spans="2:25" x14ac:dyDescent="0.15">
      <c r="B57" s="3" t="s">
        <v>228</v>
      </c>
    </row>
    <row r="58" spans="2:25" ht="14.25" customHeight="1" x14ac:dyDescent="0.15">
      <c r="B58" s="3" t="s">
        <v>229</v>
      </c>
    </row>
    <row r="59" spans="2:25" ht="9" customHeight="1" x14ac:dyDescent="0.15">
      <c r="B59" s="47"/>
      <c r="C59" s="25"/>
      <c r="D59" s="25"/>
      <c r="E59" s="25"/>
      <c r="F59" s="25"/>
      <c r="G59" s="25"/>
      <c r="H59" s="25"/>
      <c r="I59" s="25"/>
      <c r="J59" s="25"/>
      <c r="K59" s="25"/>
      <c r="L59" s="25"/>
      <c r="M59" s="25"/>
      <c r="N59" s="25"/>
      <c r="O59" s="25"/>
      <c r="P59" s="25"/>
      <c r="Q59" s="25"/>
      <c r="R59" s="25"/>
      <c r="S59" s="25"/>
      <c r="T59" s="25"/>
      <c r="U59" s="47"/>
      <c r="V59" s="25"/>
      <c r="W59" s="25"/>
      <c r="X59" s="25"/>
      <c r="Y59" s="48"/>
    </row>
    <row r="60" spans="2:25" x14ac:dyDescent="0.15">
      <c r="B60" s="31" t="s">
        <v>230</v>
      </c>
      <c r="U60" s="31"/>
      <c r="V60" s="49" t="s">
        <v>195</v>
      </c>
      <c r="W60" s="49" t="s">
        <v>196</v>
      </c>
      <c r="X60" s="49" t="s">
        <v>197</v>
      </c>
      <c r="Y60" s="32"/>
    </row>
    <row r="61" spans="2:25" ht="6.75" customHeight="1" x14ac:dyDescent="0.15">
      <c r="B61" s="31"/>
      <c r="U61" s="31"/>
      <c r="Y61" s="32"/>
    </row>
    <row r="62" spans="2:25" ht="18" customHeight="1" x14ac:dyDescent="0.15">
      <c r="B62" s="31"/>
      <c r="C62" s="3" t="s">
        <v>231</v>
      </c>
      <c r="U62" s="34"/>
      <c r="V62" s="40" t="s">
        <v>10</v>
      </c>
      <c r="W62" s="40" t="s">
        <v>196</v>
      </c>
      <c r="X62" s="40" t="s">
        <v>10</v>
      </c>
      <c r="Y62" s="43"/>
    </row>
    <row r="63" spans="2:25" ht="18" customHeight="1" x14ac:dyDescent="0.15">
      <c r="B63" s="31"/>
      <c r="C63" s="3" t="s">
        <v>232</v>
      </c>
      <c r="U63" s="31"/>
      <c r="Y63" s="32"/>
    </row>
    <row r="64" spans="2:25" ht="18" customHeight="1" x14ac:dyDescent="0.15">
      <c r="B64" s="31"/>
      <c r="C64" s="3" t="s">
        <v>233</v>
      </c>
      <c r="U64" s="31"/>
      <c r="Y64" s="32"/>
    </row>
    <row r="65" spans="2:25" ht="6" customHeight="1" x14ac:dyDescent="0.15">
      <c r="B65" s="30"/>
      <c r="C65" s="24"/>
      <c r="D65" s="24"/>
      <c r="E65" s="24"/>
      <c r="F65" s="24"/>
      <c r="G65" s="24"/>
      <c r="H65" s="24"/>
      <c r="I65" s="24"/>
      <c r="J65" s="24"/>
      <c r="K65" s="24"/>
      <c r="L65" s="24"/>
      <c r="M65" s="24"/>
      <c r="N65" s="24"/>
      <c r="O65" s="24"/>
      <c r="P65" s="24"/>
      <c r="Q65" s="24"/>
      <c r="R65" s="24"/>
      <c r="S65" s="24"/>
      <c r="T65" s="24"/>
      <c r="U65" s="30"/>
      <c r="V65" s="24"/>
      <c r="W65" s="24"/>
      <c r="X65" s="24"/>
      <c r="Y65" s="28"/>
    </row>
    <row r="120" spans="3:7" x14ac:dyDescent="0.15">
      <c r="C120" s="24"/>
      <c r="D120" s="24"/>
      <c r="E120" s="24"/>
      <c r="F120" s="24"/>
      <c r="G120" s="24"/>
    </row>
    <row r="121" spans="3:7" x14ac:dyDescent="0.15">
      <c r="C121" s="25"/>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4"/>
  <printOptions horizontalCentered="1" verticalCentered="1"/>
  <pageMargins left="0.70866141732283472" right="0.70866141732283472" top="0.74803149606299213" bottom="0.74803149606299213"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A608578-51C4-4A4E-91F2-4860FBD12444}">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122"/>
  <sheetViews>
    <sheetView view="pageBreakPreview" zoomScaleNormal="100" zoomScaleSheetLayoutView="100" workbookViewId="0">
      <selection activeCell="Q3" sqref="Q3:R3"/>
    </sheetView>
  </sheetViews>
  <sheetFormatPr defaultColWidth="4" defaultRowHeight="13.5" x14ac:dyDescent="0.15"/>
  <cols>
    <col min="1" max="1" width="2.125" style="3" customWidth="1"/>
    <col min="2" max="2" width="1.625" style="3" customWidth="1"/>
    <col min="3" max="19" width="3.875" style="3" customWidth="1"/>
    <col min="20" max="20" width="7.75" style="3" customWidth="1"/>
    <col min="21" max="25" width="3.25" style="3" customWidth="1"/>
    <col min="26" max="26" width="2.125" style="3" customWidth="1"/>
    <col min="27" max="16384" width="4" style="3"/>
  </cols>
  <sheetData>
    <row r="1" spans="2:25" ht="6.75" customHeight="1" x14ac:dyDescent="0.15"/>
    <row r="2" spans="2:25" x14ac:dyDescent="0.15">
      <c r="B2" s="3" t="s">
        <v>234</v>
      </c>
    </row>
    <row r="3" spans="2:25" ht="15.75" customHeight="1" x14ac:dyDescent="0.15">
      <c r="P3" s="35" t="s">
        <v>112</v>
      </c>
      <c r="Q3" s="394"/>
      <c r="R3" s="394"/>
      <c r="S3" s="13" t="s">
        <v>113</v>
      </c>
      <c r="T3" s="394"/>
      <c r="U3" s="394"/>
      <c r="V3" s="13" t="s">
        <v>180</v>
      </c>
      <c r="W3" s="394"/>
      <c r="X3" s="394"/>
      <c r="Y3" s="13" t="s">
        <v>181</v>
      </c>
    </row>
    <row r="4" spans="2:25" ht="10.5" customHeight="1" x14ac:dyDescent="0.15"/>
    <row r="5" spans="2:25" ht="27.75" customHeight="1" x14ac:dyDescent="0.15">
      <c r="B5" s="530" t="s">
        <v>235</v>
      </c>
      <c r="C5" s="530"/>
      <c r="D5" s="530"/>
      <c r="E5" s="530"/>
      <c r="F5" s="530"/>
      <c r="G5" s="530"/>
      <c r="H5" s="530"/>
      <c r="I5" s="530"/>
      <c r="J5" s="530"/>
      <c r="K5" s="530"/>
      <c r="L5" s="530"/>
      <c r="M5" s="530"/>
      <c r="N5" s="530"/>
      <c r="O5" s="530"/>
      <c r="P5" s="530"/>
      <c r="Q5" s="530"/>
      <c r="R5" s="530"/>
      <c r="S5" s="530"/>
      <c r="T5" s="530"/>
      <c r="U5" s="530"/>
      <c r="V5" s="530"/>
      <c r="W5" s="530"/>
      <c r="X5" s="530"/>
      <c r="Y5" s="530"/>
    </row>
    <row r="7" spans="2:25" ht="23.25" customHeight="1" x14ac:dyDescent="0.15">
      <c r="B7" s="387" t="s">
        <v>236</v>
      </c>
      <c r="C7" s="387"/>
      <c r="D7" s="387"/>
      <c r="E7" s="387"/>
      <c r="F7" s="387"/>
      <c r="G7" s="387"/>
      <c r="H7" s="387"/>
      <c r="I7" s="387"/>
      <c r="J7" s="387"/>
      <c r="K7" s="387"/>
      <c r="L7" s="387"/>
      <c r="M7" s="387"/>
      <c r="N7" s="387"/>
      <c r="O7" s="387"/>
      <c r="P7" s="387"/>
      <c r="Q7" s="387"/>
      <c r="R7" s="387"/>
      <c r="S7" s="387"/>
      <c r="T7" s="387"/>
      <c r="U7" s="387"/>
      <c r="V7" s="387"/>
      <c r="W7" s="387"/>
      <c r="X7" s="387"/>
      <c r="Y7" s="534"/>
    </row>
    <row r="8" spans="2:25" ht="23.25" customHeight="1" x14ac:dyDescent="0.15">
      <c r="B8" s="534" t="s">
        <v>237</v>
      </c>
      <c r="C8" s="534"/>
      <c r="D8" s="534"/>
      <c r="E8" s="534"/>
      <c r="F8" s="534"/>
      <c r="G8" s="534"/>
      <c r="H8" s="534"/>
      <c r="I8" s="535"/>
      <c r="J8" s="535"/>
      <c r="K8" s="535"/>
      <c r="L8" s="535"/>
      <c r="M8" s="535"/>
      <c r="N8" s="535"/>
      <c r="O8" s="535"/>
      <c r="P8" s="535"/>
      <c r="Q8" s="535"/>
      <c r="R8" s="535"/>
      <c r="S8" s="535"/>
      <c r="T8" s="535"/>
      <c r="U8" s="535"/>
      <c r="V8" s="535"/>
      <c r="W8" s="535"/>
      <c r="X8" s="535"/>
      <c r="Y8" s="535"/>
    </row>
    <row r="9" spans="2:25" ht="23.25" customHeight="1" x14ac:dyDescent="0.15">
      <c r="B9" s="534" t="s">
        <v>238</v>
      </c>
      <c r="C9" s="534"/>
      <c r="D9" s="534"/>
      <c r="E9" s="534"/>
      <c r="F9" s="534"/>
      <c r="G9" s="534"/>
      <c r="H9" s="534"/>
      <c r="I9" s="38" t="s">
        <v>10</v>
      </c>
      <c r="J9" s="39" t="s">
        <v>239</v>
      </c>
      <c r="K9" s="39"/>
      <c r="L9" s="39"/>
      <c r="M9" s="39"/>
      <c r="N9" s="55" t="s">
        <v>10</v>
      </c>
      <c r="O9" s="39" t="s">
        <v>240</v>
      </c>
      <c r="P9" s="39"/>
      <c r="Q9" s="39"/>
      <c r="R9" s="39"/>
      <c r="S9" s="55" t="s">
        <v>10</v>
      </c>
      <c r="T9" s="39" t="s">
        <v>241</v>
      </c>
      <c r="U9" s="39"/>
      <c r="V9" s="39"/>
      <c r="W9" s="39"/>
      <c r="X9" s="39"/>
      <c r="Y9" s="56"/>
    </row>
    <row r="11" spans="2:25" ht="6" customHeight="1" x14ac:dyDescent="0.15">
      <c r="B11" s="47"/>
      <c r="C11" s="25"/>
      <c r="D11" s="25"/>
      <c r="E11" s="25"/>
      <c r="F11" s="25"/>
      <c r="G11" s="25"/>
      <c r="H11" s="25"/>
      <c r="I11" s="25"/>
      <c r="J11" s="25"/>
      <c r="K11" s="25"/>
      <c r="L11" s="25"/>
      <c r="M11" s="25"/>
      <c r="N11" s="25"/>
      <c r="O11" s="25"/>
      <c r="P11" s="25"/>
      <c r="Q11" s="25"/>
      <c r="R11" s="25"/>
      <c r="S11" s="25"/>
      <c r="T11" s="25"/>
      <c r="U11" s="47"/>
      <c r="V11" s="25"/>
      <c r="W11" s="25"/>
      <c r="X11" s="25"/>
      <c r="Y11" s="48"/>
    </row>
    <row r="12" spans="2:25" x14ac:dyDescent="0.15">
      <c r="B12" s="31" t="s">
        <v>242</v>
      </c>
      <c r="U12" s="31"/>
      <c r="V12" s="49" t="s">
        <v>195</v>
      </c>
      <c r="W12" s="49" t="s">
        <v>204</v>
      </c>
      <c r="X12" s="49" t="s">
        <v>197</v>
      </c>
      <c r="Y12" s="32"/>
    </row>
    <row r="13" spans="2:25" ht="6" customHeight="1" x14ac:dyDescent="0.15">
      <c r="B13" s="31"/>
      <c r="U13" s="31"/>
      <c r="Y13" s="32"/>
    </row>
    <row r="14" spans="2:25" ht="18" customHeight="1" x14ac:dyDescent="0.15">
      <c r="B14" s="31"/>
      <c r="C14" s="3" t="s">
        <v>243</v>
      </c>
      <c r="U14" s="34"/>
      <c r="V14" s="40" t="s">
        <v>10</v>
      </c>
      <c r="W14" s="40" t="s">
        <v>244</v>
      </c>
      <c r="X14" s="40" t="s">
        <v>10</v>
      </c>
      <c r="Y14" s="43"/>
    </row>
    <row r="15" spans="2:25" ht="18" customHeight="1" x14ac:dyDescent="0.15">
      <c r="B15" s="31"/>
      <c r="C15" s="3" t="s">
        <v>245</v>
      </c>
      <c r="U15" s="34"/>
      <c r="V15" s="33"/>
      <c r="W15" s="33"/>
      <c r="X15" s="33"/>
      <c r="Y15" s="43"/>
    </row>
    <row r="16" spans="2:25" ht="18" customHeight="1" x14ac:dyDescent="0.15">
      <c r="B16" s="31"/>
      <c r="U16" s="34"/>
      <c r="V16" s="33"/>
      <c r="W16" s="33"/>
      <c r="X16" s="33"/>
      <c r="Y16" s="43"/>
    </row>
    <row r="17" spans="2:25" ht="18" customHeight="1" x14ac:dyDescent="0.15">
      <c r="B17" s="31"/>
      <c r="C17" s="3" t="s">
        <v>246</v>
      </c>
      <c r="D17" s="387" t="s">
        <v>203</v>
      </c>
      <c r="E17" s="387"/>
      <c r="F17" s="387"/>
      <c r="G17" s="387"/>
      <c r="H17" s="387"/>
      <c r="I17" s="52" t="s">
        <v>201</v>
      </c>
      <c r="J17" s="53"/>
      <c r="K17" s="53"/>
      <c r="L17" s="388"/>
      <c r="M17" s="388"/>
      <c r="N17" s="388"/>
      <c r="O17" s="54" t="s">
        <v>202</v>
      </c>
      <c r="U17" s="50"/>
      <c r="V17" s="13"/>
      <c r="W17" s="13"/>
      <c r="X17" s="13"/>
      <c r="Y17" s="51"/>
    </row>
    <row r="18" spans="2:25" ht="18" customHeight="1" x14ac:dyDescent="0.15">
      <c r="B18" s="31"/>
      <c r="C18" s="3" t="s">
        <v>247</v>
      </c>
      <c r="D18" s="387" t="s">
        <v>203</v>
      </c>
      <c r="E18" s="387"/>
      <c r="F18" s="387"/>
      <c r="G18" s="387"/>
      <c r="H18" s="387"/>
      <c r="I18" s="52" t="s">
        <v>248</v>
      </c>
      <c r="J18" s="53"/>
      <c r="K18" s="53"/>
      <c r="L18" s="388"/>
      <c r="M18" s="388"/>
      <c r="N18" s="388"/>
      <c r="O18" s="54" t="s">
        <v>202</v>
      </c>
      <c r="U18" s="50"/>
      <c r="V18" s="13"/>
      <c r="W18" s="13"/>
      <c r="X18" s="13"/>
      <c r="Y18" s="51"/>
    </row>
    <row r="19" spans="2:25" ht="18" customHeight="1" x14ac:dyDescent="0.15">
      <c r="B19" s="31"/>
      <c r="D19" s="13"/>
      <c r="E19" s="13"/>
      <c r="F19" s="13"/>
      <c r="G19" s="13"/>
      <c r="H19" s="13"/>
      <c r="O19" s="13"/>
      <c r="U19" s="50"/>
      <c r="V19" s="13"/>
      <c r="W19" s="13"/>
      <c r="X19" s="13"/>
      <c r="Y19" s="51"/>
    </row>
    <row r="20" spans="2:25" ht="18" customHeight="1" x14ac:dyDescent="0.15">
      <c r="B20" s="31"/>
      <c r="C20" s="3" t="s">
        <v>249</v>
      </c>
      <c r="U20" s="34"/>
      <c r="V20" s="40" t="s">
        <v>10</v>
      </c>
      <c r="W20" s="40" t="s">
        <v>196</v>
      </c>
      <c r="X20" s="40" t="s">
        <v>10</v>
      </c>
      <c r="Y20" s="43"/>
    </row>
    <row r="21" spans="2:25" ht="18" customHeight="1" x14ac:dyDescent="0.15">
      <c r="B21" s="31"/>
      <c r="C21" s="3" t="s">
        <v>250</v>
      </c>
      <c r="U21" s="34"/>
      <c r="V21" s="33"/>
      <c r="W21" s="33"/>
      <c r="X21" s="33"/>
      <c r="Y21" s="43"/>
    </row>
    <row r="22" spans="2:25" ht="18" customHeight="1" x14ac:dyDescent="0.15">
      <c r="B22" s="31"/>
      <c r="C22" s="3" t="s">
        <v>251</v>
      </c>
      <c r="T22" s="3" t="s">
        <v>252</v>
      </c>
      <c r="U22" s="34"/>
      <c r="V22" s="40" t="s">
        <v>10</v>
      </c>
      <c r="W22" s="40" t="s">
        <v>196</v>
      </c>
      <c r="X22" s="40" t="s">
        <v>10</v>
      </c>
      <c r="Y22" s="43"/>
    </row>
    <row r="23" spans="2:25" ht="18" customHeight="1" x14ac:dyDescent="0.15">
      <c r="B23" s="31"/>
      <c r="C23" s="3" t="s">
        <v>253</v>
      </c>
      <c r="U23" s="34"/>
      <c r="V23" s="40" t="s">
        <v>10</v>
      </c>
      <c r="W23" s="40" t="s">
        <v>196</v>
      </c>
      <c r="X23" s="40" t="s">
        <v>10</v>
      </c>
      <c r="Y23" s="43"/>
    </row>
    <row r="24" spans="2:25" ht="18" customHeight="1" x14ac:dyDescent="0.15">
      <c r="B24" s="31"/>
      <c r="C24" s="3" t="s">
        <v>254</v>
      </c>
      <c r="U24" s="34"/>
      <c r="V24" s="40" t="s">
        <v>10</v>
      </c>
      <c r="W24" s="40" t="s">
        <v>204</v>
      </c>
      <c r="X24" s="40" t="s">
        <v>10</v>
      </c>
      <c r="Y24" s="43"/>
    </row>
    <row r="25" spans="2:25" ht="18" customHeight="1" x14ac:dyDescent="0.15">
      <c r="B25" s="31"/>
      <c r="C25" s="3" t="s">
        <v>255</v>
      </c>
      <c r="U25" s="34"/>
      <c r="V25" s="33"/>
      <c r="W25" s="33"/>
      <c r="X25" s="33"/>
      <c r="Y25" s="43"/>
    </row>
    <row r="26" spans="2:25" ht="18" customHeight="1" x14ac:dyDescent="0.15">
      <c r="B26" s="31"/>
      <c r="C26" s="3" t="s">
        <v>256</v>
      </c>
      <c r="U26" s="34"/>
      <c r="V26" s="40" t="s">
        <v>10</v>
      </c>
      <c r="W26" s="40" t="s">
        <v>257</v>
      </c>
      <c r="X26" s="40" t="s">
        <v>10</v>
      </c>
      <c r="Y26" s="43"/>
    </row>
    <row r="27" spans="2:25" ht="18" customHeight="1" x14ac:dyDescent="0.15">
      <c r="B27" s="31"/>
      <c r="C27" s="3" t="s">
        <v>210</v>
      </c>
      <c r="U27" s="34"/>
      <c r="V27" s="40"/>
      <c r="W27" s="40"/>
      <c r="X27" s="40"/>
      <c r="Y27" s="43"/>
    </row>
    <row r="28" spans="2:25" ht="18" customHeight="1" x14ac:dyDescent="0.15">
      <c r="B28" s="31"/>
      <c r="C28" s="3" t="s">
        <v>211</v>
      </c>
      <c r="U28" s="34"/>
      <c r="V28" s="40"/>
      <c r="W28" s="40"/>
      <c r="X28" s="40"/>
      <c r="Y28" s="43"/>
    </row>
    <row r="29" spans="2:25" ht="18" customHeight="1" x14ac:dyDescent="0.15">
      <c r="B29" s="31"/>
      <c r="C29" s="3" t="s">
        <v>258</v>
      </c>
      <c r="U29" s="34"/>
      <c r="V29" s="40" t="s">
        <v>10</v>
      </c>
      <c r="W29" s="40" t="s">
        <v>259</v>
      </c>
      <c r="X29" s="40" t="s">
        <v>10</v>
      </c>
      <c r="Y29" s="43"/>
    </row>
    <row r="30" spans="2:25" ht="18" customHeight="1" x14ac:dyDescent="0.15">
      <c r="B30" s="31"/>
      <c r="C30" s="3" t="s">
        <v>260</v>
      </c>
      <c r="U30" s="34"/>
      <c r="V30" s="33"/>
      <c r="W30" s="33"/>
      <c r="X30" s="33"/>
      <c r="Y30" s="43"/>
    </row>
    <row r="31" spans="2:25" ht="18" customHeight="1" x14ac:dyDescent="0.15">
      <c r="B31" s="31"/>
      <c r="D31" s="3" t="s">
        <v>213</v>
      </c>
      <c r="U31" s="34"/>
      <c r="V31" s="40" t="s">
        <v>10</v>
      </c>
      <c r="W31" s="40" t="s">
        <v>257</v>
      </c>
      <c r="X31" s="40" t="s">
        <v>10</v>
      </c>
      <c r="Y31" s="43"/>
    </row>
    <row r="32" spans="2:25" ht="18" customHeight="1" x14ac:dyDescent="0.15">
      <c r="B32" s="31"/>
      <c r="D32" s="3" t="s">
        <v>215</v>
      </c>
      <c r="U32" s="34"/>
      <c r="V32" s="40" t="s">
        <v>10</v>
      </c>
      <c r="W32" s="40" t="s">
        <v>196</v>
      </c>
      <c r="X32" s="40" t="s">
        <v>10</v>
      </c>
      <c r="Y32" s="43"/>
    </row>
    <row r="33" spans="2:25" ht="18" customHeight="1" x14ac:dyDescent="0.15">
      <c r="B33" s="31"/>
      <c r="C33" s="3" t="s">
        <v>261</v>
      </c>
      <c r="U33" s="34"/>
      <c r="V33" s="40" t="s">
        <v>10</v>
      </c>
      <c r="W33" s="40" t="s">
        <v>196</v>
      </c>
      <c r="X33" s="40" t="s">
        <v>10</v>
      </c>
      <c r="Y33" s="43"/>
    </row>
    <row r="34" spans="2:25" ht="18" customHeight="1" x14ac:dyDescent="0.15">
      <c r="B34" s="31"/>
      <c r="C34" s="3" t="s">
        <v>262</v>
      </c>
      <c r="U34" s="34"/>
      <c r="V34" s="33"/>
      <c r="W34" s="33"/>
      <c r="X34" s="33"/>
      <c r="Y34" s="43"/>
    </row>
    <row r="35" spans="2:25" ht="18" customHeight="1" x14ac:dyDescent="0.15">
      <c r="B35" s="31"/>
      <c r="C35" s="3" t="s">
        <v>263</v>
      </c>
      <c r="U35" s="34"/>
      <c r="V35" s="40" t="s">
        <v>10</v>
      </c>
      <c r="W35" s="40" t="s">
        <v>196</v>
      </c>
      <c r="X35" s="40" t="s">
        <v>10</v>
      </c>
      <c r="Y35" s="43"/>
    </row>
    <row r="36" spans="2:25" ht="18" customHeight="1" x14ac:dyDescent="0.15">
      <c r="B36" s="31"/>
      <c r="C36" s="3" t="s">
        <v>264</v>
      </c>
      <c r="U36" s="34"/>
      <c r="V36" s="33"/>
      <c r="W36" s="33"/>
      <c r="X36" s="33"/>
      <c r="Y36" s="43"/>
    </row>
    <row r="37" spans="2:25" ht="18" customHeight="1" x14ac:dyDescent="0.15">
      <c r="B37" s="31"/>
      <c r="C37" s="3" t="s">
        <v>265</v>
      </c>
      <c r="U37" s="34"/>
      <c r="V37" s="40" t="s">
        <v>10</v>
      </c>
      <c r="W37" s="40" t="s">
        <v>214</v>
      </c>
      <c r="X37" s="40" t="s">
        <v>10</v>
      </c>
      <c r="Y37" s="43"/>
    </row>
    <row r="38" spans="2:25" ht="18" customHeight="1" x14ac:dyDescent="0.15">
      <c r="B38" s="31"/>
      <c r="C38" s="3" t="s">
        <v>218</v>
      </c>
      <c r="U38" s="34"/>
      <c r="V38" s="33"/>
      <c r="W38" s="33"/>
      <c r="X38" s="33"/>
      <c r="Y38" s="43"/>
    </row>
    <row r="39" spans="2:25" ht="18" customHeight="1" x14ac:dyDescent="0.15">
      <c r="B39" s="30"/>
      <c r="C39" s="24" t="s">
        <v>266</v>
      </c>
      <c r="D39" s="24"/>
      <c r="E39" s="24"/>
      <c r="F39" s="24"/>
      <c r="G39" s="24"/>
      <c r="H39" s="24"/>
      <c r="I39" s="24"/>
      <c r="J39" s="24"/>
      <c r="K39" s="24"/>
      <c r="L39" s="24"/>
      <c r="M39" s="24"/>
      <c r="N39" s="24"/>
      <c r="O39" s="24"/>
      <c r="P39" s="24"/>
      <c r="Q39" s="24"/>
      <c r="R39" s="24"/>
      <c r="S39" s="24"/>
      <c r="T39" s="24"/>
      <c r="U39" s="57"/>
      <c r="V39" s="45"/>
      <c r="W39" s="45"/>
      <c r="X39" s="45"/>
      <c r="Y39" s="46"/>
    </row>
    <row r="40" spans="2:25" x14ac:dyDescent="0.15">
      <c r="B40" s="3" t="s">
        <v>228</v>
      </c>
    </row>
    <row r="41" spans="2:25" ht="14.25" customHeight="1" x14ac:dyDescent="0.15">
      <c r="B41" s="3" t="s">
        <v>229</v>
      </c>
    </row>
    <row r="43" spans="2:25" ht="14.25" customHeight="1" x14ac:dyDescent="0.15"/>
    <row r="121" spans="3:7" x14ac:dyDescent="0.15">
      <c r="C121" s="24"/>
      <c r="D121" s="24"/>
      <c r="E121" s="24"/>
      <c r="F121" s="24"/>
      <c r="G121" s="24"/>
    </row>
    <row r="122" spans="3:7" x14ac:dyDescent="0.15">
      <c r="C122" s="25"/>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4"/>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42626-B0C1-4D82-9D02-FD7480E8F893}">
  <sheetPr>
    <tabColor theme="9" tint="0.39997558519241921"/>
    <pageSetUpPr fitToPage="1"/>
  </sheetPr>
  <dimension ref="A1:BF57"/>
  <sheetViews>
    <sheetView showGridLines="0" view="pageBreakPreview" zoomScaleNormal="55" zoomScaleSheetLayoutView="100" workbookViewId="0">
      <selection activeCell="E22" sqref="E22:F22"/>
    </sheetView>
  </sheetViews>
  <sheetFormatPr defaultColWidth="4.5" defaultRowHeight="20.25" customHeight="1" x14ac:dyDescent="0.15"/>
  <cols>
    <col min="1" max="1" width="1.375" style="203" customWidth="1"/>
    <col min="2" max="56" width="5.625" style="203" customWidth="1"/>
    <col min="57" max="16384" width="4.5" style="203"/>
  </cols>
  <sheetData>
    <row r="1" spans="1:57" s="173" customFormat="1" ht="20.25" customHeight="1" x14ac:dyDescent="0.15">
      <c r="A1" s="168"/>
      <c r="B1" s="168"/>
      <c r="C1" s="169" t="s">
        <v>419</v>
      </c>
      <c r="D1" s="169"/>
      <c r="E1" s="168"/>
      <c r="F1" s="168"/>
      <c r="G1" s="170" t="s">
        <v>420</v>
      </c>
      <c r="H1" s="168"/>
      <c r="I1" s="168"/>
      <c r="J1" s="169"/>
      <c r="K1" s="169"/>
      <c r="L1" s="169"/>
      <c r="M1" s="169"/>
      <c r="N1" s="168"/>
      <c r="O1" s="168"/>
      <c r="P1" s="168"/>
      <c r="Q1" s="168"/>
      <c r="R1" s="168"/>
      <c r="S1" s="168"/>
      <c r="T1" s="168"/>
      <c r="U1" s="168"/>
      <c r="V1" s="168"/>
      <c r="W1" s="168"/>
      <c r="X1" s="168"/>
      <c r="Y1" s="168"/>
      <c r="Z1" s="168"/>
      <c r="AA1" s="168"/>
      <c r="AB1" s="168"/>
      <c r="AC1" s="168"/>
      <c r="AD1" s="168"/>
      <c r="AE1" s="168"/>
      <c r="AF1" s="168"/>
      <c r="AG1" s="168"/>
      <c r="AH1" s="168"/>
      <c r="AI1" s="168"/>
      <c r="AJ1" s="168"/>
      <c r="AK1" s="171" t="s">
        <v>421</v>
      </c>
      <c r="AL1" s="171" t="s">
        <v>422</v>
      </c>
      <c r="AM1" s="536" t="s">
        <v>423</v>
      </c>
      <c r="AN1" s="536"/>
      <c r="AO1" s="536"/>
      <c r="AP1" s="536"/>
      <c r="AQ1" s="536"/>
      <c r="AR1" s="536"/>
      <c r="AS1" s="536"/>
      <c r="AT1" s="536"/>
      <c r="AU1" s="536"/>
      <c r="AV1" s="536"/>
      <c r="AW1" s="536"/>
      <c r="AX1" s="536"/>
      <c r="AY1" s="536"/>
      <c r="AZ1" s="536"/>
      <c r="BA1" s="536"/>
      <c r="BB1" s="172" t="s">
        <v>424</v>
      </c>
      <c r="BC1" s="168"/>
      <c r="BD1" s="168"/>
    </row>
    <row r="2" spans="1:57" s="177" customFormat="1" ht="20.25" customHeight="1" x14ac:dyDescent="0.15">
      <c r="A2" s="174"/>
      <c r="B2" s="174"/>
      <c r="C2" s="174"/>
      <c r="D2" s="170"/>
      <c r="E2" s="174"/>
      <c r="F2" s="174"/>
      <c r="G2" s="174"/>
      <c r="H2" s="170"/>
      <c r="I2" s="171"/>
      <c r="J2" s="171"/>
      <c r="K2" s="171"/>
      <c r="L2" s="171"/>
      <c r="M2" s="171"/>
      <c r="N2" s="174"/>
      <c r="O2" s="174"/>
      <c r="P2" s="174"/>
      <c r="Q2" s="174"/>
      <c r="R2" s="174"/>
      <c r="S2" s="174"/>
      <c r="T2" s="171" t="s">
        <v>425</v>
      </c>
      <c r="U2" s="537">
        <v>6</v>
      </c>
      <c r="V2" s="537"/>
      <c r="W2" s="171" t="s">
        <v>422</v>
      </c>
      <c r="X2" s="538">
        <f>IF(U2=0,"",YEAR(DATE(2018+U2,1,1)))</f>
        <v>2024</v>
      </c>
      <c r="Y2" s="538"/>
      <c r="Z2" s="174" t="s">
        <v>426</v>
      </c>
      <c r="AA2" s="174" t="s">
        <v>427</v>
      </c>
      <c r="AB2" s="537">
        <v>4</v>
      </c>
      <c r="AC2" s="537"/>
      <c r="AD2" s="174" t="s">
        <v>428</v>
      </c>
      <c r="AE2" s="174"/>
      <c r="AF2" s="174"/>
      <c r="AG2" s="174"/>
      <c r="AH2" s="174"/>
      <c r="AI2" s="174"/>
      <c r="AJ2" s="172"/>
      <c r="AK2" s="171" t="s">
        <v>429</v>
      </c>
      <c r="AL2" s="171" t="s">
        <v>422</v>
      </c>
      <c r="AM2" s="537" t="s">
        <v>430</v>
      </c>
      <c r="AN2" s="537"/>
      <c r="AO2" s="537"/>
      <c r="AP2" s="537"/>
      <c r="AQ2" s="537"/>
      <c r="AR2" s="537"/>
      <c r="AS2" s="537"/>
      <c r="AT2" s="537"/>
      <c r="AU2" s="537"/>
      <c r="AV2" s="537"/>
      <c r="AW2" s="537"/>
      <c r="AX2" s="537"/>
      <c r="AY2" s="537"/>
      <c r="AZ2" s="537"/>
      <c r="BA2" s="537"/>
      <c r="BB2" s="172" t="s">
        <v>424</v>
      </c>
      <c r="BC2" s="171"/>
      <c r="BD2" s="171"/>
      <c r="BE2" s="176"/>
    </row>
    <row r="3" spans="1:57" s="177" customFormat="1" ht="20.25" customHeight="1" x14ac:dyDescent="0.15">
      <c r="A3" s="174"/>
      <c r="B3" s="174"/>
      <c r="C3" s="174"/>
      <c r="D3" s="170"/>
      <c r="E3" s="174"/>
      <c r="F3" s="174"/>
      <c r="G3" s="174"/>
      <c r="H3" s="170"/>
      <c r="I3" s="171"/>
      <c r="J3" s="171"/>
      <c r="K3" s="171"/>
      <c r="L3" s="171"/>
      <c r="M3" s="171"/>
      <c r="N3" s="174"/>
      <c r="O3" s="174"/>
      <c r="P3" s="174"/>
      <c r="Q3" s="174"/>
      <c r="R3" s="174"/>
      <c r="S3" s="174"/>
      <c r="T3" s="178"/>
      <c r="U3" s="179"/>
      <c r="V3" s="179"/>
      <c r="W3" s="180"/>
      <c r="X3" s="179"/>
      <c r="Y3" s="179"/>
      <c r="Z3" s="181"/>
      <c r="AA3" s="181"/>
      <c r="AB3" s="179"/>
      <c r="AC3" s="179"/>
      <c r="AD3" s="182"/>
      <c r="AE3" s="174"/>
      <c r="AF3" s="174"/>
      <c r="AG3" s="174"/>
      <c r="AH3" s="174"/>
      <c r="AI3" s="174"/>
      <c r="AJ3" s="172"/>
      <c r="AK3" s="171"/>
      <c r="AL3" s="171"/>
      <c r="AM3" s="175"/>
      <c r="AN3" s="175"/>
      <c r="AO3" s="175"/>
      <c r="AP3" s="175"/>
      <c r="AQ3" s="175"/>
      <c r="AR3" s="175"/>
      <c r="AS3" s="175"/>
      <c r="AT3" s="175"/>
      <c r="AU3" s="175"/>
      <c r="AV3" s="175"/>
      <c r="AW3" s="175"/>
      <c r="AX3" s="175"/>
      <c r="AY3" s="183" t="s">
        <v>431</v>
      </c>
      <c r="AZ3" s="539" t="s">
        <v>432</v>
      </c>
      <c r="BA3" s="539"/>
      <c r="BB3" s="539"/>
      <c r="BC3" s="539"/>
      <c r="BD3" s="171"/>
      <c r="BE3" s="176"/>
    </row>
    <row r="4" spans="1:57" s="177" customFormat="1" ht="20.25" customHeight="1" x14ac:dyDescent="0.15">
      <c r="A4" s="174"/>
      <c r="B4" s="184"/>
      <c r="C4" s="184"/>
      <c r="D4" s="184"/>
      <c r="E4" s="184"/>
      <c r="F4" s="184"/>
      <c r="G4" s="184"/>
      <c r="H4" s="184"/>
      <c r="I4" s="184"/>
      <c r="J4" s="185"/>
      <c r="K4" s="186"/>
      <c r="L4" s="186"/>
      <c r="M4" s="186"/>
      <c r="N4" s="186"/>
      <c r="O4" s="186"/>
      <c r="P4" s="187"/>
      <c r="Q4" s="186"/>
      <c r="R4" s="186"/>
      <c r="S4" s="174"/>
      <c r="T4" s="174"/>
      <c r="U4" s="174"/>
      <c r="V4" s="174"/>
      <c r="W4" s="174"/>
      <c r="X4" s="174"/>
      <c r="Y4" s="174"/>
      <c r="Z4" s="181"/>
      <c r="AA4" s="181"/>
      <c r="AB4" s="179"/>
      <c r="AC4" s="179"/>
      <c r="AD4" s="182"/>
      <c r="AE4" s="174"/>
      <c r="AF4" s="174"/>
      <c r="AG4" s="174"/>
      <c r="AH4" s="174"/>
      <c r="AI4" s="174"/>
      <c r="AJ4" s="172"/>
      <c r="AK4" s="171"/>
      <c r="AL4" s="171"/>
      <c r="AM4" s="175"/>
      <c r="AN4" s="175"/>
      <c r="AO4" s="175"/>
      <c r="AP4" s="175"/>
      <c r="AQ4" s="175"/>
      <c r="AR4" s="175"/>
      <c r="AS4" s="175"/>
      <c r="AT4" s="175"/>
      <c r="AU4" s="175"/>
      <c r="AV4" s="175"/>
      <c r="AW4" s="175"/>
      <c r="AX4" s="175"/>
      <c r="AY4" s="183" t="s">
        <v>433</v>
      </c>
      <c r="AZ4" s="539" t="s">
        <v>434</v>
      </c>
      <c r="BA4" s="539"/>
      <c r="BB4" s="539"/>
      <c r="BC4" s="539"/>
      <c r="BD4" s="171"/>
      <c r="BE4" s="176"/>
    </row>
    <row r="5" spans="1:57" s="177" customFormat="1" ht="20.25" customHeight="1" x14ac:dyDescent="0.15">
      <c r="A5" s="174"/>
      <c r="B5" s="188"/>
      <c r="C5" s="188"/>
      <c r="D5" s="188"/>
      <c r="E5" s="188"/>
      <c r="F5" s="188"/>
      <c r="G5" s="188"/>
      <c r="H5" s="188"/>
      <c r="I5" s="188"/>
      <c r="J5" s="186"/>
      <c r="K5" s="189"/>
      <c r="L5" s="190"/>
      <c r="M5" s="190"/>
      <c r="N5" s="190"/>
      <c r="O5" s="190"/>
      <c r="P5" s="188"/>
      <c r="Q5" s="184"/>
      <c r="R5" s="184"/>
      <c r="S5" s="168"/>
      <c r="T5" s="174"/>
      <c r="U5" s="174"/>
      <c r="V5" s="174"/>
      <c r="W5" s="174"/>
      <c r="X5" s="174"/>
      <c r="Y5" s="174"/>
      <c r="Z5" s="181"/>
      <c r="AA5" s="181"/>
      <c r="AB5" s="179"/>
      <c r="AC5" s="179"/>
      <c r="AD5" s="168"/>
      <c r="AE5" s="168"/>
      <c r="AF5" s="168"/>
      <c r="AG5" s="168"/>
      <c r="AH5" s="174"/>
      <c r="AI5" s="174"/>
      <c r="AJ5" s="168" t="s">
        <v>435</v>
      </c>
      <c r="AK5" s="168"/>
      <c r="AL5" s="168"/>
      <c r="AM5" s="168"/>
      <c r="AN5" s="168"/>
      <c r="AO5" s="168"/>
      <c r="AP5" s="168"/>
      <c r="AQ5" s="168"/>
      <c r="AR5" s="184"/>
      <c r="AS5" s="184"/>
      <c r="AT5" s="191"/>
      <c r="AU5" s="168"/>
      <c r="AV5" s="540">
        <v>40</v>
      </c>
      <c r="AW5" s="541"/>
      <c r="AX5" s="191" t="s">
        <v>436</v>
      </c>
      <c r="AY5" s="168"/>
      <c r="AZ5" s="542">
        <v>160</v>
      </c>
      <c r="BA5" s="543"/>
      <c r="BB5" s="191" t="s">
        <v>437</v>
      </c>
      <c r="BC5" s="168"/>
      <c r="BD5" s="174"/>
      <c r="BE5" s="176"/>
    </row>
    <row r="6" spans="1:57" s="177" customFormat="1" ht="20.25" customHeight="1" x14ac:dyDescent="0.15">
      <c r="A6" s="174"/>
      <c r="B6" s="188"/>
      <c r="C6" s="188"/>
      <c r="D6" s="188"/>
      <c r="E6" s="188"/>
      <c r="F6" s="188"/>
      <c r="G6" s="188"/>
      <c r="H6" s="188"/>
      <c r="I6" s="188"/>
      <c r="J6" s="186"/>
      <c r="K6" s="189"/>
      <c r="L6" s="190"/>
      <c r="M6" s="190"/>
      <c r="N6" s="190"/>
      <c r="O6" s="190"/>
      <c r="P6" s="188"/>
      <c r="Q6" s="184"/>
      <c r="R6" s="184"/>
      <c r="S6" s="168"/>
      <c r="T6" s="174"/>
      <c r="U6" s="174"/>
      <c r="V6" s="174"/>
      <c r="W6" s="174"/>
      <c r="X6" s="174"/>
      <c r="Y6" s="174"/>
      <c r="Z6" s="181"/>
      <c r="AA6" s="181"/>
      <c r="AB6" s="179"/>
      <c r="AC6" s="179"/>
      <c r="AD6" s="168"/>
      <c r="AE6" s="168"/>
      <c r="AF6" s="168"/>
      <c r="AG6" s="168"/>
      <c r="AH6" s="174"/>
      <c r="AI6" s="174"/>
      <c r="AJ6" s="168"/>
      <c r="AK6" s="168"/>
      <c r="AL6" s="168"/>
      <c r="AM6" s="168"/>
      <c r="AN6" s="168"/>
      <c r="AO6" s="168"/>
      <c r="AP6" s="168"/>
      <c r="AQ6" s="168" t="s">
        <v>438</v>
      </c>
      <c r="AR6" s="168"/>
      <c r="AS6" s="192"/>
      <c r="AT6" s="192"/>
      <c r="AU6" s="192"/>
      <c r="AV6" s="168"/>
      <c r="AW6" s="168"/>
      <c r="AX6" s="193"/>
      <c r="AY6" s="168"/>
      <c r="AZ6" s="540">
        <v>100</v>
      </c>
      <c r="BA6" s="541"/>
      <c r="BB6" s="191" t="s">
        <v>439</v>
      </c>
      <c r="BC6" s="168"/>
      <c r="BD6" s="174"/>
      <c r="BE6" s="176"/>
    </row>
    <row r="7" spans="1:57" s="177" customFormat="1" ht="20.25" customHeight="1" x14ac:dyDescent="0.15">
      <c r="A7" s="174"/>
      <c r="B7" s="188"/>
      <c r="C7" s="188"/>
      <c r="D7" s="188"/>
      <c r="E7" s="188"/>
      <c r="F7" s="188"/>
      <c r="G7" s="188"/>
      <c r="H7" s="188"/>
      <c r="I7" s="188"/>
      <c r="J7" s="188"/>
      <c r="K7" s="194"/>
      <c r="L7" s="194"/>
      <c r="M7" s="194"/>
      <c r="N7" s="188"/>
      <c r="O7" s="195"/>
      <c r="P7" s="196"/>
      <c r="Q7" s="196"/>
      <c r="R7" s="197"/>
      <c r="S7" s="192"/>
      <c r="T7" s="174"/>
      <c r="U7" s="174"/>
      <c r="V7" s="174"/>
      <c r="W7" s="174"/>
      <c r="X7" s="174"/>
      <c r="Y7" s="174"/>
      <c r="Z7" s="181"/>
      <c r="AA7" s="181"/>
      <c r="AB7" s="179"/>
      <c r="AC7" s="179"/>
      <c r="AD7" s="191"/>
      <c r="AE7" s="168"/>
      <c r="AF7" s="168"/>
      <c r="AG7" s="168"/>
      <c r="AH7" s="174"/>
      <c r="AI7" s="174"/>
      <c r="AJ7" s="174"/>
      <c r="AK7" s="174"/>
      <c r="AL7" s="168"/>
      <c r="AM7" s="168"/>
      <c r="AN7" s="198"/>
      <c r="AO7" s="193"/>
      <c r="AP7" s="193"/>
      <c r="AQ7" s="192"/>
      <c r="AR7" s="192"/>
      <c r="AS7" s="192"/>
      <c r="AT7" s="192"/>
      <c r="AU7" s="192"/>
      <c r="AV7" s="192"/>
      <c r="AW7" s="168" t="s">
        <v>440</v>
      </c>
      <c r="AX7" s="168"/>
      <c r="AY7" s="168"/>
      <c r="AZ7" s="544">
        <f>DAY(EOMONTH(DATE(X2,AB2,1),0))</f>
        <v>30</v>
      </c>
      <c r="BA7" s="545"/>
      <c r="BB7" s="191" t="s">
        <v>441</v>
      </c>
      <c r="BC7" s="174"/>
      <c r="BD7" s="174"/>
      <c r="BE7" s="176"/>
    </row>
    <row r="8" spans="1:57" ht="5.0999999999999996" customHeight="1" thickBot="1" x14ac:dyDescent="0.2">
      <c r="A8" s="199"/>
      <c r="B8" s="199"/>
      <c r="C8" s="200"/>
      <c r="D8" s="200"/>
      <c r="E8" s="199"/>
      <c r="F8" s="199"/>
      <c r="G8" s="199"/>
      <c r="H8" s="199"/>
      <c r="I8" s="199"/>
      <c r="J8" s="199"/>
      <c r="K8" s="199"/>
      <c r="L8" s="199"/>
      <c r="M8" s="199"/>
      <c r="N8" s="199"/>
      <c r="O8" s="199"/>
      <c r="P8" s="199"/>
      <c r="Q8" s="199"/>
      <c r="R8" s="199"/>
      <c r="S8" s="200"/>
      <c r="T8" s="199"/>
      <c r="U8" s="199"/>
      <c r="V8" s="199"/>
      <c r="W8" s="199"/>
      <c r="X8" s="199"/>
      <c r="Y8" s="199"/>
      <c r="Z8" s="199"/>
      <c r="AA8" s="199"/>
      <c r="AB8" s="199"/>
      <c r="AC8" s="199"/>
      <c r="AD8" s="199"/>
      <c r="AE8" s="199"/>
      <c r="AF8" s="199"/>
      <c r="AG8" s="199"/>
      <c r="AH8" s="199"/>
      <c r="AI8" s="199"/>
      <c r="AJ8" s="200"/>
      <c r="AK8" s="199"/>
      <c r="AL8" s="199"/>
      <c r="AM8" s="199"/>
      <c r="AN8" s="199"/>
      <c r="AO8" s="199"/>
      <c r="AP8" s="199"/>
      <c r="AQ8" s="199"/>
      <c r="AR8" s="199"/>
      <c r="AS8" s="199"/>
      <c r="AT8" s="199"/>
      <c r="AU8" s="199"/>
      <c r="AV8" s="199"/>
      <c r="AW8" s="199"/>
      <c r="AX8" s="199"/>
      <c r="AY8" s="199"/>
      <c r="AZ8" s="199"/>
      <c r="BA8" s="199"/>
      <c r="BB8" s="199"/>
      <c r="BC8" s="201"/>
      <c r="BD8" s="201"/>
      <c r="BE8" s="202"/>
    </row>
    <row r="9" spans="1:57" ht="20.25" customHeight="1" thickBot="1" x14ac:dyDescent="0.2">
      <c r="A9" s="199"/>
      <c r="B9" s="546" t="s">
        <v>442</v>
      </c>
      <c r="C9" s="549" t="s">
        <v>443</v>
      </c>
      <c r="D9" s="550"/>
      <c r="E9" s="555" t="s">
        <v>444</v>
      </c>
      <c r="F9" s="550"/>
      <c r="G9" s="555" t="s">
        <v>445</v>
      </c>
      <c r="H9" s="549"/>
      <c r="I9" s="549"/>
      <c r="J9" s="549"/>
      <c r="K9" s="550"/>
      <c r="L9" s="555" t="s">
        <v>446</v>
      </c>
      <c r="M9" s="549"/>
      <c r="N9" s="549"/>
      <c r="O9" s="558"/>
      <c r="P9" s="561" t="s">
        <v>447</v>
      </c>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562"/>
      <c r="AT9" s="562"/>
      <c r="AU9" s="563" t="str">
        <f>IF(AZ3="４週","(10)1～4週目の勤務時間数合計","(10)1か月の勤務時間数合計")</f>
        <v>(10)1～4週目の勤務時間数合計</v>
      </c>
      <c r="AV9" s="564"/>
      <c r="AW9" s="563" t="s">
        <v>448</v>
      </c>
      <c r="AX9" s="564"/>
      <c r="AY9" s="571" t="s">
        <v>449</v>
      </c>
      <c r="AZ9" s="571"/>
      <c r="BA9" s="571"/>
      <c r="BB9" s="571"/>
      <c r="BC9" s="571"/>
      <c r="BD9" s="571"/>
    </row>
    <row r="10" spans="1:57" ht="20.25" customHeight="1" thickBot="1" x14ac:dyDescent="0.2">
      <c r="A10" s="199"/>
      <c r="B10" s="547"/>
      <c r="C10" s="551"/>
      <c r="D10" s="552"/>
      <c r="E10" s="556"/>
      <c r="F10" s="552"/>
      <c r="G10" s="556"/>
      <c r="H10" s="551"/>
      <c r="I10" s="551"/>
      <c r="J10" s="551"/>
      <c r="K10" s="552"/>
      <c r="L10" s="556"/>
      <c r="M10" s="551"/>
      <c r="N10" s="551"/>
      <c r="O10" s="559"/>
      <c r="P10" s="573" t="s">
        <v>450</v>
      </c>
      <c r="Q10" s="574"/>
      <c r="R10" s="574"/>
      <c r="S10" s="574"/>
      <c r="T10" s="574"/>
      <c r="U10" s="574"/>
      <c r="V10" s="575"/>
      <c r="W10" s="573" t="s">
        <v>451</v>
      </c>
      <c r="X10" s="574"/>
      <c r="Y10" s="574"/>
      <c r="Z10" s="574"/>
      <c r="AA10" s="574"/>
      <c r="AB10" s="574"/>
      <c r="AC10" s="575"/>
      <c r="AD10" s="573" t="s">
        <v>452</v>
      </c>
      <c r="AE10" s="574"/>
      <c r="AF10" s="574"/>
      <c r="AG10" s="574"/>
      <c r="AH10" s="574"/>
      <c r="AI10" s="574"/>
      <c r="AJ10" s="575"/>
      <c r="AK10" s="573" t="s">
        <v>453</v>
      </c>
      <c r="AL10" s="574"/>
      <c r="AM10" s="574"/>
      <c r="AN10" s="574"/>
      <c r="AO10" s="574"/>
      <c r="AP10" s="574"/>
      <c r="AQ10" s="575"/>
      <c r="AR10" s="573" t="s">
        <v>454</v>
      </c>
      <c r="AS10" s="574"/>
      <c r="AT10" s="575"/>
      <c r="AU10" s="565"/>
      <c r="AV10" s="566"/>
      <c r="AW10" s="565"/>
      <c r="AX10" s="566"/>
      <c r="AY10" s="571"/>
      <c r="AZ10" s="571"/>
      <c r="BA10" s="571"/>
      <c r="BB10" s="571"/>
      <c r="BC10" s="571"/>
      <c r="BD10" s="571"/>
    </row>
    <row r="11" spans="1:57" ht="20.25" customHeight="1" thickBot="1" x14ac:dyDescent="0.2">
      <c r="A11" s="199"/>
      <c r="B11" s="547"/>
      <c r="C11" s="551"/>
      <c r="D11" s="552"/>
      <c r="E11" s="556"/>
      <c r="F11" s="552"/>
      <c r="G11" s="556"/>
      <c r="H11" s="551"/>
      <c r="I11" s="551"/>
      <c r="J11" s="551"/>
      <c r="K11" s="552"/>
      <c r="L11" s="556"/>
      <c r="M11" s="551"/>
      <c r="N11" s="551"/>
      <c r="O11" s="559"/>
      <c r="P11" s="204">
        <f>DAY(DATE($X$2,$AB$2,1))</f>
        <v>1</v>
      </c>
      <c r="Q11" s="205">
        <f>DAY(DATE($X$2,$AB$2,2))</f>
        <v>2</v>
      </c>
      <c r="R11" s="205">
        <f>DAY(DATE($X$2,$AB$2,3))</f>
        <v>3</v>
      </c>
      <c r="S11" s="205">
        <f>DAY(DATE($X$2,$AB$2,4))</f>
        <v>4</v>
      </c>
      <c r="T11" s="205">
        <f>DAY(DATE($X$2,$AB$2,5))</f>
        <v>5</v>
      </c>
      <c r="U11" s="205">
        <f>DAY(DATE($X$2,$AB$2,6))</f>
        <v>6</v>
      </c>
      <c r="V11" s="206">
        <f>DAY(DATE($X$2,$AB$2,7))</f>
        <v>7</v>
      </c>
      <c r="W11" s="204">
        <f>DAY(DATE($X$2,$AB$2,8))</f>
        <v>8</v>
      </c>
      <c r="X11" s="205">
        <f>DAY(DATE($X$2,$AB$2,9))</f>
        <v>9</v>
      </c>
      <c r="Y11" s="205">
        <f>DAY(DATE($X$2,$AB$2,10))</f>
        <v>10</v>
      </c>
      <c r="Z11" s="205">
        <f>DAY(DATE($X$2,$AB$2,11))</f>
        <v>11</v>
      </c>
      <c r="AA11" s="205">
        <f>DAY(DATE($X$2,$AB$2,12))</f>
        <v>12</v>
      </c>
      <c r="AB11" s="205">
        <f>DAY(DATE($X$2,$AB$2,13))</f>
        <v>13</v>
      </c>
      <c r="AC11" s="206">
        <f>DAY(DATE($X$2,$AB$2,14))</f>
        <v>14</v>
      </c>
      <c r="AD11" s="204">
        <f>DAY(DATE($X$2,$AB$2,15))</f>
        <v>15</v>
      </c>
      <c r="AE11" s="205">
        <f>DAY(DATE($X$2,$AB$2,16))</f>
        <v>16</v>
      </c>
      <c r="AF11" s="205">
        <f>DAY(DATE($X$2,$AB$2,17))</f>
        <v>17</v>
      </c>
      <c r="AG11" s="205">
        <f>DAY(DATE($X$2,$AB$2,18))</f>
        <v>18</v>
      </c>
      <c r="AH11" s="205">
        <f>DAY(DATE($X$2,$AB$2,19))</f>
        <v>19</v>
      </c>
      <c r="AI11" s="205">
        <f>DAY(DATE($X$2,$AB$2,20))</f>
        <v>20</v>
      </c>
      <c r="AJ11" s="206">
        <f>DAY(DATE($X$2,$AB$2,21))</f>
        <v>21</v>
      </c>
      <c r="AK11" s="204">
        <f>DAY(DATE($X$2,$AB$2,22))</f>
        <v>22</v>
      </c>
      <c r="AL11" s="205">
        <f>DAY(DATE($X$2,$AB$2,23))</f>
        <v>23</v>
      </c>
      <c r="AM11" s="205">
        <f>DAY(DATE($X$2,$AB$2,24))</f>
        <v>24</v>
      </c>
      <c r="AN11" s="205">
        <f>DAY(DATE($X$2,$AB$2,25))</f>
        <v>25</v>
      </c>
      <c r="AO11" s="205">
        <f>DAY(DATE($X$2,$AB$2,26))</f>
        <v>26</v>
      </c>
      <c r="AP11" s="205">
        <f>DAY(DATE($X$2,$AB$2,27))</f>
        <v>27</v>
      </c>
      <c r="AQ11" s="206">
        <f>DAY(DATE($X$2,$AB$2,28))</f>
        <v>28</v>
      </c>
      <c r="AR11" s="204" t="str">
        <f>IF(AZ3="暦月",IF(DAY(DATE($X$2,$AB$2,29))=29,29,""),"")</f>
        <v/>
      </c>
      <c r="AS11" s="205" t="str">
        <f>IF(AZ3="暦月",IF(DAY(DATE($X$2,$AB$2,30))=30,30,""),"")</f>
        <v/>
      </c>
      <c r="AT11" s="206" t="str">
        <f>IF(AZ3="暦月",IF(DAY(DATE($X$2,$AB$2,31))=31,31,""),"")</f>
        <v/>
      </c>
      <c r="AU11" s="565"/>
      <c r="AV11" s="566"/>
      <c r="AW11" s="565"/>
      <c r="AX11" s="566"/>
      <c r="AY11" s="571"/>
      <c r="AZ11" s="571"/>
      <c r="BA11" s="571"/>
      <c r="BB11" s="571"/>
      <c r="BC11" s="571"/>
      <c r="BD11" s="571"/>
    </row>
    <row r="12" spans="1:57" ht="20.25" hidden="1" customHeight="1" thickBot="1" x14ac:dyDescent="0.2">
      <c r="A12" s="199"/>
      <c r="B12" s="547"/>
      <c r="C12" s="551"/>
      <c r="D12" s="552"/>
      <c r="E12" s="556"/>
      <c r="F12" s="552"/>
      <c r="G12" s="556"/>
      <c r="H12" s="551"/>
      <c r="I12" s="551"/>
      <c r="J12" s="551"/>
      <c r="K12" s="552"/>
      <c r="L12" s="556"/>
      <c r="M12" s="551"/>
      <c r="N12" s="551"/>
      <c r="O12" s="559"/>
      <c r="P12" s="204">
        <f>WEEKDAY(DATE($X$2,$AB$2,1))</f>
        <v>2</v>
      </c>
      <c r="Q12" s="205">
        <f>WEEKDAY(DATE($X$2,$AB$2,2))</f>
        <v>3</v>
      </c>
      <c r="R12" s="205">
        <f>WEEKDAY(DATE($X$2,$AB$2,3))</f>
        <v>4</v>
      </c>
      <c r="S12" s="205">
        <f>WEEKDAY(DATE($X$2,$AB$2,4))</f>
        <v>5</v>
      </c>
      <c r="T12" s="205">
        <f>WEEKDAY(DATE($X$2,$AB$2,5))</f>
        <v>6</v>
      </c>
      <c r="U12" s="205">
        <f>WEEKDAY(DATE($X$2,$AB$2,6))</f>
        <v>7</v>
      </c>
      <c r="V12" s="206">
        <f>WEEKDAY(DATE($X$2,$AB$2,7))</f>
        <v>1</v>
      </c>
      <c r="W12" s="204">
        <f>WEEKDAY(DATE($X$2,$AB$2,8))</f>
        <v>2</v>
      </c>
      <c r="X12" s="205">
        <f>WEEKDAY(DATE($X$2,$AB$2,9))</f>
        <v>3</v>
      </c>
      <c r="Y12" s="205">
        <f>WEEKDAY(DATE($X$2,$AB$2,10))</f>
        <v>4</v>
      </c>
      <c r="Z12" s="205">
        <f>WEEKDAY(DATE($X$2,$AB$2,11))</f>
        <v>5</v>
      </c>
      <c r="AA12" s="205">
        <f>WEEKDAY(DATE($X$2,$AB$2,12))</f>
        <v>6</v>
      </c>
      <c r="AB12" s="205">
        <f>WEEKDAY(DATE($X$2,$AB$2,13))</f>
        <v>7</v>
      </c>
      <c r="AC12" s="206">
        <f>WEEKDAY(DATE($X$2,$AB$2,14))</f>
        <v>1</v>
      </c>
      <c r="AD12" s="204">
        <f>WEEKDAY(DATE($X$2,$AB$2,15))</f>
        <v>2</v>
      </c>
      <c r="AE12" s="205">
        <f>WEEKDAY(DATE($X$2,$AB$2,16))</f>
        <v>3</v>
      </c>
      <c r="AF12" s="205">
        <f>WEEKDAY(DATE($X$2,$AB$2,17))</f>
        <v>4</v>
      </c>
      <c r="AG12" s="205">
        <f>WEEKDAY(DATE($X$2,$AB$2,18))</f>
        <v>5</v>
      </c>
      <c r="AH12" s="205">
        <f>WEEKDAY(DATE($X$2,$AB$2,19))</f>
        <v>6</v>
      </c>
      <c r="AI12" s="205">
        <f>WEEKDAY(DATE($X$2,$AB$2,20))</f>
        <v>7</v>
      </c>
      <c r="AJ12" s="206">
        <f>WEEKDAY(DATE($X$2,$AB$2,21))</f>
        <v>1</v>
      </c>
      <c r="AK12" s="204">
        <f>WEEKDAY(DATE($X$2,$AB$2,22))</f>
        <v>2</v>
      </c>
      <c r="AL12" s="205">
        <f>WEEKDAY(DATE($X$2,$AB$2,23))</f>
        <v>3</v>
      </c>
      <c r="AM12" s="205">
        <f>WEEKDAY(DATE($X$2,$AB$2,24))</f>
        <v>4</v>
      </c>
      <c r="AN12" s="205">
        <f>WEEKDAY(DATE($X$2,$AB$2,25))</f>
        <v>5</v>
      </c>
      <c r="AO12" s="205">
        <f>WEEKDAY(DATE($X$2,$AB$2,26))</f>
        <v>6</v>
      </c>
      <c r="AP12" s="205">
        <f>WEEKDAY(DATE($X$2,$AB$2,27))</f>
        <v>7</v>
      </c>
      <c r="AQ12" s="206">
        <f>WEEKDAY(DATE($X$2,$AB$2,28))</f>
        <v>1</v>
      </c>
      <c r="AR12" s="204">
        <f>IF(AR11=29,WEEKDAY(DATE($X$2,$AB$2,29)),0)</f>
        <v>0</v>
      </c>
      <c r="AS12" s="205">
        <f>IF(AS11=30,WEEKDAY(DATE($X$2,$AB$2,30)),0)</f>
        <v>0</v>
      </c>
      <c r="AT12" s="206">
        <f>IF(AT11=31,WEEKDAY(DATE($X$2,$AB$2,31)),0)</f>
        <v>0</v>
      </c>
      <c r="AU12" s="567"/>
      <c r="AV12" s="568"/>
      <c r="AW12" s="567"/>
      <c r="AX12" s="568"/>
      <c r="AY12" s="572"/>
      <c r="AZ12" s="572"/>
      <c r="BA12" s="572"/>
      <c r="BB12" s="572"/>
      <c r="BC12" s="572"/>
      <c r="BD12" s="572"/>
    </row>
    <row r="13" spans="1:57" ht="20.25" customHeight="1" thickBot="1" x14ac:dyDescent="0.2">
      <c r="A13" s="199"/>
      <c r="B13" s="548"/>
      <c r="C13" s="553"/>
      <c r="D13" s="554"/>
      <c r="E13" s="557"/>
      <c r="F13" s="554"/>
      <c r="G13" s="557"/>
      <c r="H13" s="553"/>
      <c r="I13" s="553"/>
      <c r="J13" s="553"/>
      <c r="K13" s="554"/>
      <c r="L13" s="557"/>
      <c r="M13" s="553"/>
      <c r="N13" s="553"/>
      <c r="O13" s="560"/>
      <c r="P13" s="207" t="str">
        <f>IF(P12=1,"日",IF(P12=2,"月",IF(P12=3,"火",IF(P12=4,"水",IF(P12=5,"木",IF(P12=6,"金","土"))))))</f>
        <v>月</v>
      </c>
      <c r="Q13" s="208" t="str">
        <f t="shared" ref="Q13:AQ13" si="0">IF(Q12=1,"日",IF(Q12=2,"月",IF(Q12=3,"火",IF(Q12=4,"水",IF(Q12=5,"木",IF(Q12=6,"金","土"))))))</f>
        <v>火</v>
      </c>
      <c r="R13" s="208" t="str">
        <f t="shared" si="0"/>
        <v>水</v>
      </c>
      <c r="S13" s="208" t="str">
        <f t="shared" si="0"/>
        <v>木</v>
      </c>
      <c r="T13" s="208" t="str">
        <f t="shared" si="0"/>
        <v>金</v>
      </c>
      <c r="U13" s="208" t="str">
        <f t="shared" si="0"/>
        <v>土</v>
      </c>
      <c r="V13" s="209" t="str">
        <f t="shared" si="0"/>
        <v>日</v>
      </c>
      <c r="W13" s="207" t="str">
        <f t="shared" si="0"/>
        <v>月</v>
      </c>
      <c r="X13" s="208" t="str">
        <f t="shared" si="0"/>
        <v>火</v>
      </c>
      <c r="Y13" s="208" t="str">
        <f t="shared" si="0"/>
        <v>水</v>
      </c>
      <c r="Z13" s="208" t="str">
        <f t="shared" si="0"/>
        <v>木</v>
      </c>
      <c r="AA13" s="208" t="str">
        <f t="shared" si="0"/>
        <v>金</v>
      </c>
      <c r="AB13" s="208" t="str">
        <f t="shared" si="0"/>
        <v>土</v>
      </c>
      <c r="AC13" s="209" t="str">
        <f t="shared" si="0"/>
        <v>日</v>
      </c>
      <c r="AD13" s="207" t="str">
        <f t="shared" si="0"/>
        <v>月</v>
      </c>
      <c r="AE13" s="208" t="str">
        <f t="shared" si="0"/>
        <v>火</v>
      </c>
      <c r="AF13" s="208" t="str">
        <f t="shared" si="0"/>
        <v>水</v>
      </c>
      <c r="AG13" s="208" t="str">
        <f t="shared" si="0"/>
        <v>木</v>
      </c>
      <c r="AH13" s="208" t="str">
        <f t="shared" si="0"/>
        <v>金</v>
      </c>
      <c r="AI13" s="208" t="str">
        <f t="shared" si="0"/>
        <v>土</v>
      </c>
      <c r="AJ13" s="209" t="str">
        <f t="shared" si="0"/>
        <v>日</v>
      </c>
      <c r="AK13" s="207" t="str">
        <f t="shared" si="0"/>
        <v>月</v>
      </c>
      <c r="AL13" s="208" t="str">
        <f t="shared" si="0"/>
        <v>火</v>
      </c>
      <c r="AM13" s="208" t="str">
        <f t="shared" si="0"/>
        <v>水</v>
      </c>
      <c r="AN13" s="208" t="str">
        <f t="shared" si="0"/>
        <v>木</v>
      </c>
      <c r="AO13" s="208" t="str">
        <f t="shared" si="0"/>
        <v>金</v>
      </c>
      <c r="AP13" s="208" t="str">
        <f t="shared" si="0"/>
        <v>土</v>
      </c>
      <c r="AQ13" s="209" t="str">
        <f t="shared" si="0"/>
        <v>日</v>
      </c>
      <c r="AR13" s="208" t="str">
        <f>IF(AR12=1,"日",IF(AR12=2,"月",IF(AR12=3,"火",IF(AR12=4,"水",IF(AR12=5,"木",IF(AR12=6,"金",IF(AR12=0,"","土")))))))</f>
        <v/>
      </c>
      <c r="AS13" s="208" t="str">
        <f>IF(AS12=1,"日",IF(AS12=2,"月",IF(AS12=3,"火",IF(AS12=4,"水",IF(AS12=5,"木",IF(AS12=6,"金",IF(AS12=0,"","土")))))))</f>
        <v/>
      </c>
      <c r="AT13" s="208" t="str">
        <f>IF(AT12=1,"日",IF(AT12=2,"月",IF(AT12=3,"火",IF(AT12=4,"水",IF(AT12=5,"木",IF(AT12=6,"金",IF(AT12=0,"","土")))))))</f>
        <v/>
      </c>
      <c r="AU13" s="569"/>
      <c r="AV13" s="570"/>
      <c r="AW13" s="569"/>
      <c r="AX13" s="570"/>
      <c r="AY13" s="572"/>
      <c r="AZ13" s="572"/>
      <c r="BA13" s="572"/>
      <c r="BB13" s="572"/>
      <c r="BC13" s="572"/>
      <c r="BD13" s="572"/>
    </row>
    <row r="14" spans="1:57" ht="39.950000000000003" customHeight="1" x14ac:dyDescent="0.15">
      <c r="A14" s="199"/>
      <c r="B14" s="210">
        <v>1</v>
      </c>
      <c r="C14" s="596" t="s">
        <v>455</v>
      </c>
      <c r="D14" s="597"/>
      <c r="E14" s="598" t="s">
        <v>456</v>
      </c>
      <c r="F14" s="599"/>
      <c r="G14" s="600" t="s">
        <v>457</v>
      </c>
      <c r="H14" s="601"/>
      <c r="I14" s="601"/>
      <c r="J14" s="601"/>
      <c r="K14" s="602"/>
      <c r="L14" s="603" t="s">
        <v>458</v>
      </c>
      <c r="M14" s="604"/>
      <c r="N14" s="604"/>
      <c r="O14" s="605"/>
      <c r="P14" s="211">
        <v>8</v>
      </c>
      <c r="Q14" s="212">
        <v>8</v>
      </c>
      <c r="R14" s="212"/>
      <c r="S14" s="212"/>
      <c r="T14" s="212">
        <v>8</v>
      </c>
      <c r="U14" s="212">
        <v>8</v>
      </c>
      <c r="V14" s="213">
        <v>8</v>
      </c>
      <c r="W14" s="211">
        <v>8</v>
      </c>
      <c r="X14" s="212">
        <v>8</v>
      </c>
      <c r="Y14" s="212"/>
      <c r="Z14" s="212"/>
      <c r="AA14" s="212">
        <v>8</v>
      </c>
      <c r="AB14" s="212">
        <v>8</v>
      </c>
      <c r="AC14" s="213">
        <v>8</v>
      </c>
      <c r="AD14" s="211">
        <v>8</v>
      </c>
      <c r="AE14" s="212">
        <v>8</v>
      </c>
      <c r="AF14" s="212"/>
      <c r="AG14" s="212"/>
      <c r="AH14" s="212">
        <v>8</v>
      </c>
      <c r="AI14" s="212">
        <v>8</v>
      </c>
      <c r="AJ14" s="213">
        <v>8</v>
      </c>
      <c r="AK14" s="211">
        <v>8</v>
      </c>
      <c r="AL14" s="212">
        <v>8</v>
      </c>
      <c r="AM14" s="212"/>
      <c r="AN14" s="212"/>
      <c r="AO14" s="212">
        <v>8</v>
      </c>
      <c r="AP14" s="212">
        <v>8</v>
      </c>
      <c r="AQ14" s="213">
        <v>8</v>
      </c>
      <c r="AR14" s="211"/>
      <c r="AS14" s="212"/>
      <c r="AT14" s="213"/>
      <c r="AU14" s="606">
        <f>IF($AZ$3="４週",SUM(P14:AQ14),IF($AZ$3="暦月",SUM(P14:AT14),""))</f>
        <v>160</v>
      </c>
      <c r="AV14" s="607"/>
      <c r="AW14" s="608">
        <f t="shared" ref="AW14:AW31" si="1">IF($AZ$3="４週",AU14/4,IF($AZ$3="暦月",AU14/($AZ$7/7),""))</f>
        <v>40</v>
      </c>
      <c r="AX14" s="609"/>
      <c r="AY14" s="576"/>
      <c r="AZ14" s="577"/>
      <c r="BA14" s="577"/>
      <c r="BB14" s="577"/>
      <c r="BC14" s="577"/>
      <c r="BD14" s="578"/>
    </row>
    <row r="15" spans="1:57" ht="39.950000000000003" customHeight="1" x14ac:dyDescent="0.15">
      <c r="A15" s="199"/>
      <c r="B15" s="214">
        <f t="shared" ref="B15:B31" si="2">B14+1</f>
        <v>2</v>
      </c>
      <c r="C15" s="579" t="s">
        <v>459</v>
      </c>
      <c r="D15" s="580"/>
      <c r="E15" s="581" t="s">
        <v>456</v>
      </c>
      <c r="F15" s="582"/>
      <c r="G15" s="583" t="s">
        <v>457</v>
      </c>
      <c r="H15" s="584"/>
      <c r="I15" s="584"/>
      <c r="J15" s="584"/>
      <c r="K15" s="585"/>
      <c r="L15" s="586" t="s">
        <v>460</v>
      </c>
      <c r="M15" s="587"/>
      <c r="N15" s="587"/>
      <c r="O15" s="588"/>
      <c r="P15" s="215">
        <v>8</v>
      </c>
      <c r="Q15" s="216">
        <v>8</v>
      </c>
      <c r="R15" s="216"/>
      <c r="S15" s="216"/>
      <c r="T15" s="216">
        <v>8</v>
      </c>
      <c r="U15" s="216">
        <v>8</v>
      </c>
      <c r="V15" s="217">
        <v>8</v>
      </c>
      <c r="W15" s="215">
        <v>8</v>
      </c>
      <c r="X15" s="216">
        <v>8</v>
      </c>
      <c r="Y15" s="216"/>
      <c r="Z15" s="216"/>
      <c r="AA15" s="216">
        <v>8</v>
      </c>
      <c r="AB15" s="216">
        <v>8</v>
      </c>
      <c r="AC15" s="217">
        <v>8</v>
      </c>
      <c r="AD15" s="215">
        <v>8</v>
      </c>
      <c r="AE15" s="216">
        <v>8</v>
      </c>
      <c r="AF15" s="216"/>
      <c r="AG15" s="216"/>
      <c r="AH15" s="216">
        <v>8</v>
      </c>
      <c r="AI15" s="216">
        <v>8</v>
      </c>
      <c r="AJ15" s="217">
        <v>8</v>
      </c>
      <c r="AK15" s="215">
        <v>8</v>
      </c>
      <c r="AL15" s="216">
        <v>8</v>
      </c>
      <c r="AM15" s="216"/>
      <c r="AN15" s="216"/>
      <c r="AO15" s="216">
        <v>8</v>
      </c>
      <c r="AP15" s="216">
        <v>8</v>
      </c>
      <c r="AQ15" s="217">
        <v>8</v>
      </c>
      <c r="AR15" s="215"/>
      <c r="AS15" s="216"/>
      <c r="AT15" s="217"/>
      <c r="AU15" s="589">
        <f>IF($AZ$3="４週",SUM(P15:AQ15),IF($AZ$3="暦月",SUM(P15:AT15),""))</f>
        <v>160</v>
      </c>
      <c r="AV15" s="590"/>
      <c r="AW15" s="591">
        <f t="shared" si="1"/>
        <v>40</v>
      </c>
      <c r="AX15" s="592"/>
      <c r="AY15" s="593"/>
      <c r="AZ15" s="594"/>
      <c r="BA15" s="594"/>
      <c r="BB15" s="594"/>
      <c r="BC15" s="594"/>
      <c r="BD15" s="595"/>
    </row>
    <row r="16" spans="1:57" ht="39.950000000000003" customHeight="1" x14ac:dyDescent="0.15">
      <c r="A16" s="199"/>
      <c r="B16" s="214">
        <f t="shared" si="2"/>
        <v>3</v>
      </c>
      <c r="C16" s="579" t="s">
        <v>459</v>
      </c>
      <c r="D16" s="580"/>
      <c r="E16" s="581" t="s">
        <v>456</v>
      </c>
      <c r="F16" s="582"/>
      <c r="G16" s="583" t="s">
        <v>459</v>
      </c>
      <c r="H16" s="584"/>
      <c r="I16" s="584"/>
      <c r="J16" s="584"/>
      <c r="K16" s="585"/>
      <c r="L16" s="586" t="s">
        <v>461</v>
      </c>
      <c r="M16" s="587"/>
      <c r="N16" s="587"/>
      <c r="O16" s="588"/>
      <c r="P16" s="215">
        <v>8</v>
      </c>
      <c r="Q16" s="216">
        <v>8</v>
      </c>
      <c r="R16" s="216"/>
      <c r="S16" s="216"/>
      <c r="T16" s="216">
        <v>8</v>
      </c>
      <c r="U16" s="216">
        <v>8</v>
      </c>
      <c r="V16" s="217">
        <v>8</v>
      </c>
      <c r="W16" s="215">
        <v>8</v>
      </c>
      <c r="X16" s="216">
        <v>8</v>
      </c>
      <c r="Y16" s="216"/>
      <c r="Z16" s="216"/>
      <c r="AA16" s="216">
        <v>8</v>
      </c>
      <c r="AB16" s="216">
        <v>8</v>
      </c>
      <c r="AC16" s="217">
        <v>8</v>
      </c>
      <c r="AD16" s="215">
        <v>8</v>
      </c>
      <c r="AE16" s="216">
        <v>8</v>
      </c>
      <c r="AF16" s="216"/>
      <c r="AG16" s="216"/>
      <c r="AH16" s="216">
        <v>8</v>
      </c>
      <c r="AI16" s="216">
        <v>8</v>
      </c>
      <c r="AJ16" s="217">
        <v>8</v>
      </c>
      <c r="AK16" s="215">
        <v>8</v>
      </c>
      <c r="AL16" s="216">
        <v>8</v>
      </c>
      <c r="AM16" s="216"/>
      <c r="AN16" s="216"/>
      <c r="AO16" s="216">
        <v>8</v>
      </c>
      <c r="AP16" s="216">
        <v>8</v>
      </c>
      <c r="AQ16" s="217">
        <v>8</v>
      </c>
      <c r="AR16" s="215"/>
      <c r="AS16" s="216"/>
      <c r="AT16" s="217"/>
      <c r="AU16" s="589">
        <f>IF($AZ$3="４週",SUM(P16:AQ16),IF($AZ$3="暦月",SUM(P16:AT16),""))</f>
        <v>160</v>
      </c>
      <c r="AV16" s="590"/>
      <c r="AW16" s="591">
        <f t="shared" si="1"/>
        <v>40</v>
      </c>
      <c r="AX16" s="592"/>
      <c r="AY16" s="593"/>
      <c r="AZ16" s="594"/>
      <c r="BA16" s="594"/>
      <c r="BB16" s="594"/>
      <c r="BC16" s="594"/>
      <c r="BD16" s="595"/>
    </row>
    <row r="17" spans="1:56" ht="39.950000000000003" customHeight="1" x14ac:dyDescent="0.15">
      <c r="A17" s="199"/>
      <c r="B17" s="214">
        <f t="shared" si="2"/>
        <v>4</v>
      </c>
      <c r="C17" s="579" t="s">
        <v>459</v>
      </c>
      <c r="D17" s="580"/>
      <c r="E17" s="581" t="s">
        <v>456</v>
      </c>
      <c r="F17" s="582"/>
      <c r="G17" s="583" t="s">
        <v>459</v>
      </c>
      <c r="H17" s="584"/>
      <c r="I17" s="584"/>
      <c r="J17" s="584"/>
      <c r="K17" s="585"/>
      <c r="L17" s="586" t="s">
        <v>462</v>
      </c>
      <c r="M17" s="587"/>
      <c r="N17" s="587"/>
      <c r="O17" s="588"/>
      <c r="P17" s="215">
        <v>8</v>
      </c>
      <c r="Q17" s="216">
        <v>8</v>
      </c>
      <c r="R17" s="216"/>
      <c r="S17" s="216"/>
      <c r="T17" s="216">
        <v>8</v>
      </c>
      <c r="U17" s="216">
        <v>8</v>
      </c>
      <c r="V17" s="217">
        <v>8</v>
      </c>
      <c r="W17" s="215">
        <v>8</v>
      </c>
      <c r="X17" s="216">
        <v>8</v>
      </c>
      <c r="Y17" s="216"/>
      <c r="Z17" s="216"/>
      <c r="AA17" s="216">
        <v>8</v>
      </c>
      <c r="AB17" s="216">
        <v>8</v>
      </c>
      <c r="AC17" s="217">
        <v>8</v>
      </c>
      <c r="AD17" s="215">
        <v>8</v>
      </c>
      <c r="AE17" s="216">
        <v>8</v>
      </c>
      <c r="AF17" s="216"/>
      <c r="AG17" s="216"/>
      <c r="AH17" s="216">
        <v>8</v>
      </c>
      <c r="AI17" s="216">
        <v>8</v>
      </c>
      <c r="AJ17" s="217">
        <v>8</v>
      </c>
      <c r="AK17" s="215">
        <v>8</v>
      </c>
      <c r="AL17" s="216">
        <v>8</v>
      </c>
      <c r="AM17" s="216"/>
      <c r="AN17" s="216"/>
      <c r="AO17" s="216">
        <v>8</v>
      </c>
      <c r="AP17" s="216">
        <v>8</v>
      </c>
      <c r="AQ17" s="217">
        <v>8</v>
      </c>
      <c r="AR17" s="215"/>
      <c r="AS17" s="216"/>
      <c r="AT17" s="217"/>
      <c r="AU17" s="589">
        <f>IF($AZ$3="４週",SUM(P17:AQ17),IF($AZ$3="暦月",SUM(P17:AT17),""))</f>
        <v>160</v>
      </c>
      <c r="AV17" s="590"/>
      <c r="AW17" s="591">
        <f t="shared" si="1"/>
        <v>40</v>
      </c>
      <c r="AX17" s="592"/>
      <c r="AY17" s="593"/>
      <c r="AZ17" s="594"/>
      <c r="BA17" s="594"/>
      <c r="BB17" s="594"/>
      <c r="BC17" s="594"/>
      <c r="BD17" s="595"/>
    </row>
    <row r="18" spans="1:56" ht="39.950000000000003" customHeight="1" x14ac:dyDescent="0.15">
      <c r="A18" s="199"/>
      <c r="B18" s="214">
        <f t="shared" si="2"/>
        <v>5</v>
      </c>
      <c r="C18" s="579" t="s">
        <v>459</v>
      </c>
      <c r="D18" s="580"/>
      <c r="E18" s="581" t="s">
        <v>463</v>
      </c>
      <c r="F18" s="582"/>
      <c r="G18" s="583" t="s">
        <v>459</v>
      </c>
      <c r="H18" s="584"/>
      <c r="I18" s="584"/>
      <c r="J18" s="584"/>
      <c r="K18" s="585"/>
      <c r="L18" s="586" t="s">
        <v>464</v>
      </c>
      <c r="M18" s="587"/>
      <c r="N18" s="587"/>
      <c r="O18" s="588"/>
      <c r="P18" s="215">
        <v>4</v>
      </c>
      <c r="Q18" s="216">
        <v>4</v>
      </c>
      <c r="R18" s="216"/>
      <c r="S18" s="216"/>
      <c r="T18" s="216">
        <v>4</v>
      </c>
      <c r="U18" s="216">
        <v>4</v>
      </c>
      <c r="V18" s="217">
        <v>4</v>
      </c>
      <c r="W18" s="215">
        <v>4</v>
      </c>
      <c r="X18" s="216">
        <v>4</v>
      </c>
      <c r="Y18" s="216"/>
      <c r="Z18" s="216"/>
      <c r="AA18" s="216">
        <v>4</v>
      </c>
      <c r="AB18" s="216">
        <v>4</v>
      </c>
      <c r="AC18" s="217">
        <v>4</v>
      </c>
      <c r="AD18" s="215">
        <v>4</v>
      </c>
      <c r="AE18" s="216">
        <v>4</v>
      </c>
      <c r="AF18" s="216"/>
      <c r="AG18" s="216"/>
      <c r="AH18" s="216">
        <v>4</v>
      </c>
      <c r="AI18" s="216">
        <v>4</v>
      </c>
      <c r="AJ18" s="217">
        <v>4</v>
      </c>
      <c r="AK18" s="215">
        <v>4</v>
      </c>
      <c r="AL18" s="216">
        <v>4</v>
      </c>
      <c r="AM18" s="216"/>
      <c r="AN18" s="216"/>
      <c r="AO18" s="216">
        <v>4</v>
      </c>
      <c r="AP18" s="216">
        <v>4</v>
      </c>
      <c r="AQ18" s="217">
        <v>4</v>
      </c>
      <c r="AR18" s="215"/>
      <c r="AS18" s="216"/>
      <c r="AT18" s="217"/>
      <c r="AU18" s="589">
        <f t="shared" ref="AU18:AU31" si="3">IF($AZ$3="４週",SUM(P18:AQ18),IF($AZ$3="暦月",SUM(P18:AT18),""))</f>
        <v>80</v>
      </c>
      <c r="AV18" s="590"/>
      <c r="AW18" s="591">
        <f t="shared" si="1"/>
        <v>20</v>
      </c>
      <c r="AX18" s="592"/>
      <c r="AY18" s="593"/>
      <c r="AZ18" s="594"/>
      <c r="BA18" s="594"/>
      <c r="BB18" s="594"/>
      <c r="BC18" s="594"/>
      <c r="BD18" s="595"/>
    </row>
    <row r="19" spans="1:56" ht="39.950000000000003" customHeight="1" x14ac:dyDescent="0.15">
      <c r="A19" s="199"/>
      <c r="B19" s="214">
        <f t="shared" si="2"/>
        <v>6</v>
      </c>
      <c r="C19" s="579"/>
      <c r="D19" s="580"/>
      <c r="E19" s="581"/>
      <c r="F19" s="582"/>
      <c r="G19" s="583"/>
      <c r="H19" s="584"/>
      <c r="I19" s="584"/>
      <c r="J19" s="584"/>
      <c r="K19" s="585"/>
      <c r="L19" s="586"/>
      <c r="M19" s="587"/>
      <c r="N19" s="587"/>
      <c r="O19" s="588"/>
      <c r="P19" s="215"/>
      <c r="Q19" s="216"/>
      <c r="R19" s="216"/>
      <c r="S19" s="216"/>
      <c r="T19" s="216"/>
      <c r="U19" s="216"/>
      <c r="V19" s="217"/>
      <c r="W19" s="215"/>
      <c r="X19" s="216"/>
      <c r="Y19" s="216"/>
      <c r="Z19" s="216"/>
      <c r="AA19" s="216"/>
      <c r="AB19" s="216"/>
      <c r="AC19" s="217"/>
      <c r="AD19" s="215"/>
      <c r="AE19" s="216"/>
      <c r="AF19" s="216"/>
      <c r="AG19" s="216"/>
      <c r="AH19" s="216"/>
      <c r="AI19" s="216"/>
      <c r="AJ19" s="217"/>
      <c r="AK19" s="215"/>
      <c r="AL19" s="216"/>
      <c r="AM19" s="216"/>
      <c r="AN19" s="216"/>
      <c r="AO19" s="216"/>
      <c r="AP19" s="216"/>
      <c r="AQ19" s="217"/>
      <c r="AR19" s="215"/>
      <c r="AS19" s="216"/>
      <c r="AT19" s="217"/>
      <c r="AU19" s="589">
        <f t="shared" si="3"/>
        <v>0</v>
      </c>
      <c r="AV19" s="590"/>
      <c r="AW19" s="591">
        <f t="shared" si="1"/>
        <v>0</v>
      </c>
      <c r="AX19" s="592"/>
      <c r="AY19" s="593"/>
      <c r="AZ19" s="594"/>
      <c r="BA19" s="594"/>
      <c r="BB19" s="594"/>
      <c r="BC19" s="594"/>
      <c r="BD19" s="595"/>
    </row>
    <row r="20" spans="1:56" ht="39.950000000000003" customHeight="1" x14ac:dyDescent="0.15">
      <c r="A20" s="199"/>
      <c r="B20" s="214">
        <f t="shared" si="2"/>
        <v>7</v>
      </c>
      <c r="C20" s="579"/>
      <c r="D20" s="580"/>
      <c r="E20" s="581"/>
      <c r="F20" s="582"/>
      <c r="G20" s="583"/>
      <c r="H20" s="584"/>
      <c r="I20" s="584"/>
      <c r="J20" s="584"/>
      <c r="K20" s="585"/>
      <c r="L20" s="586"/>
      <c r="M20" s="587"/>
      <c r="N20" s="587"/>
      <c r="O20" s="588"/>
      <c r="P20" s="215"/>
      <c r="Q20" s="216"/>
      <c r="R20" s="216"/>
      <c r="S20" s="216"/>
      <c r="T20" s="216"/>
      <c r="U20" s="216"/>
      <c r="V20" s="217"/>
      <c r="W20" s="215"/>
      <c r="X20" s="216"/>
      <c r="Y20" s="216"/>
      <c r="Z20" s="216"/>
      <c r="AA20" s="216"/>
      <c r="AB20" s="216"/>
      <c r="AC20" s="217"/>
      <c r="AD20" s="215"/>
      <c r="AE20" s="216"/>
      <c r="AF20" s="216"/>
      <c r="AG20" s="216"/>
      <c r="AH20" s="216"/>
      <c r="AI20" s="216"/>
      <c r="AJ20" s="217"/>
      <c r="AK20" s="215"/>
      <c r="AL20" s="216"/>
      <c r="AM20" s="216"/>
      <c r="AN20" s="216"/>
      <c r="AO20" s="216"/>
      <c r="AP20" s="216"/>
      <c r="AQ20" s="217"/>
      <c r="AR20" s="215"/>
      <c r="AS20" s="216"/>
      <c r="AT20" s="217"/>
      <c r="AU20" s="589">
        <f>IF($AZ$3="４週",SUM(P20:AQ20),IF($AZ$3="暦月",SUM(P20:AT20),""))</f>
        <v>0</v>
      </c>
      <c r="AV20" s="590"/>
      <c r="AW20" s="591">
        <f t="shared" si="1"/>
        <v>0</v>
      </c>
      <c r="AX20" s="592"/>
      <c r="AY20" s="593"/>
      <c r="AZ20" s="594"/>
      <c r="BA20" s="594"/>
      <c r="BB20" s="594"/>
      <c r="BC20" s="594"/>
      <c r="BD20" s="595"/>
    </row>
    <row r="21" spans="1:56" ht="39.950000000000003" customHeight="1" x14ac:dyDescent="0.15">
      <c r="A21" s="199"/>
      <c r="B21" s="214">
        <f t="shared" si="2"/>
        <v>8</v>
      </c>
      <c r="C21" s="579"/>
      <c r="D21" s="580"/>
      <c r="E21" s="581"/>
      <c r="F21" s="582"/>
      <c r="G21" s="583"/>
      <c r="H21" s="584"/>
      <c r="I21" s="584"/>
      <c r="J21" s="584"/>
      <c r="K21" s="585"/>
      <c r="L21" s="586"/>
      <c r="M21" s="587"/>
      <c r="N21" s="587"/>
      <c r="O21" s="588"/>
      <c r="P21" s="215"/>
      <c r="Q21" s="216"/>
      <c r="R21" s="216"/>
      <c r="S21" s="216"/>
      <c r="T21" s="216"/>
      <c r="U21" s="216"/>
      <c r="V21" s="217"/>
      <c r="W21" s="215"/>
      <c r="X21" s="216"/>
      <c r="Y21" s="216"/>
      <c r="Z21" s="216"/>
      <c r="AA21" s="216"/>
      <c r="AB21" s="216"/>
      <c r="AC21" s="217"/>
      <c r="AD21" s="215"/>
      <c r="AE21" s="216"/>
      <c r="AF21" s="216"/>
      <c r="AG21" s="216"/>
      <c r="AH21" s="216"/>
      <c r="AI21" s="216"/>
      <c r="AJ21" s="217"/>
      <c r="AK21" s="215"/>
      <c r="AL21" s="216"/>
      <c r="AM21" s="216"/>
      <c r="AN21" s="216"/>
      <c r="AO21" s="216"/>
      <c r="AP21" s="216"/>
      <c r="AQ21" s="217"/>
      <c r="AR21" s="215"/>
      <c r="AS21" s="216"/>
      <c r="AT21" s="217"/>
      <c r="AU21" s="589">
        <f t="shared" si="3"/>
        <v>0</v>
      </c>
      <c r="AV21" s="590"/>
      <c r="AW21" s="591">
        <f t="shared" si="1"/>
        <v>0</v>
      </c>
      <c r="AX21" s="592"/>
      <c r="AY21" s="593"/>
      <c r="AZ21" s="594"/>
      <c r="BA21" s="594"/>
      <c r="BB21" s="594"/>
      <c r="BC21" s="594"/>
      <c r="BD21" s="595"/>
    </row>
    <row r="22" spans="1:56" ht="39.950000000000003" customHeight="1" x14ac:dyDescent="0.15">
      <c r="A22" s="199"/>
      <c r="B22" s="214">
        <f t="shared" si="2"/>
        <v>9</v>
      </c>
      <c r="C22" s="579"/>
      <c r="D22" s="580"/>
      <c r="E22" s="581"/>
      <c r="F22" s="582"/>
      <c r="G22" s="583"/>
      <c r="H22" s="584"/>
      <c r="I22" s="584"/>
      <c r="J22" s="584"/>
      <c r="K22" s="585"/>
      <c r="L22" s="586"/>
      <c r="M22" s="587"/>
      <c r="N22" s="587"/>
      <c r="O22" s="588"/>
      <c r="P22" s="215"/>
      <c r="Q22" s="216"/>
      <c r="R22" s="216"/>
      <c r="S22" s="216"/>
      <c r="T22" s="216"/>
      <c r="U22" s="216"/>
      <c r="V22" s="217"/>
      <c r="W22" s="215"/>
      <c r="X22" s="216"/>
      <c r="Y22" s="216"/>
      <c r="Z22" s="216"/>
      <c r="AA22" s="216"/>
      <c r="AB22" s="216"/>
      <c r="AC22" s="217"/>
      <c r="AD22" s="215"/>
      <c r="AE22" s="216"/>
      <c r="AF22" s="216"/>
      <c r="AG22" s="216"/>
      <c r="AH22" s="216"/>
      <c r="AI22" s="216"/>
      <c r="AJ22" s="217"/>
      <c r="AK22" s="215"/>
      <c r="AL22" s="216"/>
      <c r="AM22" s="216"/>
      <c r="AN22" s="216"/>
      <c r="AO22" s="216"/>
      <c r="AP22" s="216"/>
      <c r="AQ22" s="217"/>
      <c r="AR22" s="215"/>
      <c r="AS22" s="216"/>
      <c r="AT22" s="217"/>
      <c r="AU22" s="589">
        <f t="shared" si="3"/>
        <v>0</v>
      </c>
      <c r="AV22" s="590"/>
      <c r="AW22" s="591">
        <f t="shared" si="1"/>
        <v>0</v>
      </c>
      <c r="AX22" s="592"/>
      <c r="AY22" s="593"/>
      <c r="AZ22" s="594"/>
      <c r="BA22" s="594"/>
      <c r="BB22" s="594"/>
      <c r="BC22" s="594"/>
      <c r="BD22" s="595"/>
    </row>
    <row r="23" spans="1:56" ht="39.950000000000003" customHeight="1" x14ac:dyDescent="0.15">
      <c r="A23" s="199"/>
      <c r="B23" s="214">
        <f t="shared" si="2"/>
        <v>10</v>
      </c>
      <c r="C23" s="579"/>
      <c r="D23" s="580"/>
      <c r="E23" s="581"/>
      <c r="F23" s="582"/>
      <c r="G23" s="583"/>
      <c r="H23" s="584"/>
      <c r="I23" s="584"/>
      <c r="J23" s="584"/>
      <c r="K23" s="585"/>
      <c r="L23" s="586"/>
      <c r="M23" s="587"/>
      <c r="N23" s="587"/>
      <c r="O23" s="588"/>
      <c r="P23" s="215"/>
      <c r="Q23" s="216"/>
      <c r="R23" s="216"/>
      <c r="S23" s="216"/>
      <c r="T23" s="216"/>
      <c r="U23" s="216"/>
      <c r="V23" s="217"/>
      <c r="W23" s="215"/>
      <c r="X23" s="216"/>
      <c r="Y23" s="216"/>
      <c r="Z23" s="216"/>
      <c r="AA23" s="216"/>
      <c r="AB23" s="216"/>
      <c r="AC23" s="217"/>
      <c r="AD23" s="215"/>
      <c r="AE23" s="216"/>
      <c r="AF23" s="216"/>
      <c r="AG23" s="216"/>
      <c r="AH23" s="216"/>
      <c r="AI23" s="216"/>
      <c r="AJ23" s="217"/>
      <c r="AK23" s="215"/>
      <c r="AL23" s="216"/>
      <c r="AM23" s="216"/>
      <c r="AN23" s="216"/>
      <c r="AO23" s="216"/>
      <c r="AP23" s="216"/>
      <c r="AQ23" s="217"/>
      <c r="AR23" s="215"/>
      <c r="AS23" s="216"/>
      <c r="AT23" s="217"/>
      <c r="AU23" s="589">
        <f t="shared" si="3"/>
        <v>0</v>
      </c>
      <c r="AV23" s="590"/>
      <c r="AW23" s="591">
        <f t="shared" si="1"/>
        <v>0</v>
      </c>
      <c r="AX23" s="592"/>
      <c r="AY23" s="593"/>
      <c r="AZ23" s="594"/>
      <c r="BA23" s="594"/>
      <c r="BB23" s="594"/>
      <c r="BC23" s="594"/>
      <c r="BD23" s="595"/>
    </row>
    <row r="24" spans="1:56" ht="39.950000000000003" customHeight="1" x14ac:dyDescent="0.15">
      <c r="A24" s="199"/>
      <c r="B24" s="214">
        <f t="shared" si="2"/>
        <v>11</v>
      </c>
      <c r="C24" s="579"/>
      <c r="D24" s="580"/>
      <c r="E24" s="581"/>
      <c r="F24" s="582"/>
      <c r="G24" s="583"/>
      <c r="H24" s="584"/>
      <c r="I24" s="584"/>
      <c r="J24" s="584"/>
      <c r="K24" s="585"/>
      <c r="L24" s="586"/>
      <c r="M24" s="587"/>
      <c r="N24" s="587"/>
      <c r="O24" s="588"/>
      <c r="P24" s="215"/>
      <c r="Q24" s="216"/>
      <c r="R24" s="216"/>
      <c r="S24" s="216"/>
      <c r="T24" s="216"/>
      <c r="U24" s="216"/>
      <c r="V24" s="217"/>
      <c r="W24" s="215"/>
      <c r="X24" s="216"/>
      <c r="Y24" s="216"/>
      <c r="Z24" s="216"/>
      <c r="AA24" s="216"/>
      <c r="AB24" s="216"/>
      <c r="AC24" s="217"/>
      <c r="AD24" s="215"/>
      <c r="AE24" s="216"/>
      <c r="AF24" s="216"/>
      <c r="AG24" s="216"/>
      <c r="AH24" s="216"/>
      <c r="AI24" s="216"/>
      <c r="AJ24" s="217"/>
      <c r="AK24" s="215"/>
      <c r="AL24" s="216"/>
      <c r="AM24" s="216"/>
      <c r="AN24" s="216"/>
      <c r="AO24" s="216"/>
      <c r="AP24" s="216"/>
      <c r="AQ24" s="217"/>
      <c r="AR24" s="215"/>
      <c r="AS24" s="216"/>
      <c r="AT24" s="217"/>
      <c r="AU24" s="589">
        <f t="shared" si="3"/>
        <v>0</v>
      </c>
      <c r="AV24" s="590"/>
      <c r="AW24" s="591">
        <f t="shared" si="1"/>
        <v>0</v>
      </c>
      <c r="AX24" s="592"/>
      <c r="AY24" s="593"/>
      <c r="AZ24" s="594"/>
      <c r="BA24" s="594"/>
      <c r="BB24" s="594"/>
      <c r="BC24" s="594"/>
      <c r="BD24" s="595"/>
    </row>
    <row r="25" spans="1:56" ht="39.950000000000003" customHeight="1" x14ac:dyDescent="0.15">
      <c r="A25" s="199"/>
      <c r="B25" s="214">
        <f t="shared" si="2"/>
        <v>12</v>
      </c>
      <c r="C25" s="579"/>
      <c r="D25" s="580"/>
      <c r="E25" s="581"/>
      <c r="F25" s="582"/>
      <c r="G25" s="583"/>
      <c r="H25" s="584"/>
      <c r="I25" s="584"/>
      <c r="J25" s="584"/>
      <c r="K25" s="585"/>
      <c r="L25" s="586"/>
      <c r="M25" s="587"/>
      <c r="N25" s="587"/>
      <c r="O25" s="588"/>
      <c r="P25" s="215"/>
      <c r="Q25" s="216"/>
      <c r="R25" s="216"/>
      <c r="S25" s="216"/>
      <c r="T25" s="216"/>
      <c r="U25" s="216"/>
      <c r="V25" s="217"/>
      <c r="W25" s="215"/>
      <c r="X25" s="216"/>
      <c r="Y25" s="216"/>
      <c r="Z25" s="216"/>
      <c r="AA25" s="216"/>
      <c r="AB25" s="216"/>
      <c r="AC25" s="217"/>
      <c r="AD25" s="215"/>
      <c r="AE25" s="216"/>
      <c r="AF25" s="216"/>
      <c r="AG25" s="216"/>
      <c r="AH25" s="216"/>
      <c r="AI25" s="216"/>
      <c r="AJ25" s="217"/>
      <c r="AK25" s="215"/>
      <c r="AL25" s="216"/>
      <c r="AM25" s="216"/>
      <c r="AN25" s="216"/>
      <c r="AO25" s="216"/>
      <c r="AP25" s="216"/>
      <c r="AQ25" s="217"/>
      <c r="AR25" s="215"/>
      <c r="AS25" s="216"/>
      <c r="AT25" s="217"/>
      <c r="AU25" s="589">
        <f t="shared" si="3"/>
        <v>0</v>
      </c>
      <c r="AV25" s="590"/>
      <c r="AW25" s="591">
        <f t="shared" si="1"/>
        <v>0</v>
      </c>
      <c r="AX25" s="592"/>
      <c r="AY25" s="593"/>
      <c r="AZ25" s="594"/>
      <c r="BA25" s="594"/>
      <c r="BB25" s="594"/>
      <c r="BC25" s="594"/>
      <c r="BD25" s="595"/>
    </row>
    <row r="26" spans="1:56" ht="39.950000000000003" customHeight="1" x14ac:dyDescent="0.15">
      <c r="A26" s="199"/>
      <c r="B26" s="214">
        <f t="shared" si="2"/>
        <v>13</v>
      </c>
      <c r="C26" s="579"/>
      <c r="D26" s="580"/>
      <c r="E26" s="581"/>
      <c r="F26" s="582"/>
      <c r="G26" s="583"/>
      <c r="H26" s="584"/>
      <c r="I26" s="584"/>
      <c r="J26" s="584"/>
      <c r="K26" s="585"/>
      <c r="L26" s="586"/>
      <c r="M26" s="587"/>
      <c r="N26" s="587"/>
      <c r="O26" s="588"/>
      <c r="P26" s="215"/>
      <c r="Q26" s="216"/>
      <c r="R26" s="216"/>
      <c r="S26" s="216"/>
      <c r="T26" s="216"/>
      <c r="U26" s="216"/>
      <c r="V26" s="217"/>
      <c r="W26" s="215"/>
      <c r="X26" s="216"/>
      <c r="Y26" s="216"/>
      <c r="Z26" s="216"/>
      <c r="AA26" s="216"/>
      <c r="AB26" s="216"/>
      <c r="AC26" s="217"/>
      <c r="AD26" s="215"/>
      <c r="AE26" s="216"/>
      <c r="AF26" s="216"/>
      <c r="AG26" s="216"/>
      <c r="AH26" s="216"/>
      <c r="AI26" s="216"/>
      <c r="AJ26" s="217"/>
      <c r="AK26" s="215"/>
      <c r="AL26" s="216"/>
      <c r="AM26" s="216"/>
      <c r="AN26" s="216"/>
      <c r="AO26" s="216"/>
      <c r="AP26" s="216"/>
      <c r="AQ26" s="217"/>
      <c r="AR26" s="215"/>
      <c r="AS26" s="216"/>
      <c r="AT26" s="217"/>
      <c r="AU26" s="589">
        <f t="shared" si="3"/>
        <v>0</v>
      </c>
      <c r="AV26" s="590"/>
      <c r="AW26" s="591">
        <f t="shared" si="1"/>
        <v>0</v>
      </c>
      <c r="AX26" s="592"/>
      <c r="AY26" s="593"/>
      <c r="AZ26" s="594"/>
      <c r="BA26" s="594"/>
      <c r="BB26" s="594"/>
      <c r="BC26" s="594"/>
      <c r="BD26" s="595"/>
    </row>
    <row r="27" spans="1:56" ht="39.950000000000003" customHeight="1" x14ac:dyDescent="0.15">
      <c r="A27" s="199"/>
      <c r="B27" s="214">
        <f t="shared" si="2"/>
        <v>14</v>
      </c>
      <c r="C27" s="579"/>
      <c r="D27" s="580"/>
      <c r="E27" s="581"/>
      <c r="F27" s="582"/>
      <c r="G27" s="583"/>
      <c r="H27" s="584"/>
      <c r="I27" s="584"/>
      <c r="J27" s="584"/>
      <c r="K27" s="585"/>
      <c r="L27" s="586"/>
      <c r="M27" s="587"/>
      <c r="N27" s="587"/>
      <c r="O27" s="588"/>
      <c r="P27" s="215"/>
      <c r="Q27" s="216"/>
      <c r="R27" s="216"/>
      <c r="S27" s="216"/>
      <c r="T27" s="216"/>
      <c r="U27" s="216"/>
      <c r="V27" s="217"/>
      <c r="W27" s="215"/>
      <c r="X27" s="216"/>
      <c r="Y27" s="216"/>
      <c r="Z27" s="216"/>
      <c r="AA27" s="216"/>
      <c r="AB27" s="216"/>
      <c r="AC27" s="217"/>
      <c r="AD27" s="215"/>
      <c r="AE27" s="216"/>
      <c r="AF27" s="216"/>
      <c r="AG27" s="216"/>
      <c r="AH27" s="216"/>
      <c r="AI27" s="216"/>
      <c r="AJ27" s="217"/>
      <c r="AK27" s="215"/>
      <c r="AL27" s="216"/>
      <c r="AM27" s="216"/>
      <c r="AN27" s="216"/>
      <c r="AO27" s="216"/>
      <c r="AP27" s="216"/>
      <c r="AQ27" s="217"/>
      <c r="AR27" s="215"/>
      <c r="AS27" s="216"/>
      <c r="AT27" s="217"/>
      <c r="AU27" s="589">
        <f t="shared" si="3"/>
        <v>0</v>
      </c>
      <c r="AV27" s="590"/>
      <c r="AW27" s="591">
        <f t="shared" si="1"/>
        <v>0</v>
      </c>
      <c r="AX27" s="592"/>
      <c r="AY27" s="593"/>
      <c r="AZ27" s="594"/>
      <c r="BA27" s="594"/>
      <c r="BB27" s="594"/>
      <c r="BC27" s="594"/>
      <c r="BD27" s="595"/>
    </row>
    <row r="28" spans="1:56" ht="39.950000000000003" customHeight="1" x14ac:dyDescent="0.15">
      <c r="A28" s="199"/>
      <c r="B28" s="214">
        <f t="shared" si="2"/>
        <v>15</v>
      </c>
      <c r="C28" s="579"/>
      <c r="D28" s="580"/>
      <c r="E28" s="581"/>
      <c r="F28" s="582"/>
      <c r="G28" s="583"/>
      <c r="H28" s="584"/>
      <c r="I28" s="584"/>
      <c r="J28" s="584"/>
      <c r="K28" s="585"/>
      <c r="L28" s="586"/>
      <c r="M28" s="587"/>
      <c r="N28" s="587"/>
      <c r="O28" s="588"/>
      <c r="P28" s="215"/>
      <c r="Q28" s="216"/>
      <c r="R28" s="216"/>
      <c r="S28" s="216"/>
      <c r="T28" s="216"/>
      <c r="U28" s="216"/>
      <c r="V28" s="217"/>
      <c r="W28" s="215"/>
      <c r="X28" s="216"/>
      <c r="Y28" s="216"/>
      <c r="Z28" s="216"/>
      <c r="AA28" s="216"/>
      <c r="AB28" s="216"/>
      <c r="AC28" s="217"/>
      <c r="AD28" s="215"/>
      <c r="AE28" s="216"/>
      <c r="AF28" s="216"/>
      <c r="AG28" s="216"/>
      <c r="AH28" s="216"/>
      <c r="AI28" s="216"/>
      <c r="AJ28" s="217"/>
      <c r="AK28" s="215"/>
      <c r="AL28" s="216"/>
      <c r="AM28" s="216"/>
      <c r="AN28" s="216"/>
      <c r="AO28" s="216"/>
      <c r="AP28" s="216"/>
      <c r="AQ28" s="217"/>
      <c r="AR28" s="215"/>
      <c r="AS28" s="216"/>
      <c r="AT28" s="217"/>
      <c r="AU28" s="589">
        <f t="shared" si="3"/>
        <v>0</v>
      </c>
      <c r="AV28" s="590"/>
      <c r="AW28" s="591">
        <f t="shared" si="1"/>
        <v>0</v>
      </c>
      <c r="AX28" s="592"/>
      <c r="AY28" s="593"/>
      <c r="AZ28" s="594"/>
      <c r="BA28" s="594"/>
      <c r="BB28" s="594"/>
      <c r="BC28" s="594"/>
      <c r="BD28" s="595"/>
    </row>
    <row r="29" spans="1:56" ht="39.950000000000003" customHeight="1" x14ac:dyDescent="0.15">
      <c r="A29" s="199"/>
      <c r="B29" s="214">
        <f t="shared" si="2"/>
        <v>16</v>
      </c>
      <c r="C29" s="579"/>
      <c r="D29" s="580"/>
      <c r="E29" s="581"/>
      <c r="F29" s="582"/>
      <c r="G29" s="583"/>
      <c r="H29" s="584"/>
      <c r="I29" s="584"/>
      <c r="J29" s="584"/>
      <c r="K29" s="585"/>
      <c r="L29" s="586"/>
      <c r="M29" s="587"/>
      <c r="N29" s="587"/>
      <c r="O29" s="588"/>
      <c r="P29" s="215"/>
      <c r="Q29" s="216"/>
      <c r="R29" s="216"/>
      <c r="S29" s="216"/>
      <c r="T29" s="216"/>
      <c r="U29" s="216"/>
      <c r="V29" s="217"/>
      <c r="W29" s="215"/>
      <c r="X29" s="216"/>
      <c r="Y29" s="216"/>
      <c r="Z29" s="216"/>
      <c r="AA29" s="216"/>
      <c r="AB29" s="216"/>
      <c r="AC29" s="217"/>
      <c r="AD29" s="215"/>
      <c r="AE29" s="216"/>
      <c r="AF29" s="216"/>
      <c r="AG29" s="216"/>
      <c r="AH29" s="216"/>
      <c r="AI29" s="216"/>
      <c r="AJ29" s="217"/>
      <c r="AK29" s="215"/>
      <c r="AL29" s="216"/>
      <c r="AM29" s="216"/>
      <c r="AN29" s="216"/>
      <c r="AO29" s="216"/>
      <c r="AP29" s="216"/>
      <c r="AQ29" s="217"/>
      <c r="AR29" s="215"/>
      <c r="AS29" s="216"/>
      <c r="AT29" s="217"/>
      <c r="AU29" s="589">
        <f t="shared" si="3"/>
        <v>0</v>
      </c>
      <c r="AV29" s="590"/>
      <c r="AW29" s="591">
        <f t="shared" si="1"/>
        <v>0</v>
      </c>
      <c r="AX29" s="592"/>
      <c r="AY29" s="593"/>
      <c r="AZ29" s="594"/>
      <c r="BA29" s="594"/>
      <c r="BB29" s="594"/>
      <c r="BC29" s="594"/>
      <c r="BD29" s="595"/>
    </row>
    <row r="30" spans="1:56" ht="39.950000000000003" customHeight="1" x14ac:dyDescent="0.15">
      <c r="A30" s="199"/>
      <c r="B30" s="214">
        <f t="shared" si="2"/>
        <v>17</v>
      </c>
      <c r="C30" s="579"/>
      <c r="D30" s="580"/>
      <c r="E30" s="581"/>
      <c r="F30" s="582"/>
      <c r="G30" s="583"/>
      <c r="H30" s="584"/>
      <c r="I30" s="584"/>
      <c r="J30" s="584"/>
      <c r="K30" s="585"/>
      <c r="L30" s="586"/>
      <c r="M30" s="587"/>
      <c r="N30" s="587"/>
      <c r="O30" s="588"/>
      <c r="P30" s="215"/>
      <c r="Q30" s="216"/>
      <c r="R30" s="216"/>
      <c r="S30" s="216"/>
      <c r="T30" s="216"/>
      <c r="U30" s="216"/>
      <c r="V30" s="217"/>
      <c r="W30" s="215"/>
      <c r="X30" s="216"/>
      <c r="Y30" s="216"/>
      <c r="Z30" s="216"/>
      <c r="AA30" s="216"/>
      <c r="AB30" s="216"/>
      <c r="AC30" s="217"/>
      <c r="AD30" s="215"/>
      <c r="AE30" s="216"/>
      <c r="AF30" s="216"/>
      <c r="AG30" s="216"/>
      <c r="AH30" s="216"/>
      <c r="AI30" s="216"/>
      <c r="AJ30" s="217"/>
      <c r="AK30" s="215"/>
      <c r="AL30" s="216"/>
      <c r="AM30" s="216"/>
      <c r="AN30" s="216"/>
      <c r="AO30" s="216"/>
      <c r="AP30" s="216"/>
      <c r="AQ30" s="217"/>
      <c r="AR30" s="215"/>
      <c r="AS30" s="216"/>
      <c r="AT30" s="217"/>
      <c r="AU30" s="589">
        <f t="shared" si="3"/>
        <v>0</v>
      </c>
      <c r="AV30" s="590"/>
      <c r="AW30" s="591">
        <f t="shared" si="1"/>
        <v>0</v>
      </c>
      <c r="AX30" s="592"/>
      <c r="AY30" s="593"/>
      <c r="AZ30" s="594"/>
      <c r="BA30" s="594"/>
      <c r="BB30" s="594"/>
      <c r="BC30" s="594"/>
      <c r="BD30" s="595"/>
    </row>
    <row r="31" spans="1:56" ht="39.950000000000003" customHeight="1" thickBot="1" x14ac:dyDescent="0.2">
      <c r="A31" s="199"/>
      <c r="B31" s="218">
        <f t="shared" si="2"/>
        <v>18</v>
      </c>
      <c r="C31" s="610"/>
      <c r="D31" s="611"/>
      <c r="E31" s="612"/>
      <c r="F31" s="613"/>
      <c r="G31" s="614"/>
      <c r="H31" s="615"/>
      <c r="I31" s="615"/>
      <c r="J31" s="615"/>
      <c r="K31" s="616"/>
      <c r="L31" s="617"/>
      <c r="M31" s="618"/>
      <c r="N31" s="618"/>
      <c r="O31" s="619"/>
      <c r="P31" s="219"/>
      <c r="Q31" s="220"/>
      <c r="R31" s="220"/>
      <c r="S31" s="220"/>
      <c r="T31" s="220"/>
      <c r="U31" s="220"/>
      <c r="V31" s="221"/>
      <c r="W31" s="219"/>
      <c r="X31" s="220"/>
      <c r="Y31" s="220"/>
      <c r="Z31" s="220"/>
      <c r="AA31" s="220"/>
      <c r="AB31" s="220"/>
      <c r="AC31" s="221"/>
      <c r="AD31" s="219"/>
      <c r="AE31" s="220"/>
      <c r="AF31" s="220"/>
      <c r="AG31" s="220"/>
      <c r="AH31" s="220"/>
      <c r="AI31" s="220"/>
      <c r="AJ31" s="221"/>
      <c r="AK31" s="219"/>
      <c r="AL31" s="220"/>
      <c r="AM31" s="220"/>
      <c r="AN31" s="220"/>
      <c r="AO31" s="220"/>
      <c r="AP31" s="220"/>
      <c r="AQ31" s="221"/>
      <c r="AR31" s="219"/>
      <c r="AS31" s="220"/>
      <c r="AT31" s="221"/>
      <c r="AU31" s="620">
        <f t="shared" si="3"/>
        <v>0</v>
      </c>
      <c r="AV31" s="621"/>
      <c r="AW31" s="622">
        <f t="shared" si="1"/>
        <v>0</v>
      </c>
      <c r="AX31" s="623"/>
      <c r="AY31" s="624"/>
      <c r="AZ31" s="625"/>
      <c r="BA31" s="625"/>
      <c r="BB31" s="625"/>
      <c r="BC31" s="625"/>
      <c r="BD31" s="626"/>
    </row>
    <row r="32" spans="1:56" ht="20.25" customHeight="1" x14ac:dyDescent="0.15">
      <c r="A32" s="199"/>
      <c r="B32" s="199"/>
      <c r="C32" s="222"/>
      <c r="D32" s="223"/>
      <c r="E32" s="224"/>
      <c r="F32" s="199"/>
      <c r="G32" s="199"/>
      <c r="H32" s="199"/>
      <c r="I32" s="199"/>
      <c r="J32" s="199"/>
      <c r="K32" s="199"/>
      <c r="L32" s="199"/>
      <c r="M32" s="199"/>
      <c r="N32" s="199"/>
      <c r="O32" s="199"/>
      <c r="P32" s="199"/>
      <c r="Q32" s="199"/>
      <c r="R32" s="199"/>
      <c r="S32" s="199"/>
      <c r="T32" s="199"/>
      <c r="U32" s="199"/>
      <c r="V32" s="199"/>
      <c r="W32" s="199"/>
      <c r="X32" s="199"/>
      <c r="Y32" s="199"/>
      <c r="Z32" s="199"/>
      <c r="AA32" s="225"/>
      <c r="AB32" s="225"/>
      <c r="AC32" s="225"/>
      <c r="AD32" s="225"/>
      <c r="AE32" s="225"/>
      <c r="AF32" s="225"/>
      <c r="AG32" s="225"/>
      <c r="AH32" s="225"/>
      <c r="AI32" s="225"/>
      <c r="AJ32" s="225"/>
      <c r="AK32" s="225"/>
      <c r="AL32" s="225"/>
      <c r="AM32" s="225"/>
      <c r="AN32" s="225"/>
      <c r="AO32" s="225"/>
      <c r="AP32" s="225"/>
      <c r="AQ32" s="225"/>
      <c r="AR32" s="225"/>
      <c r="AS32" s="225"/>
      <c r="AT32" s="225"/>
      <c r="AU32" s="225"/>
      <c r="AV32" s="225"/>
      <c r="AW32" s="225"/>
      <c r="AX32" s="225"/>
      <c r="AY32" s="225"/>
      <c r="AZ32" s="225"/>
      <c r="BA32" s="225"/>
      <c r="BB32" s="225"/>
      <c r="BC32" s="225"/>
      <c r="BD32" s="225"/>
    </row>
    <row r="33" spans="1:56" ht="20.25" customHeight="1" x14ac:dyDescent="0.15">
      <c r="A33" s="199"/>
      <c r="B33" s="191" t="s">
        <v>465</v>
      </c>
      <c r="C33" s="191"/>
      <c r="D33" s="191"/>
      <c r="E33" s="191"/>
      <c r="F33" s="191"/>
      <c r="G33" s="191"/>
      <c r="H33" s="191"/>
      <c r="I33" s="191"/>
      <c r="J33" s="191"/>
      <c r="K33" s="191"/>
      <c r="L33" s="198"/>
      <c r="M33" s="191"/>
      <c r="N33" s="191"/>
      <c r="O33" s="191"/>
      <c r="P33" s="191"/>
      <c r="Q33" s="191"/>
      <c r="R33" s="191"/>
      <c r="S33" s="191"/>
      <c r="T33" s="191" t="s">
        <v>466</v>
      </c>
      <c r="U33" s="191"/>
      <c r="V33" s="191"/>
      <c r="W33" s="191"/>
      <c r="X33" s="191"/>
      <c r="Y33" s="191"/>
      <c r="Z33" s="226"/>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row>
    <row r="34" spans="1:56" ht="20.25" customHeight="1" x14ac:dyDescent="0.15">
      <c r="A34" s="199"/>
      <c r="B34" s="191"/>
      <c r="C34" s="636" t="s">
        <v>467</v>
      </c>
      <c r="D34" s="636"/>
      <c r="E34" s="636" t="s">
        <v>468</v>
      </c>
      <c r="F34" s="636"/>
      <c r="G34" s="636"/>
      <c r="H34" s="636"/>
      <c r="I34" s="191"/>
      <c r="J34" s="638" t="s">
        <v>469</v>
      </c>
      <c r="K34" s="638"/>
      <c r="L34" s="638"/>
      <c r="M34" s="638"/>
      <c r="N34" s="191"/>
      <c r="O34" s="191"/>
      <c r="P34" s="228" t="s">
        <v>470</v>
      </c>
      <c r="Q34" s="228"/>
      <c r="R34" s="191"/>
      <c r="S34" s="191"/>
      <c r="T34" s="627" t="s">
        <v>471</v>
      </c>
      <c r="U34" s="629"/>
      <c r="V34" s="627" t="s">
        <v>472</v>
      </c>
      <c r="W34" s="628"/>
      <c r="X34" s="628"/>
      <c r="Y34" s="629"/>
      <c r="Z34" s="226"/>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row>
    <row r="35" spans="1:56" ht="20.25" customHeight="1" x14ac:dyDescent="0.15">
      <c r="A35" s="199"/>
      <c r="B35" s="191"/>
      <c r="C35" s="637"/>
      <c r="D35" s="637"/>
      <c r="E35" s="637" t="s">
        <v>473</v>
      </c>
      <c r="F35" s="637"/>
      <c r="G35" s="637" t="s">
        <v>474</v>
      </c>
      <c r="H35" s="637"/>
      <c r="I35" s="191"/>
      <c r="J35" s="637" t="s">
        <v>473</v>
      </c>
      <c r="K35" s="637"/>
      <c r="L35" s="637" t="s">
        <v>474</v>
      </c>
      <c r="M35" s="637"/>
      <c r="N35" s="191"/>
      <c r="O35" s="191"/>
      <c r="P35" s="228" t="s">
        <v>475</v>
      </c>
      <c r="Q35" s="228"/>
      <c r="R35" s="191"/>
      <c r="S35" s="191"/>
      <c r="T35" s="627" t="s">
        <v>476</v>
      </c>
      <c r="U35" s="629"/>
      <c r="V35" s="627" t="s">
        <v>477</v>
      </c>
      <c r="W35" s="628"/>
      <c r="X35" s="628"/>
      <c r="Y35" s="629"/>
      <c r="Z35" s="22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row>
    <row r="36" spans="1:56" ht="20.25" customHeight="1" x14ac:dyDescent="0.15">
      <c r="A36" s="199"/>
      <c r="B36" s="191"/>
      <c r="C36" s="627" t="s">
        <v>476</v>
      </c>
      <c r="D36" s="629"/>
      <c r="E36" s="630">
        <f>SUMIFS($AU$14:$AV$31,$C$14:$D$31,"介護支援専門員",$E$14:$F$31,"A")</f>
        <v>480</v>
      </c>
      <c r="F36" s="631"/>
      <c r="G36" s="632">
        <f>SUMIFS($AW$14:$AX$31,$C$14:$D$31,"介護支援専門員",$E$14:$F$31,"A")</f>
        <v>120</v>
      </c>
      <c r="H36" s="633"/>
      <c r="I36" s="230"/>
      <c r="J36" s="634">
        <v>0</v>
      </c>
      <c r="K36" s="635"/>
      <c r="L36" s="634">
        <v>0</v>
      </c>
      <c r="M36" s="635"/>
      <c r="N36" s="230"/>
      <c r="O36" s="230"/>
      <c r="P36" s="634">
        <v>3</v>
      </c>
      <c r="Q36" s="635"/>
      <c r="R36" s="191"/>
      <c r="S36" s="191"/>
      <c r="T36" s="627" t="s">
        <v>478</v>
      </c>
      <c r="U36" s="629"/>
      <c r="V36" s="627" t="s">
        <v>479</v>
      </c>
      <c r="W36" s="628"/>
      <c r="X36" s="628"/>
      <c r="Y36" s="629"/>
      <c r="Z36" s="231"/>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row>
    <row r="37" spans="1:56" ht="20.25" customHeight="1" x14ac:dyDescent="0.15">
      <c r="A37" s="199"/>
      <c r="B37" s="191"/>
      <c r="C37" s="627" t="s">
        <v>478</v>
      </c>
      <c r="D37" s="629"/>
      <c r="E37" s="630">
        <f>SUMIFS($AU$14:$AV$31,$C$14:$D$31,"介護支援専門員",$E$14:$F$31,"B")</f>
        <v>0</v>
      </c>
      <c r="F37" s="631"/>
      <c r="G37" s="632">
        <f>SUMIFS($AW$14:$AX$31,$C$14:$D$31,"介護支援専門員",$E$14:$F$31,"B")</f>
        <v>0</v>
      </c>
      <c r="H37" s="633"/>
      <c r="I37" s="230"/>
      <c r="J37" s="634">
        <v>0</v>
      </c>
      <c r="K37" s="635"/>
      <c r="L37" s="634">
        <v>0</v>
      </c>
      <c r="M37" s="635"/>
      <c r="N37" s="230"/>
      <c r="O37" s="230"/>
      <c r="P37" s="634">
        <v>0</v>
      </c>
      <c r="Q37" s="635"/>
      <c r="R37" s="191"/>
      <c r="S37" s="191"/>
      <c r="T37" s="627" t="s">
        <v>480</v>
      </c>
      <c r="U37" s="629"/>
      <c r="V37" s="627" t="s">
        <v>481</v>
      </c>
      <c r="W37" s="628"/>
      <c r="X37" s="628"/>
      <c r="Y37" s="629"/>
      <c r="Z37" s="231"/>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row>
    <row r="38" spans="1:56" ht="20.25" customHeight="1" x14ac:dyDescent="0.15">
      <c r="A38" s="199"/>
      <c r="B38" s="191"/>
      <c r="C38" s="627" t="s">
        <v>480</v>
      </c>
      <c r="D38" s="629"/>
      <c r="E38" s="630">
        <f>SUMIFS($AU$14:$AV$31,$C$14:$D$31,"介護支援専門員",$E$14:$F$31,"C")</f>
        <v>80</v>
      </c>
      <c r="F38" s="631"/>
      <c r="G38" s="632">
        <f>SUMIFS($AW$14:$AX$31,$C$14:$D$31,"介護支援専門員",$E$14:$F$31,"C")</f>
        <v>20</v>
      </c>
      <c r="H38" s="633"/>
      <c r="I38" s="230"/>
      <c r="J38" s="634">
        <v>80</v>
      </c>
      <c r="K38" s="635"/>
      <c r="L38" s="639">
        <v>20</v>
      </c>
      <c r="M38" s="640"/>
      <c r="N38" s="230"/>
      <c r="O38" s="230"/>
      <c r="P38" s="630" t="s">
        <v>482</v>
      </c>
      <c r="Q38" s="631"/>
      <c r="R38" s="191"/>
      <c r="S38" s="191"/>
      <c r="T38" s="627" t="s">
        <v>483</v>
      </c>
      <c r="U38" s="629"/>
      <c r="V38" s="627" t="s">
        <v>484</v>
      </c>
      <c r="W38" s="628"/>
      <c r="X38" s="628"/>
      <c r="Y38" s="629"/>
      <c r="Z38" s="232"/>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row>
    <row r="39" spans="1:56" ht="20.25" customHeight="1" x14ac:dyDescent="0.15">
      <c r="A39" s="199"/>
      <c r="B39" s="191"/>
      <c r="C39" s="627" t="s">
        <v>483</v>
      </c>
      <c r="D39" s="629"/>
      <c r="E39" s="630">
        <f>SUMIFS($AU$14:$AV$31,$C$14:$D$31,"介護支援専門員",$E$14:$F$31,"D")</f>
        <v>0</v>
      </c>
      <c r="F39" s="631"/>
      <c r="G39" s="632">
        <f>SUMIFS($AW$14:$AX$31,$C$14:$D$31,"介護支援専門員",$E$14:$F$31,"D")</f>
        <v>0</v>
      </c>
      <c r="H39" s="633"/>
      <c r="I39" s="230"/>
      <c r="J39" s="634">
        <v>0</v>
      </c>
      <c r="K39" s="635"/>
      <c r="L39" s="639">
        <v>0</v>
      </c>
      <c r="M39" s="640"/>
      <c r="N39" s="230"/>
      <c r="O39" s="230"/>
      <c r="P39" s="630" t="s">
        <v>482</v>
      </c>
      <c r="Q39" s="631"/>
      <c r="R39" s="191"/>
      <c r="S39" s="191"/>
      <c r="T39" s="191"/>
      <c r="U39" s="642"/>
      <c r="V39" s="642"/>
      <c r="W39" s="643"/>
      <c r="X39" s="643"/>
      <c r="Y39" s="233"/>
      <c r="Z39" s="233"/>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row>
    <row r="40" spans="1:56" ht="20.25" customHeight="1" x14ac:dyDescent="0.15">
      <c r="A40" s="199"/>
      <c r="B40" s="191"/>
      <c r="C40" s="627" t="s">
        <v>485</v>
      </c>
      <c r="D40" s="629"/>
      <c r="E40" s="630">
        <f>SUM(E36:F39)</f>
        <v>560</v>
      </c>
      <c r="F40" s="631"/>
      <c r="G40" s="632">
        <f>SUM(G36:H39)</f>
        <v>140</v>
      </c>
      <c r="H40" s="633"/>
      <c r="I40" s="230"/>
      <c r="J40" s="630">
        <f>SUM(J36:K39)</f>
        <v>80</v>
      </c>
      <c r="K40" s="631"/>
      <c r="L40" s="630">
        <f>SUM(L36:M39)</f>
        <v>20</v>
      </c>
      <c r="M40" s="631"/>
      <c r="N40" s="230"/>
      <c r="O40" s="230"/>
      <c r="P40" s="630">
        <f>SUM(P36:Q37)</f>
        <v>3</v>
      </c>
      <c r="Q40" s="631"/>
      <c r="R40" s="191"/>
      <c r="S40" s="191"/>
      <c r="T40" s="191"/>
      <c r="U40" s="642"/>
      <c r="V40" s="642"/>
      <c r="W40" s="643"/>
      <c r="X40" s="643"/>
      <c r="Y40" s="234"/>
      <c r="Z40" s="234"/>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row>
    <row r="41" spans="1:56" ht="20.25" customHeight="1" x14ac:dyDescent="0.15">
      <c r="A41" s="199"/>
      <c r="B41" s="191"/>
      <c r="C41" s="191"/>
      <c r="D41" s="191"/>
      <c r="E41" s="191"/>
      <c r="F41" s="191"/>
      <c r="G41" s="191"/>
      <c r="H41" s="191"/>
      <c r="I41" s="191"/>
      <c r="J41" s="191"/>
      <c r="K41" s="191"/>
      <c r="L41" s="198"/>
      <c r="M41" s="191"/>
      <c r="N41" s="191"/>
      <c r="O41" s="191"/>
      <c r="P41" s="191"/>
      <c r="Q41" s="191"/>
      <c r="R41" s="191"/>
      <c r="S41" s="191"/>
      <c r="T41" s="191"/>
      <c r="U41" s="226"/>
      <c r="V41" s="226"/>
      <c r="W41" s="226"/>
      <c r="X41" s="226"/>
      <c r="Y41" s="226"/>
      <c r="Z41" s="226"/>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row>
    <row r="42" spans="1:56" ht="20.25" customHeight="1" x14ac:dyDescent="0.15">
      <c r="A42" s="199"/>
      <c r="B42" s="191"/>
      <c r="C42" s="198" t="s">
        <v>486</v>
      </c>
      <c r="D42" s="191"/>
      <c r="E42" s="191"/>
      <c r="F42" s="191"/>
      <c r="G42" s="191"/>
      <c r="H42" s="191"/>
      <c r="I42" s="235" t="s">
        <v>487</v>
      </c>
      <c r="J42" s="650" t="s">
        <v>488</v>
      </c>
      <c r="K42" s="651"/>
      <c r="L42" s="236"/>
      <c r="M42" s="235"/>
      <c r="N42" s="191"/>
      <c r="O42" s="191"/>
      <c r="P42" s="191"/>
      <c r="Q42" s="191"/>
      <c r="R42" s="191"/>
      <c r="S42" s="191"/>
      <c r="T42" s="191"/>
      <c r="U42" s="237"/>
      <c r="V42" s="226"/>
      <c r="W42" s="226"/>
      <c r="X42" s="226"/>
      <c r="Y42" s="226"/>
      <c r="Z42" s="226"/>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row>
    <row r="43" spans="1:56" ht="20.25" customHeight="1" x14ac:dyDescent="0.15">
      <c r="A43" s="199"/>
      <c r="B43" s="191"/>
      <c r="C43" s="191" t="s">
        <v>489</v>
      </c>
      <c r="D43" s="191"/>
      <c r="E43" s="191"/>
      <c r="F43" s="191"/>
      <c r="G43" s="191"/>
      <c r="H43" s="191" t="s">
        <v>490</v>
      </c>
      <c r="I43" s="191"/>
      <c r="J43" s="191"/>
      <c r="K43" s="191"/>
      <c r="L43" s="198"/>
      <c r="M43" s="191"/>
      <c r="N43" s="191"/>
      <c r="O43" s="191"/>
      <c r="P43" s="191"/>
      <c r="Q43" s="191"/>
      <c r="R43" s="191"/>
      <c r="S43" s="191"/>
      <c r="T43" s="191"/>
      <c r="U43" s="226"/>
      <c r="V43" s="226"/>
      <c r="W43" s="226"/>
      <c r="X43" s="226"/>
      <c r="Y43" s="226"/>
      <c r="Z43" s="226"/>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row>
    <row r="44" spans="1:56" ht="20.25" customHeight="1" x14ac:dyDescent="0.15">
      <c r="A44" s="199"/>
      <c r="B44" s="191"/>
      <c r="C44" s="191" t="str">
        <f>IF($J$42="週","対象時間数（週平均）","対象時間数（当月合計）")</f>
        <v>対象時間数（週平均）</v>
      </c>
      <c r="D44" s="191"/>
      <c r="E44" s="191"/>
      <c r="F44" s="191"/>
      <c r="G44" s="191"/>
      <c r="H44" s="191" t="str">
        <f>IF($J$42="週","週に勤務すべき時間数","当月に勤務すべき時間数")</f>
        <v>週に勤務すべき時間数</v>
      </c>
      <c r="I44" s="191"/>
      <c r="J44" s="191"/>
      <c r="K44" s="191"/>
      <c r="L44" s="198"/>
      <c r="M44" s="637" t="s">
        <v>491</v>
      </c>
      <c r="N44" s="637"/>
      <c r="O44" s="637"/>
      <c r="P44" s="637"/>
      <c r="Q44" s="191"/>
      <c r="R44" s="191"/>
      <c r="S44" s="191"/>
      <c r="T44" s="191"/>
      <c r="U44" s="226"/>
      <c r="V44" s="226"/>
      <c r="W44" s="226"/>
      <c r="X44" s="226"/>
      <c r="Y44" s="226"/>
      <c r="Z44" s="226"/>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row>
    <row r="45" spans="1:56" ht="20.25" customHeight="1" x14ac:dyDescent="0.15">
      <c r="A45" s="199"/>
      <c r="B45" s="191"/>
      <c r="C45" s="652">
        <f>IF($J$42="週",L40,J40)</f>
        <v>20</v>
      </c>
      <c r="D45" s="653"/>
      <c r="E45" s="653"/>
      <c r="F45" s="654"/>
      <c r="G45" s="227" t="s">
        <v>492</v>
      </c>
      <c r="H45" s="627">
        <f>IF($J$42="週",$AV$5,$AZ$5)</f>
        <v>40</v>
      </c>
      <c r="I45" s="628"/>
      <c r="J45" s="628"/>
      <c r="K45" s="629"/>
      <c r="L45" s="227" t="s">
        <v>493</v>
      </c>
      <c r="M45" s="644">
        <f>ROUNDDOWN(C45/H45,1)</f>
        <v>0.5</v>
      </c>
      <c r="N45" s="645"/>
      <c r="O45" s="645"/>
      <c r="P45" s="646"/>
      <c r="Q45" s="191"/>
      <c r="R45" s="191"/>
      <c r="S45" s="191"/>
      <c r="T45" s="191"/>
      <c r="U45" s="641"/>
      <c r="V45" s="641"/>
      <c r="W45" s="641"/>
      <c r="X45" s="641"/>
      <c r="Y45" s="231"/>
      <c r="Z45" s="226"/>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row>
    <row r="46" spans="1:56" ht="20.25" customHeight="1" x14ac:dyDescent="0.15">
      <c r="A46" s="199"/>
      <c r="B46" s="191"/>
      <c r="C46" s="191"/>
      <c r="D46" s="191"/>
      <c r="E46" s="191"/>
      <c r="F46" s="191"/>
      <c r="G46" s="191"/>
      <c r="H46" s="191"/>
      <c r="I46" s="191"/>
      <c r="J46" s="191"/>
      <c r="K46" s="191"/>
      <c r="L46" s="198"/>
      <c r="M46" s="191" t="s">
        <v>494</v>
      </c>
      <c r="N46" s="191"/>
      <c r="O46" s="191"/>
      <c r="P46" s="191"/>
      <c r="Q46" s="191"/>
      <c r="R46" s="191"/>
      <c r="S46" s="191"/>
      <c r="T46" s="191"/>
      <c r="U46" s="226"/>
      <c r="V46" s="226"/>
      <c r="W46" s="226"/>
      <c r="X46" s="226"/>
      <c r="Y46" s="226"/>
      <c r="Z46" s="226"/>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row>
    <row r="47" spans="1:56" ht="20.25" customHeight="1" x14ac:dyDescent="0.15">
      <c r="A47" s="199"/>
      <c r="B47" s="191"/>
      <c r="C47" s="191" t="s">
        <v>495</v>
      </c>
      <c r="D47" s="191"/>
      <c r="E47" s="191"/>
      <c r="F47" s="191"/>
      <c r="G47" s="191"/>
      <c r="H47" s="191"/>
      <c r="I47" s="191"/>
      <c r="J47" s="191"/>
      <c r="K47" s="191"/>
      <c r="L47" s="198"/>
      <c r="M47" s="191"/>
      <c r="N47" s="191"/>
      <c r="O47" s="191"/>
      <c r="P47" s="191"/>
      <c r="Q47" s="191"/>
      <c r="R47" s="191"/>
      <c r="S47" s="191"/>
      <c r="T47" s="191"/>
      <c r="U47" s="191"/>
      <c r="V47" s="238"/>
      <c r="W47" s="239"/>
      <c r="X47" s="239"/>
      <c r="Y47" s="191"/>
      <c r="Z47" s="191"/>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row>
    <row r="48" spans="1:56" ht="20.25" customHeight="1" x14ac:dyDescent="0.15">
      <c r="A48" s="199"/>
      <c r="B48" s="191"/>
      <c r="C48" s="191" t="s">
        <v>470</v>
      </c>
      <c r="D48" s="191"/>
      <c r="E48" s="191"/>
      <c r="F48" s="191"/>
      <c r="G48" s="191"/>
      <c r="H48" s="191"/>
      <c r="I48" s="191"/>
      <c r="J48" s="191"/>
      <c r="K48" s="191"/>
      <c r="L48" s="198"/>
      <c r="M48" s="227"/>
      <c r="N48" s="227"/>
      <c r="O48" s="227"/>
      <c r="P48" s="227"/>
      <c r="Q48" s="191"/>
      <c r="R48" s="191"/>
      <c r="S48" s="191"/>
      <c r="T48" s="191"/>
      <c r="U48" s="191"/>
      <c r="V48" s="238"/>
      <c r="W48" s="239"/>
      <c r="X48" s="239"/>
      <c r="Y48" s="191"/>
      <c r="Z48" s="191"/>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row>
    <row r="49" spans="1:58" ht="20.25" customHeight="1" x14ac:dyDescent="0.15">
      <c r="A49" s="199"/>
      <c r="B49" s="191"/>
      <c r="C49" s="191" t="s">
        <v>496</v>
      </c>
      <c r="D49" s="191"/>
      <c r="E49" s="191"/>
      <c r="F49" s="191"/>
      <c r="G49" s="191"/>
      <c r="H49" s="191" t="s">
        <v>497</v>
      </c>
      <c r="I49" s="191"/>
      <c r="J49" s="191"/>
      <c r="K49" s="191"/>
      <c r="L49" s="191"/>
      <c r="M49" s="637" t="s">
        <v>485</v>
      </c>
      <c r="N49" s="637"/>
      <c r="O49" s="637"/>
      <c r="P49" s="637"/>
      <c r="Q49" s="191"/>
      <c r="R49" s="191"/>
      <c r="S49" s="191"/>
      <c r="T49" s="191"/>
      <c r="U49" s="191"/>
      <c r="V49" s="238"/>
      <c r="W49" s="239"/>
      <c r="X49" s="239"/>
      <c r="Y49" s="191"/>
      <c r="Z49" s="191"/>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row>
    <row r="50" spans="1:58" ht="20.25" customHeight="1" x14ac:dyDescent="0.15">
      <c r="A50" s="199"/>
      <c r="B50" s="191"/>
      <c r="C50" s="627">
        <f>P40</f>
        <v>3</v>
      </c>
      <c r="D50" s="628"/>
      <c r="E50" s="628"/>
      <c r="F50" s="629"/>
      <c r="G50" s="227" t="s">
        <v>498</v>
      </c>
      <c r="H50" s="644">
        <f>M45</f>
        <v>0.5</v>
      </c>
      <c r="I50" s="645"/>
      <c r="J50" s="645"/>
      <c r="K50" s="646"/>
      <c r="L50" s="227" t="s">
        <v>493</v>
      </c>
      <c r="M50" s="647">
        <f>ROUNDDOWN(C50+H50,1)</f>
        <v>3.5</v>
      </c>
      <c r="N50" s="648"/>
      <c r="O50" s="648"/>
      <c r="P50" s="649"/>
      <c r="Q50" s="191"/>
      <c r="R50" s="191"/>
      <c r="S50" s="191"/>
      <c r="T50" s="191"/>
      <c r="U50" s="191"/>
      <c r="V50" s="238"/>
      <c r="W50" s="239"/>
      <c r="X50" s="239"/>
      <c r="Y50" s="191"/>
      <c r="Z50" s="191"/>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row>
    <row r="51" spans="1:58" ht="20.25" customHeight="1" x14ac:dyDescent="0.15">
      <c r="A51" s="199"/>
      <c r="B51" s="191"/>
      <c r="C51" s="191"/>
      <c r="D51" s="191"/>
      <c r="E51" s="191"/>
      <c r="F51" s="191"/>
      <c r="G51" s="191"/>
      <c r="H51" s="191"/>
      <c r="I51" s="191"/>
      <c r="J51" s="191"/>
      <c r="K51" s="191"/>
      <c r="L51" s="191"/>
      <c r="M51" s="191"/>
      <c r="N51" s="198"/>
      <c r="O51" s="191"/>
      <c r="P51" s="191"/>
      <c r="Q51" s="191"/>
      <c r="R51" s="191"/>
      <c r="S51" s="191"/>
      <c r="T51" s="191"/>
      <c r="U51" s="191"/>
      <c r="V51" s="238"/>
      <c r="W51" s="239"/>
      <c r="X51" s="239"/>
      <c r="Y51" s="191"/>
      <c r="Z51" s="191"/>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row>
    <row r="52" spans="1:58" ht="20.25" customHeight="1" x14ac:dyDescent="0.15">
      <c r="C52" s="240"/>
      <c r="D52" s="240"/>
      <c r="T52" s="240"/>
      <c r="AJ52" s="241"/>
      <c r="AK52" s="242"/>
      <c r="AL52" s="242"/>
      <c r="BE52" s="242"/>
    </row>
    <row r="53" spans="1:58" ht="20.25" customHeight="1" x14ac:dyDescent="0.15">
      <c r="C53" s="240"/>
      <c r="D53" s="240"/>
      <c r="U53" s="240"/>
      <c r="AK53" s="241"/>
      <c r="AL53" s="242"/>
      <c r="AM53" s="242"/>
      <c r="BF53" s="242"/>
    </row>
    <row r="54" spans="1:58" ht="20.25" customHeight="1" x14ac:dyDescent="0.15">
      <c r="D54" s="240"/>
      <c r="U54" s="240"/>
      <c r="AK54" s="241"/>
      <c r="AL54" s="242"/>
      <c r="AM54" s="242"/>
      <c r="BF54" s="242"/>
    </row>
    <row r="55" spans="1:58" ht="20.25" customHeight="1" x14ac:dyDescent="0.15">
      <c r="C55" s="240"/>
      <c r="D55" s="240"/>
      <c r="U55" s="240"/>
      <c r="AK55" s="241"/>
      <c r="AL55" s="242"/>
      <c r="AM55" s="242"/>
      <c r="BF55" s="242"/>
    </row>
    <row r="56" spans="1:58" ht="20.25" customHeight="1" x14ac:dyDescent="0.15">
      <c r="C56" s="241"/>
      <c r="D56" s="241"/>
      <c r="E56" s="241"/>
      <c r="F56" s="241"/>
      <c r="G56" s="241"/>
      <c r="H56" s="241"/>
      <c r="I56" s="241"/>
      <c r="J56" s="241"/>
      <c r="K56" s="241"/>
      <c r="L56" s="241"/>
      <c r="M56" s="241"/>
      <c r="N56" s="241"/>
      <c r="O56" s="241"/>
      <c r="P56" s="241"/>
      <c r="Q56" s="241"/>
      <c r="R56" s="241"/>
      <c r="S56" s="241"/>
      <c r="T56" s="241"/>
      <c r="U56" s="242"/>
      <c r="V56" s="242"/>
      <c r="W56" s="241"/>
      <c r="X56" s="241"/>
      <c r="Y56" s="241"/>
      <c r="Z56" s="241"/>
      <c r="AA56" s="241"/>
      <c r="AB56" s="241"/>
      <c r="AC56" s="241"/>
      <c r="AD56" s="241"/>
      <c r="AE56" s="241"/>
      <c r="AF56" s="241"/>
      <c r="AG56" s="241"/>
      <c r="AH56" s="241"/>
      <c r="AI56" s="241"/>
      <c r="AJ56" s="241"/>
      <c r="AK56" s="241"/>
      <c r="AL56" s="242"/>
      <c r="AM56" s="242"/>
      <c r="BF56" s="242"/>
    </row>
    <row r="57" spans="1:58" ht="20.25" customHeight="1" x14ac:dyDescent="0.15">
      <c r="C57" s="241"/>
      <c r="D57" s="241"/>
      <c r="E57" s="241"/>
      <c r="F57" s="241"/>
      <c r="G57" s="241"/>
      <c r="H57" s="241"/>
      <c r="I57" s="241"/>
      <c r="J57" s="241"/>
      <c r="K57" s="241"/>
      <c r="L57" s="241"/>
      <c r="M57" s="241"/>
      <c r="N57" s="241"/>
      <c r="O57" s="241"/>
      <c r="P57" s="241"/>
      <c r="Q57" s="241"/>
      <c r="R57" s="241"/>
      <c r="S57" s="241"/>
      <c r="T57" s="241"/>
      <c r="U57" s="242"/>
      <c r="V57" s="242"/>
      <c r="W57" s="241"/>
      <c r="X57" s="241"/>
      <c r="Y57" s="241"/>
      <c r="Z57" s="241"/>
      <c r="AA57" s="241"/>
      <c r="AB57" s="241"/>
      <c r="AC57" s="241"/>
      <c r="AD57" s="241"/>
      <c r="AE57" s="241"/>
      <c r="AF57" s="241"/>
      <c r="AG57" s="241"/>
      <c r="AH57" s="241"/>
      <c r="AI57" s="241"/>
      <c r="AJ57" s="241"/>
      <c r="AK57" s="241"/>
      <c r="AL57" s="242"/>
      <c r="AM57" s="242"/>
      <c r="BF57" s="242"/>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4"/>
  <conditionalFormatting sqref="C45:F45">
    <cfRule type="expression" dxfId="5" priority="1">
      <formula>INDIRECT(ADDRESS(ROW(),COLUMN()))=TRUNC(INDIRECT(ADDRESS(ROW(),COLUMN())))</formula>
    </cfRule>
  </conditionalFormatting>
  <conditionalFormatting sqref="E36:Q40">
    <cfRule type="expression" dxfId="4" priority="2">
      <formula>INDIRECT(ADDRESS(ROW(),COLUMN()))=TRUNC(INDIRECT(ADDRESS(ROW(),COLUMN())))</formula>
    </cfRule>
  </conditionalFormatting>
  <conditionalFormatting sqref="P14:AX31">
    <cfRule type="expression" dxfId="3" priority="3">
      <formula>INDIRECT(ADDRESS(ROW(),COLUMN()))=TRUNC(INDIRECT(ADDRESS(ROW(),COLUMN())))</formula>
    </cfRule>
  </conditionalFormatting>
  <dataValidations count="8">
    <dataValidation allowBlank="1" showInputMessage="1" showErrorMessage="1" error="入力可能範囲　32～40" sqref="AZ6" xr:uid="{5D6ED62E-B5D2-4360-BF7A-785CCBF78135}"/>
    <dataValidation type="list" allowBlank="1" showInputMessage="1" sqref="E14:F31" xr:uid="{4AB2591E-5B21-4F24-A0B1-4C1D1ED26D12}">
      <formula1>"A, B, C, D"</formula1>
    </dataValidation>
    <dataValidation type="list" allowBlank="1" showInputMessage="1" showErrorMessage="1" sqref="AZ4:BC4" xr:uid="{A8D6DD8F-F75D-4967-902D-9E35AFE02F7E}">
      <formula1>"予定,実績,予定・実績"</formula1>
    </dataValidation>
    <dataValidation type="list" errorStyle="warning" allowBlank="1" showInputMessage="1" error="リストにない場合のみ、入力してください。" sqref="G14:K31" xr:uid="{043AFCD3-15CF-4F09-BF71-3908BD29EEBA}">
      <formula1>INDIRECT(C14)</formula1>
    </dataValidation>
    <dataValidation type="list" allowBlank="1" showInputMessage="1" sqref="C14:D31" xr:uid="{06B719EF-F498-4555-A06E-35DECA739A73}">
      <formula1>職種</formula1>
    </dataValidation>
    <dataValidation type="decimal" allowBlank="1" showInputMessage="1" showErrorMessage="1" error="入力可能範囲　32～40" sqref="AV5" xr:uid="{2EA788BC-619C-41C8-8435-0F1BE6B26ADA}">
      <formula1>32</formula1>
      <formula2>40</formula2>
    </dataValidation>
    <dataValidation type="list" allowBlank="1" showInputMessage="1" showErrorMessage="1" sqref="J42:K42" xr:uid="{FBEDDD29-024E-4126-B2CD-C4EA32BA652F}">
      <formula1>"週,暦月"</formula1>
    </dataValidation>
    <dataValidation type="list" allowBlank="1" showInputMessage="1" showErrorMessage="1" sqref="AZ3" xr:uid="{35EAA46A-4AC9-49FD-8212-9818418EED28}">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688C4EA7-9898-475D-B8E6-AAB0CAC33C9B}">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7E4BB-7767-4836-BA6E-F780E1A02621}">
  <sheetPr>
    <tabColor theme="9" tint="0.39997558519241921"/>
    <pageSetUpPr fitToPage="1"/>
  </sheetPr>
  <dimension ref="B1:BF57"/>
  <sheetViews>
    <sheetView showGridLines="0" view="pageBreakPreview" zoomScaleNormal="55" zoomScaleSheetLayoutView="100" workbookViewId="0">
      <selection activeCell="C14" sqref="C14:D14"/>
    </sheetView>
  </sheetViews>
  <sheetFormatPr defaultColWidth="4.5" defaultRowHeight="20.25" customHeight="1" x14ac:dyDescent="0.15"/>
  <cols>
    <col min="1" max="1" width="1.375" style="199" customWidth="1"/>
    <col min="2" max="56" width="5.625" style="199" customWidth="1"/>
    <col min="57" max="16384" width="4.5" style="199"/>
  </cols>
  <sheetData>
    <row r="1" spans="2:57" s="168" customFormat="1" ht="20.25" customHeight="1" x14ac:dyDescent="0.15">
      <c r="C1" s="169" t="s">
        <v>419</v>
      </c>
      <c r="D1" s="169"/>
      <c r="G1" s="170" t="s">
        <v>420</v>
      </c>
      <c r="J1" s="169"/>
      <c r="K1" s="169"/>
      <c r="L1" s="169"/>
      <c r="M1" s="169"/>
      <c r="AK1" s="171" t="s">
        <v>421</v>
      </c>
      <c r="AL1" s="171" t="s">
        <v>422</v>
      </c>
      <c r="AM1" s="536" t="s">
        <v>423</v>
      </c>
      <c r="AN1" s="536"/>
      <c r="AO1" s="536"/>
      <c r="AP1" s="536"/>
      <c r="AQ1" s="536"/>
      <c r="AR1" s="536"/>
      <c r="AS1" s="536"/>
      <c r="AT1" s="536"/>
      <c r="AU1" s="536"/>
      <c r="AV1" s="536"/>
      <c r="AW1" s="536"/>
      <c r="AX1" s="536"/>
      <c r="AY1" s="536"/>
      <c r="AZ1" s="536"/>
      <c r="BA1" s="536"/>
      <c r="BB1" s="172" t="s">
        <v>424</v>
      </c>
    </row>
    <row r="2" spans="2:57" s="174" customFormat="1" ht="20.25" customHeight="1" x14ac:dyDescent="0.15">
      <c r="D2" s="170"/>
      <c r="H2" s="170"/>
      <c r="I2" s="171"/>
      <c r="J2" s="171"/>
      <c r="K2" s="171"/>
      <c r="L2" s="171"/>
      <c r="M2" s="171"/>
      <c r="T2" s="171" t="s">
        <v>425</v>
      </c>
      <c r="U2" s="537">
        <v>6</v>
      </c>
      <c r="V2" s="537"/>
      <c r="W2" s="171" t="s">
        <v>422</v>
      </c>
      <c r="X2" s="538">
        <f>IF(U2=0,"",YEAR(DATE(2018+U2,1,1)))</f>
        <v>2024</v>
      </c>
      <c r="Y2" s="538"/>
      <c r="Z2" s="174" t="s">
        <v>426</v>
      </c>
      <c r="AA2" s="174" t="s">
        <v>427</v>
      </c>
      <c r="AB2" s="537">
        <v>4</v>
      </c>
      <c r="AC2" s="537"/>
      <c r="AD2" s="174" t="s">
        <v>428</v>
      </c>
      <c r="AJ2" s="172"/>
      <c r="AK2" s="171" t="s">
        <v>429</v>
      </c>
      <c r="AL2" s="171" t="s">
        <v>422</v>
      </c>
      <c r="AM2" s="537"/>
      <c r="AN2" s="537"/>
      <c r="AO2" s="537"/>
      <c r="AP2" s="537"/>
      <c r="AQ2" s="537"/>
      <c r="AR2" s="537"/>
      <c r="AS2" s="537"/>
      <c r="AT2" s="537"/>
      <c r="AU2" s="537"/>
      <c r="AV2" s="537"/>
      <c r="AW2" s="537"/>
      <c r="AX2" s="537"/>
      <c r="AY2" s="537"/>
      <c r="AZ2" s="537"/>
      <c r="BA2" s="537"/>
      <c r="BB2" s="172" t="s">
        <v>424</v>
      </c>
      <c r="BC2" s="171"/>
      <c r="BD2" s="171"/>
      <c r="BE2" s="171"/>
    </row>
    <row r="3" spans="2:57" s="174" customFormat="1" ht="20.25" customHeight="1" x14ac:dyDescent="0.15">
      <c r="D3" s="170"/>
      <c r="H3" s="170"/>
      <c r="I3" s="171"/>
      <c r="J3" s="171"/>
      <c r="K3" s="171"/>
      <c r="L3" s="171"/>
      <c r="M3" s="171"/>
      <c r="T3" s="178"/>
      <c r="U3" s="179"/>
      <c r="V3" s="179"/>
      <c r="W3" s="180"/>
      <c r="X3" s="179"/>
      <c r="Y3" s="179"/>
      <c r="Z3" s="181"/>
      <c r="AA3" s="181"/>
      <c r="AB3" s="179"/>
      <c r="AC3" s="179"/>
      <c r="AD3" s="182"/>
      <c r="AJ3" s="172"/>
      <c r="AK3" s="171"/>
      <c r="AL3" s="171"/>
      <c r="AM3" s="175"/>
      <c r="AN3" s="175"/>
      <c r="AO3" s="175"/>
      <c r="AP3" s="175"/>
      <c r="AQ3" s="175"/>
      <c r="AR3" s="175"/>
      <c r="AS3" s="175"/>
      <c r="AT3" s="175"/>
      <c r="AU3" s="175"/>
      <c r="AV3" s="175"/>
      <c r="AW3" s="175"/>
      <c r="AX3" s="175"/>
      <c r="AY3" s="183" t="s">
        <v>431</v>
      </c>
      <c r="AZ3" s="539" t="s">
        <v>432</v>
      </c>
      <c r="BA3" s="539"/>
      <c r="BB3" s="539"/>
      <c r="BC3" s="539"/>
      <c r="BD3" s="171"/>
      <c r="BE3" s="171"/>
    </row>
    <row r="4" spans="2:57" s="174" customFormat="1" ht="20.25" customHeight="1" x14ac:dyDescent="0.15">
      <c r="B4" s="184"/>
      <c r="C4" s="184"/>
      <c r="D4" s="184"/>
      <c r="E4" s="184"/>
      <c r="F4" s="184"/>
      <c r="G4" s="184"/>
      <c r="H4" s="184"/>
      <c r="I4" s="184"/>
      <c r="J4" s="185"/>
      <c r="K4" s="186"/>
      <c r="L4" s="186"/>
      <c r="M4" s="186"/>
      <c r="N4" s="186"/>
      <c r="O4" s="186"/>
      <c r="P4" s="187"/>
      <c r="Q4" s="186"/>
      <c r="R4" s="186"/>
      <c r="Z4" s="181"/>
      <c r="AA4" s="181"/>
      <c r="AB4" s="179"/>
      <c r="AC4" s="179"/>
      <c r="AD4" s="182"/>
      <c r="AJ4" s="172"/>
      <c r="AK4" s="171"/>
      <c r="AL4" s="171"/>
      <c r="AM4" s="175"/>
      <c r="AN4" s="175"/>
      <c r="AO4" s="175"/>
      <c r="AP4" s="175"/>
      <c r="AQ4" s="175"/>
      <c r="AR4" s="175"/>
      <c r="AS4" s="175"/>
      <c r="AT4" s="175"/>
      <c r="AU4" s="175"/>
      <c r="AV4" s="175"/>
      <c r="AW4" s="175"/>
      <c r="AX4" s="175"/>
      <c r="AY4" s="183" t="s">
        <v>433</v>
      </c>
      <c r="AZ4" s="539" t="s">
        <v>434</v>
      </c>
      <c r="BA4" s="539"/>
      <c r="BB4" s="539"/>
      <c r="BC4" s="539"/>
      <c r="BD4" s="171"/>
      <c r="BE4" s="171"/>
    </row>
    <row r="5" spans="2:57" s="174" customFormat="1" ht="20.25" customHeight="1" x14ac:dyDescent="0.15">
      <c r="B5" s="188"/>
      <c r="C5" s="188"/>
      <c r="D5" s="188"/>
      <c r="E5" s="188"/>
      <c r="F5" s="188"/>
      <c r="G5" s="188"/>
      <c r="H5" s="188"/>
      <c r="I5" s="188"/>
      <c r="J5" s="186"/>
      <c r="K5" s="189"/>
      <c r="L5" s="190"/>
      <c r="M5" s="190"/>
      <c r="N5" s="190"/>
      <c r="O5" s="190"/>
      <c r="P5" s="188"/>
      <c r="Q5" s="184"/>
      <c r="R5" s="184"/>
      <c r="S5" s="168"/>
      <c r="Z5" s="181"/>
      <c r="AA5" s="181"/>
      <c r="AB5" s="179"/>
      <c r="AC5" s="179"/>
      <c r="AD5" s="168"/>
      <c r="AE5" s="168"/>
      <c r="AF5" s="168"/>
      <c r="AG5" s="168"/>
      <c r="AJ5" s="168" t="s">
        <v>435</v>
      </c>
      <c r="AK5" s="168"/>
      <c r="AL5" s="168"/>
      <c r="AM5" s="168"/>
      <c r="AN5" s="168"/>
      <c r="AO5" s="168"/>
      <c r="AP5" s="168"/>
      <c r="AQ5" s="168"/>
      <c r="AR5" s="184"/>
      <c r="AS5" s="184"/>
      <c r="AT5" s="191"/>
      <c r="AU5" s="168"/>
      <c r="AV5" s="540">
        <v>40</v>
      </c>
      <c r="AW5" s="541"/>
      <c r="AX5" s="191" t="s">
        <v>436</v>
      </c>
      <c r="AY5" s="168"/>
      <c r="AZ5" s="540">
        <v>160</v>
      </c>
      <c r="BA5" s="541"/>
      <c r="BB5" s="191" t="s">
        <v>437</v>
      </c>
      <c r="BC5" s="168"/>
      <c r="BE5" s="171"/>
    </row>
    <row r="6" spans="2:57" s="174" customFormat="1" ht="20.25" customHeight="1" x14ac:dyDescent="0.15">
      <c r="B6" s="188"/>
      <c r="C6" s="188"/>
      <c r="D6" s="188"/>
      <c r="E6" s="188"/>
      <c r="F6" s="188"/>
      <c r="G6" s="188"/>
      <c r="H6" s="188"/>
      <c r="I6" s="188"/>
      <c r="J6" s="186"/>
      <c r="K6" s="189"/>
      <c r="L6" s="190"/>
      <c r="M6" s="190"/>
      <c r="N6" s="190"/>
      <c r="O6" s="190"/>
      <c r="P6" s="188"/>
      <c r="Q6" s="184"/>
      <c r="R6" s="184"/>
      <c r="S6" s="168"/>
      <c r="Z6" s="181"/>
      <c r="AA6" s="181"/>
      <c r="AB6" s="179"/>
      <c r="AC6" s="179"/>
      <c r="AD6" s="168"/>
      <c r="AE6" s="168"/>
      <c r="AF6" s="168"/>
      <c r="AG6" s="168"/>
      <c r="AJ6" s="168"/>
      <c r="AK6" s="168"/>
      <c r="AL6" s="168"/>
      <c r="AM6" s="168"/>
      <c r="AN6" s="168"/>
      <c r="AO6" s="168"/>
      <c r="AP6" s="168"/>
      <c r="AQ6" s="168" t="s">
        <v>438</v>
      </c>
      <c r="AR6" s="168"/>
      <c r="AS6" s="192"/>
      <c r="AT6" s="192"/>
      <c r="AU6" s="192"/>
      <c r="AV6" s="168"/>
      <c r="AW6" s="168"/>
      <c r="AX6" s="193"/>
      <c r="AY6" s="168"/>
      <c r="AZ6" s="540">
        <v>100</v>
      </c>
      <c r="BA6" s="541"/>
      <c r="BB6" s="191" t="s">
        <v>439</v>
      </c>
      <c r="BC6" s="168"/>
      <c r="BE6" s="171"/>
    </row>
    <row r="7" spans="2:57" s="174" customFormat="1" ht="20.25" customHeight="1" x14ac:dyDescent="0.15">
      <c r="B7" s="188"/>
      <c r="C7" s="188"/>
      <c r="D7" s="188"/>
      <c r="E7" s="188"/>
      <c r="F7" s="188"/>
      <c r="G7" s="188"/>
      <c r="H7" s="188"/>
      <c r="I7" s="188"/>
      <c r="J7" s="188"/>
      <c r="K7" s="194"/>
      <c r="L7" s="194"/>
      <c r="M7" s="194"/>
      <c r="N7" s="188"/>
      <c r="O7" s="195"/>
      <c r="P7" s="196"/>
      <c r="Q7" s="196"/>
      <c r="R7" s="197"/>
      <c r="S7" s="192"/>
      <c r="Z7" s="181"/>
      <c r="AA7" s="181"/>
      <c r="AB7" s="179"/>
      <c r="AC7" s="179"/>
      <c r="AD7" s="191"/>
      <c r="AE7" s="168"/>
      <c r="AF7" s="168"/>
      <c r="AG7" s="168"/>
      <c r="AL7" s="168"/>
      <c r="AM7" s="168"/>
      <c r="AN7" s="198"/>
      <c r="AO7" s="193"/>
      <c r="AP7" s="193"/>
      <c r="AQ7" s="192"/>
      <c r="AR7" s="192"/>
      <c r="AS7" s="192"/>
      <c r="AT7" s="192"/>
      <c r="AU7" s="192"/>
      <c r="AV7" s="192"/>
      <c r="AW7" s="168" t="s">
        <v>440</v>
      </c>
      <c r="AX7" s="168"/>
      <c r="AY7" s="168"/>
      <c r="AZ7" s="544">
        <f>DAY(EOMONTH(DATE(X2,AB2,1),0))</f>
        <v>30</v>
      </c>
      <c r="BA7" s="545"/>
      <c r="BB7" s="191" t="s">
        <v>441</v>
      </c>
      <c r="BE7" s="171"/>
    </row>
    <row r="8" spans="2:57" ht="5.0999999999999996" customHeight="1" thickBot="1" x14ac:dyDescent="0.2">
      <c r="C8" s="200"/>
      <c r="D8" s="200"/>
      <c r="S8" s="200"/>
      <c r="AJ8" s="200"/>
      <c r="BC8" s="201"/>
      <c r="BD8" s="201"/>
      <c r="BE8" s="201"/>
    </row>
    <row r="9" spans="2:57" ht="20.25" customHeight="1" thickBot="1" x14ac:dyDescent="0.2">
      <c r="B9" s="546" t="s">
        <v>442</v>
      </c>
      <c r="C9" s="549" t="s">
        <v>443</v>
      </c>
      <c r="D9" s="550"/>
      <c r="E9" s="555" t="s">
        <v>444</v>
      </c>
      <c r="F9" s="550"/>
      <c r="G9" s="555" t="s">
        <v>445</v>
      </c>
      <c r="H9" s="549"/>
      <c r="I9" s="549"/>
      <c r="J9" s="549"/>
      <c r="K9" s="550"/>
      <c r="L9" s="555" t="s">
        <v>446</v>
      </c>
      <c r="M9" s="549"/>
      <c r="N9" s="549"/>
      <c r="O9" s="558"/>
      <c r="P9" s="561" t="s">
        <v>447</v>
      </c>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562"/>
      <c r="AT9" s="562"/>
      <c r="AU9" s="563" t="str">
        <f>IF(AZ3="４週","(10)1～4週目の勤務時間数合計","(10)1か月の勤務時間数合計")</f>
        <v>(10)1～4週目の勤務時間数合計</v>
      </c>
      <c r="AV9" s="564"/>
      <c r="AW9" s="563" t="s">
        <v>448</v>
      </c>
      <c r="AX9" s="564"/>
      <c r="AY9" s="571" t="s">
        <v>449</v>
      </c>
      <c r="AZ9" s="571"/>
      <c r="BA9" s="571"/>
      <c r="BB9" s="571"/>
      <c r="BC9" s="571"/>
      <c r="BD9" s="571"/>
    </row>
    <row r="10" spans="2:57" ht="20.25" customHeight="1" thickBot="1" x14ac:dyDescent="0.2">
      <c r="B10" s="547"/>
      <c r="C10" s="551"/>
      <c r="D10" s="552"/>
      <c r="E10" s="556"/>
      <c r="F10" s="552"/>
      <c r="G10" s="556"/>
      <c r="H10" s="551"/>
      <c r="I10" s="551"/>
      <c r="J10" s="551"/>
      <c r="K10" s="552"/>
      <c r="L10" s="556"/>
      <c r="M10" s="551"/>
      <c r="N10" s="551"/>
      <c r="O10" s="559"/>
      <c r="P10" s="573" t="s">
        <v>450</v>
      </c>
      <c r="Q10" s="574"/>
      <c r="R10" s="574"/>
      <c r="S10" s="574"/>
      <c r="T10" s="574"/>
      <c r="U10" s="574"/>
      <c r="V10" s="575"/>
      <c r="W10" s="573" t="s">
        <v>451</v>
      </c>
      <c r="X10" s="574"/>
      <c r="Y10" s="574"/>
      <c r="Z10" s="574"/>
      <c r="AA10" s="574"/>
      <c r="AB10" s="574"/>
      <c r="AC10" s="575"/>
      <c r="AD10" s="573" t="s">
        <v>452</v>
      </c>
      <c r="AE10" s="574"/>
      <c r="AF10" s="574"/>
      <c r="AG10" s="574"/>
      <c r="AH10" s="574"/>
      <c r="AI10" s="574"/>
      <c r="AJ10" s="575"/>
      <c r="AK10" s="573" t="s">
        <v>453</v>
      </c>
      <c r="AL10" s="574"/>
      <c r="AM10" s="574"/>
      <c r="AN10" s="574"/>
      <c r="AO10" s="574"/>
      <c r="AP10" s="574"/>
      <c r="AQ10" s="575"/>
      <c r="AR10" s="573" t="s">
        <v>454</v>
      </c>
      <c r="AS10" s="574"/>
      <c r="AT10" s="575"/>
      <c r="AU10" s="565"/>
      <c r="AV10" s="566"/>
      <c r="AW10" s="565"/>
      <c r="AX10" s="566"/>
      <c r="AY10" s="571"/>
      <c r="AZ10" s="571"/>
      <c r="BA10" s="571"/>
      <c r="BB10" s="571"/>
      <c r="BC10" s="571"/>
      <c r="BD10" s="571"/>
    </row>
    <row r="11" spans="2:57" ht="20.25" customHeight="1" thickBot="1" x14ac:dyDescent="0.2">
      <c r="B11" s="547"/>
      <c r="C11" s="551"/>
      <c r="D11" s="552"/>
      <c r="E11" s="556"/>
      <c r="F11" s="552"/>
      <c r="G11" s="556"/>
      <c r="H11" s="551"/>
      <c r="I11" s="551"/>
      <c r="J11" s="551"/>
      <c r="K11" s="552"/>
      <c r="L11" s="556"/>
      <c r="M11" s="551"/>
      <c r="N11" s="551"/>
      <c r="O11" s="559"/>
      <c r="P11" s="204">
        <f>DAY(DATE($X$2,$AB$2,1))</f>
        <v>1</v>
      </c>
      <c r="Q11" s="205">
        <f>DAY(DATE($X$2,$AB$2,2))</f>
        <v>2</v>
      </c>
      <c r="R11" s="205">
        <f>DAY(DATE($X$2,$AB$2,3))</f>
        <v>3</v>
      </c>
      <c r="S11" s="205">
        <f>DAY(DATE($X$2,$AB$2,4))</f>
        <v>4</v>
      </c>
      <c r="T11" s="205">
        <f>DAY(DATE($X$2,$AB$2,5))</f>
        <v>5</v>
      </c>
      <c r="U11" s="205">
        <f>DAY(DATE($X$2,$AB$2,6))</f>
        <v>6</v>
      </c>
      <c r="V11" s="206">
        <f>DAY(DATE($X$2,$AB$2,7))</f>
        <v>7</v>
      </c>
      <c r="W11" s="204">
        <f>DAY(DATE($X$2,$AB$2,8))</f>
        <v>8</v>
      </c>
      <c r="X11" s="205">
        <f>DAY(DATE($X$2,$AB$2,9))</f>
        <v>9</v>
      </c>
      <c r="Y11" s="205">
        <f>DAY(DATE($X$2,$AB$2,10))</f>
        <v>10</v>
      </c>
      <c r="Z11" s="205">
        <f>DAY(DATE($X$2,$AB$2,11))</f>
        <v>11</v>
      </c>
      <c r="AA11" s="205">
        <f>DAY(DATE($X$2,$AB$2,12))</f>
        <v>12</v>
      </c>
      <c r="AB11" s="205">
        <f>DAY(DATE($X$2,$AB$2,13))</f>
        <v>13</v>
      </c>
      <c r="AC11" s="206">
        <f>DAY(DATE($X$2,$AB$2,14))</f>
        <v>14</v>
      </c>
      <c r="AD11" s="204">
        <f>DAY(DATE($X$2,$AB$2,15))</f>
        <v>15</v>
      </c>
      <c r="AE11" s="205">
        <f>DAY(DATE($X$2,$AB$2,16))</f>
        <v>16</v>
      </c>
      <c r="AF11" s="205">
        <f>DAY(DATE($X$2,$AB$2,17))</f>
        <v>17</v>
      </c>
      <c r="AG11" s="205">
        <f>DAY(DATE($X$2,$AB$2,18))</f>
        <v>18</v>
      </c>
      <c r="AH11" s="205">
        <f>DAY(DATE($X$2,$AB$2,19))</f>
        <v>19</v>
      </c>
      <c r="AI11" s="205">
        <f>DAY(DATE($X$2,$AB$2,20))</f>
        <v>20</v>
      </c>
      <c r="AJ11" s="206">
        <f>DAY(DATE($X$2,$AB$2,21))</f>
        <v>21</v>
      </c>
      <c r="AK11" s="204">
        <f>DAY(DATE($X$2,$AB$2,22))</f>
        <v>22</v>
      </c>
      <c r="AL11" s="205">
        <f>DAY(DATE($X$2,$AB$2,23))</f>
        <v>23</v>
      </c>
      <c r="AM11" s="205">
        <f>DAY(DATE($X$2,$AB$2,24))</f>
        <v>24</v>
      </c>
      <c r="AN11" s="205">
        <f>DAY(DATE($X$2,$AB$2,25))</f>
        <v>25</v>
      </c>
      <c r="AO11" s="205">
        <f>DAY(DATE($X$2,$AB$2,26))</f>
        <v>26</v>
      </c>
      <c r="AP11" s="205">
        <f>DAY(DATE($X$2,$AB$2,27))</f>
        <v>27</v>
      </c>
      <c r="AQ11" s="206">
        <f>DAY(DATE($X$2,$AB$2,28))</f>
        <v>28</v>
      </c>
      <c r="AR11" s="204" t="str">
        <f>IF(AZ3="暦月",IF(DAY(DATE($X$2,$AB$2,29))=29,29,""),"")</f>
        <v/>
      </c>
      <c r="AS11" s="205" t="str">
        <f>IF(AZ3="暦月",IF(DAY(DATE($X$2,$AB$2,30))=30,30,""),"")</f>
        <v/>
      </c>
      <c r="AT11" s="243" t="str">
        <f>IF(AZ3="暦月",IF(DAY(DATE($X$2,$AB$2,31))=31,31,""),"")</f>
        <v/>
      </c>
      <c r="AU11" s="565"/>
      <c r="AV11" s="566"/>
      <c r="AW11" s="565"/>
      <c r="AX11" s="566"/>
      <c r="AY11" s="571"/>
      <c r="AZ11" s="571"/>
      <c r="BA11" s="571"/>
      <c r="BB11" s="571"/>
      <c r="BC11" s="571"/>
      <c r="BD11" s="571"/>
    </row>
    <row r="12" spans="2:57" ht="20.25" hidden="1" customHeight="1" thickBot="1" x14ac:dyDescent="0.2">
      <c r="B12" s="547"/>
      <c r="C12" s="551"/>
      <c r="D12" s="552"/>
      <c r="E12" s="556"/>
      <c r="F12" s="552"/>
      <c r="G12" s="556"/>
      <c r="H12" s="551"/>
      <c r="I12" s="551"/>
      <c r="J12" s="551"/>
      <c r="K12" s="552"/>
      <c r="L12" s="556"/>
      <c r="M12" s="551"/>
      <c r="N12" s="551"/>
      <c r="O12" s="559"/>
      <c r="P12" s="204">
        <f>WEEKDAY(DATE($X$2,$AB$2,1))</f>
        <v>2</v>
      </c>
      <c r="Q12" s="205">
        <f>WEEKDAY(DATE($X$2,$AB$2,2))</f>
        <v>3</v>
      </c>
      <c r="R12" s="205">
        <f>WEEKDAY(DATE($X$2,$AB$2,3))</f>
        <v>4</v>
      </c>
      <c r="S12" s="205">
        <f>WEEKDAY(DATE($X$2,$AB$2,4))</f>
        <v>5</v>
      </c>
      <c r="T12" s="205">
        <f>WEEKDAY(DATE($X$2,$AB$2,5))</f>
        <v>6</v>
      </c>
      <c r="U12" s="205">
        <f>WEEKDAY(DATE($X$2,$AB$2,6))</f>
        <v>7</v>
      </c>
      <c r="V12" s="206">
        <f>WEEKDAY(DATE($X$2,$AB$2,7))</f>
        <v>1</v>
      </c>
      <c r="W12" s="204">
        <f>WEEKDAY(DATE($X$2,$AB$2,8))</f>
        <v>2</v>
      </c>
      <c r="X12" s="205">
        <f>WEEKDAY(DATE($X$2,$AB$2,9))</f>
        <v>3</v>
      </c>
      <c r="Y12" s="205">
        <f>WEEKDAY(DATE($X$2,$AB$2,10))</f>
        <v>4</v>
      </c>
      <c r="Z12" s="205">
        <f>WEEKDAY(DATE($X$2,$AB$2,11))</f>
        <v>5</v>
      </c>
      <c r="AA12" s="205">
        <f>WEEKDAY(DATE($X$2,$AB$2,12))</f>
        <v>6</v>
      </c>
      <c r="AB12" s="205">
        <f>WEEKDAY(DATE($X$2,$AB$2,13))</f>
        <v>7</v>
      </c>
      <c r="AC12" s="206">
        <f>WEEKDAY(DATE($X$2,$AB$2,14))</f>
        <v>1</v>
      </c>
      <c r="AD12" s="204">
        <f>WEEKDAY(DATE($X$2,$AB$2,15))</f>
        <v>2</v>
      </c>
      <c r="AE12" s="205">
        <f>WEEKDAY(DATE($X$2,$AB$2,16))</f>
        <v>3</v>
      </c>
      <c r="AF12" s="205">
        <f>WEEKDAY(DATE($X$2,$AB$2,17))</f>
        <v>4</v>
      </c>
      <c r="AG12" s="205">
        <f>WEEKDAY(DATE($X$2,$AB$2,18))</f>
        <v>5</v>
      </c>
      <c r="AH12" s="205">
        <f>WEEKDAY(DATE($X$2,$AB$2,19))</f>
        <v>6</v>
      </c>
      <c r="AI12" s="205">
        <f>WEEKDAY(DATE($X$2,$AB$2,20))</f>
        <v>7</v>
      </c>
      <c r="AJ12" s="206">
        <f>WEEKDAY(DATE($X$2,$AB$2,21))</f>
        <v>1</v>
      </c>
      <c r="AK12" s="204">
        <f>WEEKDAY(DATE($X$2,$AB$2,22))</f>
        <v>2</v>
      </c>
      <c r="AL12" s="205">
        <f>WEEKDAY(DATE($X$2,$AB$2,23))</f>
        <v>3</v>
      </c>
      <c r="AM12" s="205">
        <f>WEEKDAY(DATE($X$2,$AB$2,24))</f>
        <v>4</v>
      </c>
      <c r="AN12" s="205">
        <f>WEEKDAY(DATE($X$2,$AB$2,25))</f>
        <v>5</v>
      </c>
      <c r="AO12" s="205">
        <f>WEEKDAY(DATE($X$2,$AB$2,26))</f>
        <v>6</v>
      </c>
      <c r="AP12" s="205">
        <f>WEEKDAY(DATE($X$2,$AB$2,27))</f>
        <v>7</v>
      </c>
      <c r="AQ12" s="206">
        <f>WEEKDAY(DATE($X$2,$AB$2,28))</f>
        <v>1</v>
      </c>
      <c r="AR12" s="204">
        <f>IF(AR11=29,WEEKDAY(DATE($X$2,$AB$2,29)),0)</f>
        <v>0</v>
      </c>
      <c r="AS12" s="205">
        <f>IF(AS11=30,WEEKDAY(DATE($X$2,$AB$2,30)),0)</f>
        <v>0</v>
      </c>
      <c r="AT12" s="243">
        <f>IF(AT11=31,WEEKDAY(DATE($X$2,$AB$2,31)),0)</f>
        <v>0</v>
      </c>
      <c r="AU12" s="567"/>
      <c r="AV12" s="568"/>
      <c r="AW12" s="567"/>
      <c r="AX12" s="568"/>
      <c r="AY12" s="572"/>
      <c r="AZ12" s="572"/>
      <c r="BA12" s="572"/>
      <c r="BB12" s="572"/>
      <c r="BC12" s="572"/>
      <c r="BD12" s="572"/>
    </row>
    <row r="13" spans="2:57" ht="20.25" customHeight="1" thickBot="1" x14ac:dyDescent="0.2">
      <c r="B13" s="548"/>
      <c r="C13" s="553"/>
      <c r="D13" s="554"/>
      <c r="E13" s="557"/>
      <c r="F13" s="554"/>
      <c r="G13" s="557"/>
      <c r="H13" s="553"/>
      <c r="I13" s="553"/>
      <c r="J13" s="553"/>
      <c r="K13" s="554"/>
      <c r="L13" s="557"/>
      <c r="M13" s="553"/>
      <c r="N13" s="553"/>
      <c r="O13" s="560"/>
      <c r="P13" s="207" t="str">
        <f>IF(P12=1,"日",IF(P12=2,"月",IF(P12=3,"火",IF(P12=4,"水",IF(P12=5,"木",IF(P12=6,"金","土"))))))</f>
        <v>月</v>
      </c>
      <c r="Q13" s="208" t="str">
        <f t="shared" ref="Q13:AQ13" si="0">IF(Q12=1,"日",IF(Q12=2,"月",IF(Q12=3,"火",IF(Q12=4,"水",IF(Q12=5,"木",IF(Q12=6,"金","土"))))))</f>
        <v>火</v>
      </c>
      <c r="R13" s="208" t="str">
        <f t="shared" si="0"/>
        <v>水</v>
      </c>
      <c r="S13" s="208" t="str">
        <f t="shared" si="0"/>
        <v>木</v>
      </c>
      <c r="T13" s="208" t="str">
        <f t="shared" si="0"/>
        <v>金</v>
      </c>
      <c r="U13" s="208" t="str">
        <f t="shared" si="0"/>
        <v>土</v>
      </c>
      <c r="V13" s="209" t="str">
        <f t="shared" si="0"/>
        <v>日</v>
      </c>
      <c r="W13" s="207" t="str">
        <f t="shared" si="0"/>
        <v>月</v>
      </c>
      <c r="X13" s="208" t="str">
        <f t="shared" si="0"/>
        <v>火</v>
      </c>
      <c r="Y13" s="208" t="str">
        <f t="shared" si="0"/>
        <v>水</v>
      </c>
      <c r="Z13" s="208" t="str">
        <f t="shared" si="0"/>
        <v>木</v>
      </c>
      <c r="AA13" s="208" t="str">
        <f t="shared" si="0"/>
        <v>金</v>
      </c>
      <c r="AB13" s="208" t="str">
        <f t="shared" si="0"/>
        <v>土</v>
      </c>
      <c r="AC13" s="209" t="str">
        <f t="shared" si="0"/>
        <v>日</v>
      </c>
      <c r="AD13" s="207" t="str">
        <f t="shared" si="0"/>
        <v>月</v>
      </c>
      <c r="AE13" s="208" t="str">
        <f t="shared" si="0"/>
        <v>火</v>
      </c>
      <c r="AF13" s="208" t="str">
        <f t="shared" si="0"/>
        <v>水</v>
      </c>
      <c r="AG13" s="208" t="str">
        <f t="shared" si="0"/>
        <v>木</v>
      </c>
      <c r="AH13" s="208" t="str">
        <f t="shared" si="0"/>
        <v>金</v>
      </c>
      <c r="AI13" s="208" t="str">
        <f t="shared" si="0"/>
        <v>土</v>
      </c>
      <c r="AJ13" s="209" t="str">
        <f t="shared" si="0"/>
        <v>日</v>
      </c>
      <c r="AK13" s="207" t="str">
        <f t="shared" si="0"/>
        <v>月</v>
      </c>
      <c r="AL13" s="208" t="str">
        <f t="shared" si="0"/>
        <v>火</v>
      </c>
      <c r="AM13" s="208" t="str">
        <f t="shared" si="0"/>
        <v>水</v>
      </c>
      <c r="AN13" s="208" t="str">
        <f t="shared" si="0"/>
        <v>木</v>
      </c>
      <c r="AO13" s="208" t="str">
        <f t="shared" si="0"/>
        <v>金</v>
      </c>
      <c r="AP13" s="208" t="str">
        <f t="shared" si="0"/>
        <v>土</v>
      </c>
      <c r="AQ13" s="209" t="str">
        <f t="shared" si="0"/>
        <v>日</v>
      </c>
      <c r="AR13" s="208" t="str">
        <f>IF(AR12=1,"日",IF(AR12=2,"月",IF(AR12=3,"火",IF(AR12=4,"水",IF(AR12=5,"木",IF(AR12=6,"金",IF(AR12=0,"","土")))))))</f>
        <v/>
      </c>
      <c r="AS13" s="208" t="str">
        <f>IF(AS12=1,"日",IF(AS12=2,"月",IF(AS12=3,"火",IF(AS12=4,"水",IF(AS12=5,"木",IF(AS12=6,"金",IF(AS12=0,"","土")))))))</f>
        <v/>
      </c>
      <c r="AT13" s="244" t="str">
        <f>IF(AT12=1,"日",IF(AT12=2,"月",IF(AT12=3,"火",IF(AT12=4,"水",IF(AT12=5,"木",IF(AT12=6,"金",IF(AT12=0,"","土")))))))</f>
        <v/>
      </c>
      <c r="AU13" s="569"/>
      <c r="AV13" s="570"/>
      <c r="AW13" s="569"/>
      <c r="AX13" s="570"/>
      <c r="AY13" s="572"/>
      <c r="AZ13" s="572"/>
      <c r="BA13" s="572"/>
      <c r="BB13" s="572"/>
      <c r="BC13" s="572"/>
      <c r="BD13" s="572"/>
    </row>
    <row r="14" spans="2:57" ht="39.950000000000003" customHeight="1" x14ac:dyDescent="0.15">
      <c r="B14" s="210">
        <v>1</v>
      </c>
      <c r="C14" s="596"/>
      <c r="D14" s="597"/>
      <c r="E14" s="598"/>
      <c r="F14" s="599"/>
      <c r="G14" s="600"/>
      <c r="H14" s="601"/>
      <c r="I14" s="601"/>
      <c r="J14" s="601"/>
      <c r="K14" s="602"/>
      <c r="L14" s="603"/>
      <c r="M14" s="604"/>
      <c r="N14" s="604"/>
      <c r="O14" s="605"/>
      <c r="P14" s="211"/>
      <c r="Q14" s="212"/>
      <c r="R14" s="212"/>
      <c r="S14" s="212"/>
      <c r="T14" s="212"/>
      <c r="U14" s="212"/>
      <c r="V14" s="213"/>
      <c r="W14" s="211"/>
      <c r="X14" s="212"/>
      <c r="Y14" s="212"/>
      <c r="Z14" s="212"/>
      <c r="AA14" s="212"/>
      <c r="AB14" s="212"/>
      <c r="AC14" s="213"/>
      <c r="AD14" s="211"/>
      <c r="AE14" s="212"/>
      <c r="AF14" s="212"/>
      <c r="AG14" s="212"/>
      <c r="AH14" s="212"/>
      <c r="AI14" s="212"/>
      <c r="AJ14" s="213"/>
      <c r="AK14" s="211"/>
      <c r="AL14" s="212"/>
      <c r="AM14" s="212"/>
      <c r="AN14" s="212"/>
      <c r="AO14" s="212"/>
      <c r="AP14" s="212"/>
      <c r="AQ14" s="213"/>
      <c r="AR14" s="211"/>
      <c r="AS14" s="212"/>
      <c r="AT14" s="213"/>
      <c r="AU14" s="606">
        <f>IF($AZ$3="４週",SUM(P14:AQ14),IF($AZ$3="暦月",SUM(P14:AT14),""))</f>
        <v>0</v>
      </c>
      <c r="AV14" s="607"/>
      <c r="AW14" s="608">
        <f t="shared" ref="AW14:AW31" si="1">IF($AZ$3="４週",AU14/4,IF($AZ$3="暦月",AU14/($AZ$7/7),""))</f>
        <v>0</v>
      </c>
      <c r="AX14" s="609"/>
      <c r="AY14" s="576"/>
      <c r="AZ14" s="577"/>
      <c r="BA14" s="577"/>
      <c r="BB14" s="577"/>
      <c r="BC14" s="577"/>
      <c r="BD14" s="578"/>
    </row>
    <row r="15" spans="2:57" ht="39.950000000000003" customHeight="1" x14ac:dyDescent="0.15">
      <c r="B15" s="214">
        <f t="shared" ref="B15:B31" si="2">B14+1</f>
        <v>2</v>
      </c>
      <c r="C15" s="579"/>
      <c r="D15" s="580"/>
      <c r="E15" s="581"/>
      <c r="F15" s="582"/>
      <c r="G15" s="583"/>
      <c r="H15" s="584"/>
      <c r="I15" s="584"/>
      <c r="J15" s="584"/>
      <c r="K15" s="585"/>
      <c r="L15" s="586"/>
      <c r="M15" s="587"/>
      <c r="N15" s="587"/>
      <c r="O15" s="588"/>
      <c r="P15" s="215"/>
      <c r="Q15" s="216"/>
      <c r="R15" s="216"/>
      <c r="S15" s="216"/>
      <c r="T15" s="216"/>
      <c r="U15" s="216"/>
      <c r="V15" s="217"/>
      <c r="W15" s="215"/>
      <c r="X15" s="216"/>
      <c r="Y15" s="216"/>
      <c r="Z15" s="216"/>
      <c r="AA15" s="216"/>
      <c r="AB15" s="216"/>
      <c r="AC15" s="217"/>
      <c r="AD15" s="215"/>
      <c r="AE15" s="216"/>
      <c r="AF15" s="216"/>
      <c r="AG15" s="216"/>
      <c r="AH15" s="216"/>
      <c r="AI15" s="216"/>
      <c r="AJ15" s="217"/>
      <c r="AK15" s="215"/>
      <c r="AL15" s="216"/>
      <c r="AM15" s="216"/>
      <c r="AN15" s="216"/>
      <c r="AO15" s="216"/>
      <c r="AP15" s="216"/>
      <c r="AQ15" s="217"/>
      <c r="AR15" s="215"/>
      <c r="AS15" s="216"/>
      <c r="AT15" s="217"/>
      <c r="AU15" s="589">
        <f>IF($AZ$3="４週",SUM(P15:AQ15),IF($AZ$3="暦月",SUM(P15:AT15),""))</f>
        <v>0</v>
      </c>
      <c r="AV15" s="590"/>
      <c r="AW15" s="591">
        <f t="shared" si="1"/>
        <v>0</v>
      </c>
      <c r="AX15" s="592"/>
      <c r="AY15" s="593"/>
      <c r="AZ15" s="594"/>
      <c r="BA15" s="594"/>
      <c r="BB15" s="594"/>
      <c r="BC15" s="594"/>
      <c r="BD15" s="595"/>
    </row>
    <row r="16" spans="2:57" ht="39.950000000000003" customHeight="1" x14ac:dyDescent="0.15">
      <c r="B16" s="214">
        <f t="shared" si="2"/>
        <v>3</v>
      </c>
      <c r="C16" s="579"/>
      <c r="D16" s="580"/>
      <c r="E16" s="581"/>
      <c r="F16" s="582"/>
      <c r="G16" s="583"/>
      <c r="H16" s="584"/>
      <c r="I16" s="584"/>
      <c r="J16" s="584"/>
      <c r="K16" s="585"/>
      <c r="L16" s="586"/>
      <c r="M16" s="587"/>
      <c r="N16" s="587"/>
      <c r="O16" s="588"/>
      <c r="P16" s="215"/>
      <c r="Q16" s="216"/>
      <c r="R16" s="216"/>
      <c r="S16" s="216"/>
      <c r="T16" s="216"/>
      <c r="U16" s="216"/>
      <c r="V16" s="217"/>
      <c r="W16" s="215"/>
      <c r="X16" s="216"/>
      <c r="Y16" s="216"/>
      <c r="Z16" s="216"/>
      <c r="AA16" s="216"/>
      <c r="AB16" s="216"/>
      <c r="AC16" s="217"/>
      <c r="AD16" s="215"/>
      <c r="AE16" s="216"/>
      <c r="AF16" s="216"/>
      <c r="AG16" s="216"/>
      <c r="AH16" s="216"/>
      <c r="AI16" s="216"/>
      <c r="AJ16" s="217"/>
      <c r="AK16" s="215"/>
      <c r="AL16" s="216"/>
      <c r="AM16" s="216"/>
      <c r="AN16" s="216"/>
      <c r="AO16" s="216"/>
      <c r="AP16" s="216"/>
      <c r="AQ16" s="217"/>
      <c r="AR16" s="215"/>
      <c r="AS16" s="216"/>
      <c r="AT16" s="217"/>
      <c r="AU16" s="589">
        <f>IF($AZ$3="４週",SUM(P16:AQ16),IF($AZ$3="暦月",SUM(P16:AT16),""))</f>
        <v>0</v>
      </c>
      <c r="AV16" s="590"/>
      <c r="AW16" s="591">
        <f t="shared" si="1"/>
        <v>0</v>
      </c>
      <c r="AX16" s="592"/>
      <c r="AY16" s="593"/>
      <c r="AZ16" s="594"/>
      <c r="BA16" s="594"/>
      <c r="BB16" s="594"/>
      <c r="BC16" s="594"/>
      <c r="BD16" s="595"/>
    </row>
    <row r="17" spans="2:56" ht="39.950000000000003" customHeight="1" x14ac:dyDescent="0.15">
      <c r="B17" s="214">
        <f t="shared" si="2"/>
        <v>4</v>
      </c>
      <c r="C17" s="579"/>
      <c r="D17" s="580"/>
      <c r="E17" s="581"/>
      <c r="F17" s="582"/>
      <c r="G17" s="583"/>
      <c r="H17" s="584"/>
      <c r="I17" s="584"/>
      <c r="J17" s="584"/>
      <c r="K17" s="585"/>
      <c r="L17" s="586"/>
      <c r="M17" s="587"/>
      <c r="N17" s="587"/>
      <c r="O17" s="588"/>
      <c r="P17" s="215"/>
      <c r="Q17" s="216"/>
      <c r="R17" s="216"/>
      <c r="S17" s="216"/>
      <c r="T17" s="216"/>
      <c r="U17" s="216"/>
      <c r="V17" s="217"/>
      <c r="W17" s="215"/>
      <c r="X17" s="216"/>
      <c r="Y17" s="216"/>
      <c r="Z17" s="216"/>
      <c r="AA17" s="216"/>
      <c r="AB17" s="216"/>
      <c r="AC17" s="217"/>
      <c r="AD17" s="215"/>
      <c r="AE17" s="216"/>
      <c r="AF17" s="216"/>
      <c r="AG17" s="216"/>
      <c r="AH17" s="216"/>
      <c r="AI17" s="216"/>
      <c r="AJ17" s="217"/>
      <c r="AK17" s="215"/>
      <c r="AL17" s="216"/>
      <c r="AM17" s="216"/>
      <c r="AN17" s="216"/>
      <c r="AO17" s="216"/>
      <c r="AP17" s="216"/>
      <c r="AQ17" s="217"/>
      <c r="AR17" s="215"/>
      <c r="AS17" s="216"/>
      <c r="AT17" s="217"/>
      <c r="AU17" s="589">
        <f>IF($AZ$3="４週",SUM(P17:AQ17),IF($AZ$3="暦月",SUM(P17:AT17),""))</f>
        <v>0</v>
      </c>
      <c r="AV17" s="590"/>
      <c r="AW17" s="591">
        <f t="shared" si="1"/>
        <v>0</v>
      </c>
      <c r="AX17" s="592"/>
      <c r="AY17" s="593"/>
      <c r="AZ17" s="594"/>
      <c r="BA17" s="594"/>
      <c r="BB17" s="594"/>
      <c r="BC17" s="594"/>
      <c r="BD17" s="595"/>
    </row>
    <row r="18" spans="2:56" ht="39.950000000000003" customHeight="1" x14ac:dyDescent="0.15">
      <c r="B18" s="214">
        <f t="shared" si="2"/>
        <v>5</v>
      </c>
      <c r="C18" s="579"/>
      <c r="D18" s="580"/>
      <c r="E18" s="581"/>
      <c r="F18" s="582"/>
      <c r="G18" s="583"/>
      <c r="H18" s="584"/>
      <c r="I18" s="584"/>
      <c r="J18" s="584"/>
      <c r="K18" s="585"/>
      <c r="L18" s="586"/>
      <c r="M18" s="587"/>
      <c r="N18" s="587"/>
      <c r="O18" s="588"/>
      <c r="P18" s="215"/>
      <c r="Q18" s="216"/>
      <c r="R18" s="216"/>
      <c r="S18" s="216"/>
      <c r="T18" s="216"/>
      <c r="U18" s="216"/>
      <c r="V18" s="217"/>
      <c r="W18" s="215"/>
      <c r="X18" s="216"/>
      <c r="Y18" s="216"/>
      <c r="Z18" s="216"/>
      <c r="AA18" s="216"/>
      <c r="AB18" s="216"/>
      <c r="AC18" s="217"/>
      <c r="AD18" s="215"/>
      <c r="AE18" s="216"/>
      <c r="AF18" s="216"/>
      <c r="AG18" s="216"/>
      <c r="AH18" s="216"/>
      <c r="AI18" s="216"/>
      <c r="AJ18" s="217"/>
      <c r="AK18" s="215"/>
      <c r="AL18" s="216"/>
      <c r="AM18" s="216"/>
      <c r="AN18" s="216"/>
      <c r="AO18" s="216"/>
      <c r="AP18" s="216"/>
      <c r="AQ18" s="217"/>
      <c r="AR18" s="215"/>
      <c r="AS18" s="216"/>
      <c r="AT18" s="217"/>
      <c r="AU18" s="589">
        <f t="shared" ref="AU18:AU31" si="3">IF($AZ$3="４週",SUM(P18:AQ18),IF($AZ$3="暦月",SUM(P18:AT18),""))</f>
        <v>0</v>
      </c>
      <c r="AV18" s="590"/>
      <c r="AW18" s="591">
        <f t="shared" si="1"/>
        <v>0</v>
      </c>
      <c r="AX18" s="592"/>
      <c r="AY18" s="593"/>
      <c r="AZ18" s="594"/>
      <c r="BA18" s="594"/>
      <c r="BB18" s="594"/>
      <c r="BC18" s="594"/>
      <c r="BD18" s="595"/>
    </row>
    <row r="19" spans="2:56" ht="39.950000000000003" customHeight="1" x14ac:dyDescent="0.15">
      <c r="B19" s="214">
        <f t="shared" si="2"/>
        <v>6</v>
      </c>
      <c r="C19" s="579"/>
      <c r="D19" s="580"/>
      <c r="E19" s="581"/>
      <c r="F19" s="582"/>
      <c r="G19" s="583"/>
      <c r="H19" s="584"/>
      <c r="I19" s="584"/>
      <c r="J19" s="584"/>
      <c r="K19" s="585"/>
      <c r="L19" s="586"/>
      <c r="M19" s="587"/>
      <c r="N19" s="587"/>
      <c r="O19" s="588"/>
      <c r="P19" s="215"/>
      <c r="Q19" s="216"/>
      <c r="R19" s="216"/>
      <c r="S19" s="216"/>
      <c r="T19" s="216"/>
      <c r="U19" s="216"/>
      <c r="V19" s="217"/>
      <c r="W19" s="215"/>
      <c r="X19" s="216"/>
      <c r="Y19" s="216"/>
      <c r="Z19" s="216"/>
      <c r="AA19" s="216"/>
      <c r="AB19" s="216"/>
      <c r="AC19" s="217"/>
      <c r="AD19" s="215"/>
      <c r="AE19" s="216"/>
      <c r="AF19" s="216"/>
      <c r="AG19" s="216"/>
      <c r="AH19" s="216"/>
      <c r="AI19" s="216"/>
      <c r="AJ19" s="217"/>
      <c r="AK19" s="215"/>
      <c r="AL19" s="216"/>
      <c r="AM19" s="216"/>
      <c r="AN19" s="216"/>
      <c r="AO19" s="216"/>
      <c r="AP19" s="216"/>
      <c r="AQ19" s="217"/>
      <c r="AR19" s="215"/>
      <c r="AS19" s="216"/>
      <c r="AT19" s="217"/>
      <c r="AU19" s="589">
        <f t="shared" si="3"/>
        <v>0</v>
      </c>
      <c r="AV19" s="590"/>
      <c r="AW19" s="591">
        <f t="shared" si="1"/>
        <v>0</v>
      </c>
      <c r="AX19" s="592"/>
      <c r="AY19" s="593"/>
      <c r="AZ19" s="594"/>
      <c r="BA19" s="594"/>
      <c r="BB19" s="594"/>
      <c r="BC19" s="594"/>
      <c r="BD19" s="595"/>
    </row>
    <row r="20" spans="2:56" ht="39.950000000000003" customHeight="1" x14ac:dyDescent="0.15">
      <c r="B20" s="214">
        <f t="shared" si="2"/>
        <v>7</v>
      </c>
      <c r="C20" s="579"/>
      <c r="D20" s="580"/>
      <c r="E20" s="581"/>
      <c r="F20" s="582"/>
      <c r="G20" s="583"/>
      <c r="H20" s="584"/>
      <c r="I20" s="584"/>
      <c r="J20" s="584"/>
      <c r="K20" s="585"/>
      <c r="L20" s="586"/>
      <c r="M20" s="587"/>
      <c r="N20" s="587"/>
      <c r="O20" s="588"/>
      <c r="P20" s="215"/>
      <c r="Q20" s="216"/>
      <c r="R20" s="216"/>
      <c r="S20" s="216"/>
      <c r="T20" s="216"/>
      <c r="U20" s="216"/>
      <c r="V20" s="217"/>
      <c r="W20" s="215"/>
      <c r="X20" s="216"/>
      <c r="Y20" s="216"/>
      <c r="Z20" s="216"/>
      <c r="AA20" s="216"/>
      <c r="AB20" s="216"/>
      <c r="AC20" s="217"/>
      <c r="AD20" s="215"/>
      <c r="AE20" s="216"/>
      <c r="AF20" s="216"/>
      <c r="AG20" s="216"/>
      <c r="AH20" s="216"/>
      <c r="AI20" s="216"/>
      <c r="AJ20" s="217"/>
      <c r="AK20" s="215"/>
      <c r="AL20" s="216"/>
      <c r="AM20" s="216"/>
      <c r="AN20" s="216"/>
      <c r="AO20" s="216"/>
      <c r="AP20" s="216"/>
      <c r="AQ20" s="217"/>
      <c r="AR20" s="215"/>
      <c r="AS20" s="216"/>
      <c r="AT20" s="217"/>
      <c r="AU20" s="589">
        <f>IF($AZ$3="４週",SUM(P20:AQ20),IF($AZ$3="暦月",SUM(P20:AT20),""))</f>
        <v>0</v>
      </c>
      <c r="AV20" s="590"/>
      <c r="AW20" s="591">
        <f t="shared" si="1"/>
        <v>0</v>
      </c>
      <c r="AX20" s="592"/>
      <c r="AY20" s="593"/>
      <c r="AZ20" s="594"/>
      <c r="BA20" s="594"/>
      <c r="BB20" s="594"/>
      <c r="BC20" s="594"/>
      <c r="BD20" s="595"/>
    </row>
    <row r="21" spans="2:56" ht="39.950000000000003" customHeight="1" x14ac:dyDescent="0.15">
      <c r="B21" s="214">
        <f t="shared" si="2"/>
        <v>8</v>
      </c>
      <c r="C21" s="579"/>
      <c r="D21" s="580"/>
      <c r="E21" s="581"/>
      <c r="F21" s="582"/>
      <c r="G21" s="583"/>
      <c r="H21" s="584"/>
      <c r="I21" s="584"/>
      <c r="J21" s="584"/>
      <c r="K21" s="585"/>
      <c r="L21" s="586"/>
      <c r="M21" s="587"/>
      <c r="N21" s="587"/>
      <c r="O21" s="588"/>
      <c r="P21" s="215"/>
      <c r="Q21" s="216"/>
      <c r="R21" s="216"/>
      <c r="S21" s="216"/>
      <c r="T21" s="216"/>
      <c r="U21" s="216"/>
      <c r="V21" s="217"/>
      <c r="W21" s="215"/>
      <c r="X21" s="216"/>
      <c r="Y21" s="216"/>
      <c r="Z21" s="216"/>
      <c r="AA21" s="216"/>
      <c r="AB21" s="216"/>
      <c r="AC21" s="217"/>
      <c r="AD21" s="215"/>
      <c r="AE21" s="216"/>
      <c r="AF21" s="216"/>
      <c r="AG21" s="216"/>
      <c r="AH21" s="216"/>
      <c r="AI21" s="216"/>
      <c r="AJ21" s="217"/>
      <c r="AK21" s="215"/>
      <c r="AL21" s="216"/>
      <c r="AM21" s="216"/>
      <c r="AN21" s="216"/>
      <c r="AO21" s="216"/>
      <c r="AP21" s="216"/>
      <c r="AQ21" s="217"/>
      <c r="AR21" s="215"/>
      <c r="AS21" s="216"/>
      <c r="AT21" s="217"/>
      <c r="AU21" s="589">
        <f t="shared" si="3"/>
        <v>0</v>
      </c>
      <c r="AV21" s="590"/>
      <c r="AW21" s="591">
        <f t="shared" si="1"/>
        <v>0</v>
      </c>
      <c r="AX21" s="592"/>
      <c r="AY21" s="593"/>
      <c r="AZ21" s="594"/>
      <c r="BA21" s="594"/>
      <c r="BB21" s="594"/>
      <c r="BC21" s="594"/>
      <c r="BD21" s="595"/>
    </row>
    <row r="22" spans="2:56" ht="39.950000000000003" customHeight="1" x14ac:dyDescent="0.15">
      <c r="B22" s="214">
        <f t="shared" si="2"/>
        <v>9</v>
      </c>
      <c r="C22" s="579"/>
      <c r="D22" s="580"/>
      <c r="E22" s="581"/>
      <c r="F22" s="582"/>
      <c r="G22" s="583"/>
      <c r="H22" s="584"/>
      <c r="I22" s="584"/>
      <c r="J22" s="584"/>
      <c r="K22" s="585"/>
      <c r="L22" s="586"/>
      <c r="M22" s="587"/>
      <c r="N22" s="587"/>
      <c r="O22" s="588"/>
      <c r="P22" s="215"/>
      <c r="Q22" s="216"/>
      <c r="R22" s="216"/>
      <c r="S22" s="216"/>
      <c r="T22" s="216"/>
      <c r="U22" s="216"/>
      <c r="V22" s="217"/>
      <c r="W22" s="215"/>
      <c r="X22" s="216"/>
      <c r="Y22" s="216"/>
      <c r="Z22" s="216"/>
      <c r="AA22" s="216"/>
      <c r="AB22" s="216"/>
      <c r="AC22" s="217"/>
      <c r="AD22" s="215"/>
      <c r="AE22" s="216"/>
      <c r="AF22" s="216"/>
      <c r="AG22" s="216"/>
      <c r="AH22" s="216"/>
      <c r="AI22" s="216"/>
      <c r="AJ22" s="217"/>
      <c r="AK22" s="215"/>
      <c r="AL22" s="216"/>
      <c r="AM22" s="216"/>
      <c r="AN22" s="216"/>
      <c r="AO22" s="216"/>
      <c r="AP22" s="216"/>
      <c r="AQ22" s="217"/>
      <c r="AR22" s="215"/>
      <c r="AS22" s="216"/>
      <c r="AT22" s="217"/>
      <c r="AU22" s="589">
        <f t="shared" si="3"/>
        <v>0</v>
      </c>
      <c r="AV22" s="590"/>
      <c r="AW22" s="591">
        <f t="shared" si="1"/>
        <v>0</v>
      </c>
      <c r="AX22" s="592"/>
      <c r="AY22" s="593"/>
      <c r="AZ22" s="594"/>
      <c r="BA22" s="594"/>
      <c r="BB22" s="594"/>
      <c r="BC22" s="594"/>
      <c r="BD22" s="595"/>
    </row>
    <row r="23" spans="2:56" ht="39.950000000000003" customHeight="1" x14ac:dyDescent="0.15">
      <c r="B23" s="214">
        <f t="shared" si="2"/>
        <v>10</v>
      </c>
      <c r="C23" s="579"/>
      <c r="D23" s="580"/>
      <c r="E23" s="581"/>
      <c r="F23" s="582"/>
      <c r="G23" s="583"/>
      <c r="H23" s="584"/>
      <c r="I23" s="584"/>
      <c r="J23" s="584"/>
      <c r="K23" s="585"/>
      <c r="L23" s="586"/>
      <c r="M23" s="587"/>
      <c r="N23" s="587"/>
      <c r="O23" s="588"/>
      <c r="P23" s="215"/>
      <c r="Q23" s="216"/>
      <c r="R23" s="216"/>
      <c r="S23" s="216"/>
      <c r="T23" s="216"/>
      <c r="U23" s="216"/>
      <c r="V23" s="217"/>
      <c r="W23" s="215"/>
      <c r="X23" s="216"/>
      <c r="Y23" s="216"/>
      <c r="Z23" s="216"/>
      <c r="AA23" s="216"/>
      <c r="AB23" s="216"/>
      <c r="AC23" s="217"/>
      <c r="AD23" s="215"/>
      <c r="AE23" s="216"/>
      <c r="AF23" s="216"/>
      <c r="AG23" s="216"/>
      <c r="AH23" s="216"/>
      <c r="AI23" s="216"/>
      <c r="AJ23" s="217"/>
      <c r="AK23" s="215"/>
      <c r="AL23" s="216"/>
      <c r="AM23" s="216"/>
      <c r="AN23" s="216"/>
      <c r="AO23" s="216"/>
      <c r="AP23" s="216"/>
      <c r="AQ23" s="217"/>
      <c r="AR23" s="215"/>
      <c r="AS23" s="216"/>
      <c r="AT23" s="217"/>
      <c r="AU23" s="589">
        <f t="shared" si="3"/>
        <v>0</v>
      </c>
      <c r="AV23" s="590"/>
      <c r="AW23" s="591">
        <f t="shared" si="1"/>
        <v>0</v>
      </c>
      <c r="AX23" s="592"/>
      <c r="AY23" s="593"/>
      <c r="AZ23" s="594"/>
      <c r="BA23" s="594"/>
      <c r="BB23" s="594"/>
      <c r="BC23" s="594"/>
      <c r="BD23" s="595"/>
    </row>
    <row r="24" spans="2:56" ht="39.950000000000003" customHeight="1" x14ac:dyDescent="0.15">
      <c r="B24" s="214">
        <f t="shared" si="2"/>
        <v>11</v>
      </c>
      <c r="C24" s="579"/>
      <c r="D24" s="580"/>
      <c r="E24" s="581"/>
      <c r="F24" s="582"/>
      <c r="G24" s="583"/>
      <c r="H24" s="584"/>
      <c r="I24" s="584"/>
      <c r="J24" s="584"/>
      <c r="K24" s="585"/>
      <c r="L24" s="586"/>
      <c r="M24" s="587"/>
      <c r="N24" s="587"/>
      <c r="O24" s="588"/>
      <c r="P24" s="215"/>
      <c r="Q24" s="216"/>
      <c r="R24" s="216"/>
      <c r="S24" s="216"/>
      <c r="T24" s="216"/>
      <c r="U24" s="216"/>
      <c r="V24" s="217"/>
      <c r="W24" s="215"/>
      <c r="X24" s="216"/>
      <c r="Y24" s="216"/>
      <c r="Z24" s="216"/>
      <c r="AA24" s="216"/>
      <c r="AB24" s="216"/>
      <c r="AC24" s="217"/>
      <c r="AD24" s="215"/>
      <c r="AE24" s="216"/>
      <c r="AF24" s="216"/>
      <c r="AG24" s="216"/>
      <c r="AH24" s="216"/>
      <c r="AI24" s="216"/>
      <c r="AJ24" s="217"/>
      <c r="AK24" s="215"/>
      <c r="AL24" s="216"/>
      <c r="AM24" s="216"/>
      <c r="AN24" s="216"/>
      <c r="AO24" s="216"/>
      <c r="AP24" s="216"/>
      <c r="AQ24" s="217"/>
      <c r="AR24" s="215"/>
      <c r="AS24" s="216"/>
      <c r="AT24" s="217"/>
      <c r="AU24" s="589">
        <f t="shared" si="3"/>
        <v>0</v>
      </c>
      <c r="AV24" s="590"/>
      <c r="AW24" s="591">
        <f t="shared" si="1"/>
        <v>0</v>
      </c>
      <c r="AX24" s="592"/>
      <c r="AY24" s="593"/>
      <c r="AZ24" s="594"/>
      <c r="BA24" s="594"/>
      <c r="BB24" s="594"/>
      <c r="BC24" s="594"/>
      <c r="BD24" s="595"/>
    </row>
    <row r="25" spans="2:56" ht="39.950000000000003" customHeight="1" x14ac:dyDescent="0.15">
      <c r="B25" s="214">
        <f t="shared" si="2"/>
        <v>12</v>
      </c>
      <c r="C25" s="579"/>
      <c r="D25" s="580"/>
      <c r="E25" s="581"/>
      <c r="F25" s="582"/>
      <c r="G25" s="583"/>
      <c r="H25" s="584"/>
      <c r="I25" s="584"/>
      <c r="J25" s="584"/>
      <c r="K25" s="585"/>
      <c r="L25" s="586"/>
      <c r="M25" s="587"/>
      <c r="N25" s="587"/>
      <c r="O25" s="588"/>
      <c r="P25" s="215"/>
      <c r="Q25" s="216"/>
      <c r="R25" s="216"/>
      <c r="S25" s="216"/>
      <c r="T25" s="216"/>
      <c r="U25" s="216"/>
      <c r="V25" s="217"/>
      <c r="W25" s="215"/>
      <c r="X25" s="216"/>
      <c r="Y25" s="216"/>
      <c r="Z25" s="216"/>
      <c r="AA25" s="216"/>
      <c r="AB25" s="216"/>
      <c r="AC25" s="217"/>
      <c r="AD25" s="215"/>
      <c r="AE25" s="216"/>
      <c r="AF25" s="216"/>
      <c r="AG25" s="216"/>
      <c r="AH25" s="216"/>
      <c r="AI25" s="216"/>
      <c r="AJ25" s="217"/>
      <c r="AK25" s="215"/>
      <c r="AL25" s="216"/>
      <c r="AM25" s="216"/>
      <c r="AN25" s="216"/>
      <c r="AO25" s="216"/>
      <c r="AP25" s="216"/>
      <c r="AQ25" s="217"/>
      <c r="AR25" s="215"/>
      <c r="AS25" s="216"/>
      <c r="AT25" s="217"/>
      <c r="AU25" s="589">
        <f t="shared" si="3"/>
        <v>0</v>
      </c>
      <c r="AV25" s="590"/>
      <c r="AW25" s="591">
        <f t="shared" si="1"/>
        <v>0</v>
      </c>
      <c r="AX25" s="592"/>
      <c r="AY25" s="593"/>
      <c r="AZ25" s="594"/>
      <c r="BA25" s="594"/>
      <c r="BB25" s="594"/>
      <c r="BC25" s="594"/>
      <c r="BD25" s="595"/>
    </row>
    <row r="26" spans="2:56" ht="39.950000000000003" customHeight="1" x14ac:dyDescent="0.15">
      <c r="B26" s="214">
        <f t="shared" si="2"/>
        <v>13</v>
      </c>
      <c r="C26" s="579"/>
      <c r="D26" s="580"/>
      <c r="E26" s="581"/>
      <c r="F26" s="582"/>
      <c r="G26" s="583"/>
      <c r="H26" s="584"/>
      <c r="I26" s="584"/>
      <c r="J26" s="584"/>
      <c r="K26" s="585"/>
      <c r="L26" s="586"/>
      <c r="M26" s="587"/>
      <c r="N26" s="587"/>
      <c r="O26" s="588"/>
      <c r="P26" s="215"/>
      <c r="Q26" s="216"/>
      <c r="R26" s="216"/>
      <c r="S26" s="216"/>
      <c r="T26" s="216"/>
      <c r="U26" s="216"/>
      <c r="V26" s="217"/>
      <c r="W26" s="215"/>
      <c r="X26" s="216"/>
      <c r="Y26" s="216"/>
      <c r="Z26" s="216"/>
      <c r="AA26" s="216"/>
      <c r="AB26" s="216"/>
      <c r="AC26" s="217"/>
      <c r="AD26" s="215"/>
      <c r="AE26" s="216"/>
      <c r="AF26" s="216"/>
      <c r="AG26" s="216"/>
      <c r="AH26" s="216"/>
      <c r="AI26" s="216"/>
      <c r="AJ26" s="217"/>
      <c r="AK26" s="215"/>
      <c r="AL26" s="216"/>
      <c r="AM26" s="216"/>
      <c r="AN26" s="216"/>
      <c r="AO26" s="216"/>
      <c r="AP26" s="216"/>
      <c r="AQ26" s="217"/>
      <c r="AR26" s="215"/>
      <c r="AS26" s="216"/>
      <c r="AT26" s="217"/>
      <c r="AU26" s="589">
        <f t="shared" si="3"/>
        <v>0</v>
      </c>
      <c r="AV26" s="590"/>
      <c r="AW26" s="591">
        <f t="shared" si="1"/>
        <v>0</v>
      </c>
      <c r="AX26" s="592"/>
      <c r="AY26" s="593"/>
      <c r="AZ26" s="594"/>
      <c r="BA26" s="594"/>
      <c r="BB26" s="594"/>
      <c r="BC26" s="594"/>
      <c r="BD26" s="595"/>
    </row>
    <row r="27" spans="2:56" ht="39.950000000000003" customHeight="1" x14ac:dyDescent="0.15">
      <c r="B27" s="214">
        <f t="shared" si="2"/>
        <v>14</v>
      </c>
      <c r="C27" s="579"/>
      <c r="D27" s="580"/>
      <c r="E27" s="581"/>
      <c r="F27" s="582"/>
      <c r="G27" s="583"/>
      <c r="H27" s="584"/>
      <c r="I27" s="584"/>
      <c r="J27" s="584"/>
      <c r="K27" s="585"/>
      <c r="L27" s="586"/>
      <c r="M27" s="587"/>
      <c r="N27" s="587"/>
      <c r="O27" s="588"/>
      <c r="P27" s="215"/>
      <c r="Q27" s="216"/>
      <c r="R27" s="216"/>
      <c r="S27" s="216"/>
      <c r="T27" s="216"/>
      <c r="U27" s="216"/>
      <c r="V27" s="217"/>
      <c r="W27" s="215"/>
      <c r="X27" s="216"/>
      <c r="Y27" s="216"/>
      <c r="Z27" s="216"/>
      <c r="AA27" s="216"/>
      <c r="AB27" s="216"/>
      <c r="AC27" s="217"/>
      <c r="AD27" s="215"/>
      <c r="AE27" s="216"/>
      <c r="AF27" s="216"/>
      <c r="AG27" s="216"/>
      <c r="AH27" s="216"/>
      <c r="AI27" s="216"/>
      <c r="AJ27" s="217"/>
      <c r="AK27" s="215"/>
      <c r="AL27" s="216"/>
      <c r="AM27" s="216"/>
      <c r="AN27" s="216"/>
      <c r="AO27" s="216"/>
      <c r="AP27" s="216"/>
      <c r="AQ27" s="217"/>
      <c r="AR27" s="215"/>
      <c r="AS27" s="216"/>
      <c r="AT27" s="217"/>
      <c r="AU27" s="589">
        <f t="shared" si="3"/>
        <v>0</v>
      </c>
      <c r="AV27" s="590"/>
      <c r="AW27" s="591">
        <f t="shared" si="1"/>
        <v>0</v>
      </c>
      <c r="AX27" s="592"/>
      <c r="AY27" s="593"/>
      <c r="AZ27" s="594"/>
      <c r="BA27" s="594"/>
      <c r="BB27" s="594"/>
      <c r="BC27" s="594"/>
      <c r="BD27" s="595"/>
    </row>
    <row r="28" spans="2:56" ht="39.950000000000003" customHeight="1" x14ac:dyDescent="0.15">
      <c r="B28" s="214">
        <f t="shared" si="2"/>
        <v>15</v>
      </c>
      <c r="C28" s="579"/>
      <c r="D28" s="580"/>
      <c r="E28" s="581"/>
      <c r="F28" s="582"/>
      <c r="G28" s="583"/>
      <c r="H28" s="584"/>
      <c r="I28" s="584"/>
      <c r="J28" s="584"/>
      <c r="K28" s="585"/>
      <c r="L28" s="586"/>
      <c r="M28" s="587"/>
      <c r="N28" s="587"/>
      <c r="O28" s="588"/>
      <c r="P28" s="215"/>
      <c r="Q28" s="216"/>
      <c r="R28" s="216"/>
      <c r="S28" s="216"/>
      <c r="T28" s="216"/>
      <c r="U28" s="216"/>
      <c r="V28" s="217"/>
      <c r="W28" s="215"/>
      <c r="X28" s="216"/>
      <c r="Y28" s="216"/>
      <c r="Z28" s="216"/>
      <c r="AA28" s="216"/>
      <c r="AB28" s="216"/>
      <c r="AC28" s="217"/>
      <c r="AD28" s="215"/>
      <c r="AE28" s="216"/>
      <c r="AF28" s="216"/>
      <c r="AG28" s="216"/>
      <c r="AH28" s="216"/>
      <c r="AI28" s="216"/>
      <c r="AJ28" s="217"/>
      <c r="AK28" s="215"/>
      <c r="AL28" s="216"/>
      <c r="AM28" s="216"/>
      <c r="AN28" s="216"/>
      <c r="AO28" s="216"/>
      <c r="AP28" s="216"/>
      <c r="AQ28" s="217"/>
      <c r="AR28" s="215"/>
      <c r="AS28" s="216"/>
      <c r="AT28" s="217"/>
      <c r="AU28" s="589">
        <f t="shared" si="3"/>
        <v>0</v>
      </c>
      <c r="AV28" s="590"/>
      <c r="AW28" s="591">
        <f t="shared" si="1"/>
        <v>0</v>
      </c>
      <c r="AX28" s="592"/>
      <c r="AY28" s="593"/>
      <c r="AZ28" s="594"/>
      <c r="BA28" s="594"/>
      <c r="BB28" s="594"/>
      <c r="BC28" s="594"/>
      <c r="BD28" s="595"/>
    </row>
    <row r="29" spans="2:56" ht="39.950000000000003" customHeight="1" x14ac:dyDescent="0.15">
      <c r="B29" s="214">
        <f t="shared" si="2"/>
        <v>16</v>
      </c>
      <c r="C29" s="579"/>
      <c r="D29" s="580"/>
      <c r="E29" s="581"/>
      <c r="F29" s="582"/>
      <c r="G29" s="583"/>
      <c r="H29" s="584"/>
      <c r="I29" s="584"/>
      <c r="J29" s="584"/>
      <c r="K29" s="585"/>
      <c r="L29" s="586"/>
      <c r="M29" s="587"/>
      <c r="N29" s="587"/>
      <c r="O29" s="588"/>
      <c r="P29" s="215"/>
      <c r="Q29" s="216"/>
      <c r="R29" s="216"/>
      <c r="S29" s="216"/>
      <c r="T29" s="216"/>
      <c r="U29" s="216"/>
      <c r="V29" s="217"/>
      <c r="W29" s="215"/>
      <c r="X29" s="216"/>
      <c r="Y29" s="216"/>
      <c r="Z29" s="216"/>
      <c r="AA29" s="216"/>
      <c r="AB29" s="216"/>
      <c r="AC29" s="217"/>
      <c r="AD29" s="215"/>
      <c r="AE29" s="216"/>
      <c r="AF29" s="216"/>
      <c r="AG29" s="216"/>
      <c r="AH29" s="216"/>
      <c r="AI29" s="216"/>
      <c r="AJ29" s="217"/>
      <c r="AK29" s="215"/>
      <c r="AL29" s="216"/>
      <c r="AM29" s="216"/>
      <c r="AN29" s="216"/>
      <c r="AO29" s="216"/>
      <c r="AP29" s="216"/>
      <c r="AQ29" s="217"/>
      <c r="AR29" s="215"/>
      <c r="AS29" s="216"/>
      <c r="AT29" s="217"/>
      <c r="AU29" s="589">
        <f t="shared" si="3"/>
        <v>0</v>
      </c>
      <c r="AV29" s="590"/>
      <c r="AW29" s="591">
        <f t="shared" si="1"/>
        <v>0</v>
      </c>
      <c r="AX29" s="592"/>
      <c r="AY29" s="593"/>
      <c r="AZ29" s="594"/>
      <c r="BA29" s="594"/>
      <c r="BB29" s="594"/>
      <c r="BC29" s="594"/>
      <c r="BD29" s="595"/>
    </row>
    <row r="30" spans="2:56" ht="39.950000000000003" customHeight="1" x14ac:dyDescent="0.15">
      <c r="B30" s="214">
        <f t="shared" si="2"/>
        <v>17</v>
      </c>
      <c r="C30" s="579"/>
      <c r="D30" s="580"/>
      <c r="E30" s="581"/>
      <c r="F30" s="582"/>
      <c r="G30" s="583"/>
      <c r="H30" s="584"/>
      <c r="I30" s="584"/>
      <c r="J30" s="584"/>
      <c r="K30" s="585"/>
      <c r="L30" s="586"/>
      <c r="M30" s="587"/>
      <c r="N30" s="587"/>
      <c r="O30" s="588"/>
      <c r="P30" s="215"/>
      <c r="Q30" s="216"/>
      <c r="R30" s="216"/>
      <c r="S30" s="216"/>
      <c r="T30" s="216"/>
      <c r="U30" s="216"/>
      <c r="V30" s="217"/>
      <c r="W30" s="215"/>
      <c r="X30" s="216"/>
      <c r="Y30" s="216"/>
      <c r="Z30" s="216"/>
      <c r="AA30" s="216"/>
      <c r="AB30" s="216"/>
      <c r="AC30" s="217"/>
      <c r="AD30" s="215"/>
      <c r="AE30" s="216"/>
      <c r="AF30" s="216"/>
      <c r="AG30" s="216"/>
      <c r="AH30" s="216"/>
      <c r="AI30" s="216"/>
      <c r="AJ30" s="217"/>
      <c r="AK30" s="215"/>
      <c r="AL30" s="216"/>
      <c r="AM30" s="216"/>
      <c r="AN30" s="216"/>
      <c r="AO30" s="216"/>
      <c r="AP30" s="216"/>
      <c r="AQ30" s="217"/>
      <c r="AR30" s="215"/>
      <c r="AS30" s="216"/>
      <c r="AT30" s="217"/>
      <c r="AU30" s="589">
        <f t="shared" si="3"/>
        <v>0</v>
      </c>
      <c r="AV30" s="590"/>
      <c r="AW30" s="591">
        <f t="shared" si="1"/>
        <v>0</v>
      </c>
      <c r="AX30" s="592"/>
      <c r="AY30" s="593"/>
      <c r="AZ30" s="594"/>
      <c r="BA30" s="594"/>
      <c r="BB30" s="594"/>
      <c r="BC30" s="594"/>
      <c r="BD30" s="595"/>
    </row>
    <row r="31" spans="2:56" ht="39.950000000000003" customHeight="1" thickBot="1" x14ac:dyDescent="0.2">
      <c r="B31" s="218">
        <f t="shared" si="2"/>
        <v>18</v>
      </c>
      <c r="C31" s="610"/>
      <c r="D31" s="611"/>
      <c r="E31" s="612"/>
      <c r="F31" s="613"/>
      <c r="G31" s="614"/>
      <c r="H31" s="615"/>
      <c r="I31" s="615"/>
      <c r="J31" s="615"/>
      <c r="K31" s="616"/>
      <c r="L31" s="617"/>
      <c r="M31" s="618"/>
      <c r="N31" s="618"/>
      <c r="O31" s="619"/>
      <c r="P31" s="219"/>
      <c r="Q31" s="220"/>
      <c r="R31" s="220"/>
      <c r="S31" s="220"/>
      <c r="T31" s="220"/>
      <c r="U31" s="220"/>
      <c r="V31" s="221"/>
      <c r="W31" s="219"/>
      <c r="X31" s="220"/>
      <c r="Y31" s="220"/>
      <c r="Z31" s="220"/>
      <c r="AA31" s="220"/>
      <c r="AB31" s="220"/>
      <c r="AC31" s="221"/>
      <c r="AD31" s="219"/>
      <c r="AE31" s="220"/>
      <c r="AF31" s="220"/>
      <c r="AG31" s="220"/>
      <c r="AH31" s="220"/>
      <c r="AI31" s="220"/>
      <c r="AJ31" s="221"/>
      <c r="AK31" s="219"/>
      <c r="AL31" s="220"/>
      <c r="AM31" s="220"/>
      <c r="AN31" s="220"/>
      <c r="AO31" s="220"/>
      <c r="AP31" s="220"/>
      <c r="AQ31" s="221"/>
      <c r="AR31" s="219"/>
      <c r="AS31" s="220"/>
      <c r="AT31" s="221"/>
      <c r="AU31" s="620">
        <f t="shared" si="3"/>
        <v>0</v>
      </c>
      <c r="AV31" s="621"/>
      <c r="AW31" s="622">
        <f t="shared" si="1"/>
        <v>0</v>
      </c>
      <c r="AX31" s="623"/>
      <c r="AY31" s="624"/>
      <c r="AZ31" s="625"/>
      <c r="BA31" s="625"/>
      <c r="BB31" s="625"/>
      <c r="BC31" s="625"/>
      <c r="BD31" s="626"/>
    </row>
    <row r="32" spans="2:56" ht="20.25" customHeight="1" x14ac:dyDescent="0.15">
      <c r="C32" s="222"/>
      <c r="D32" s="223"/>
      <c r="E32" s="224"/>
      <c r="AC32" s="200"/>
    </row>
    <row r="33" spans="2:26" ht="20.25" customHeight="1" x14ac:dyDescent="0.15">
      <c r="B33" s="191" t="s">
        <v>465</v>
      </c>
      <c r="C33" s="191"/>
      <c r="D33" s="191"/>
      <c r="E33" s="191"/>
      <c r="F33" s="191"/>
      <c r="G33" s="191"/>
      <c r="H33" s="191"/>
      <c r="I33" s="191"/>
      <c r="J33" s="191"/>
      <c r="K33" s="191"/>
      <c r="L33" s="198"/>
      <c r="M33" s="191"/>
      <c r="N33" s="191"/>
      <c r="O33" s="191"/>
      <c r="P33" s="191"/>
      <c r="Q33" s="191"/>
      <c r="R33" s="191"/>
      <c r="S33" s="191"/>
      <c r="T33" s="191" t="s">
        <v>466</v>
      </c>
      <c r="U33" s="191"/>
      <c r="V33" s="191"/>
      <c r="W33" s="191"/>
      <c r="X33" s="191"/>
      <c r="Y33" s="191"/>
      <c r="Z33" s="226"/>
    </row>
    <row r="34" spans="2:26" ht="20.25" customHeight="1" x14ac:dyDescent="0.15">
      <c r="B34" s="191"/>
      <c r="C34" s="636" t="s">
        <v>467</v>
      </c>
      <c r="D34" s="636"/>
      <c r="E34" s="636" t="s">
        <v>468</v>
      </c>
      <c r="F34" s="636"/>
      <c r="G34" s="636"/>
      <c r="H34" s="636"/>
      <c r="I34" s="191"/>
      <c r="J34" s="638" t="s">
        <v>469</v>
      </c>
      <c r="K34" s="638"/>
      <c r="L34" s="638"/>
      <c r="M34" s="638"/>
      <c r="N34" s="191"/>
      <c r="O34" s="191"/>
      <c r="P34" s="228" t="s">
        <v>470</v>
      </c>
      <c r="Q34" s="228"/>
      <c r="R34" s="191"/>
      <c r="S34" s="191"/>
      <c r="T34" s="627" t="s">
        <v>471</v>
      </c>
      <c r="U34" s="629"/>
      <c r="V34" s="627" t="s">
        <v>472</v>
      </c>
      <c r="W34" s="628"/>
      <c r="X34" s="628"/>
      <c r="Y34" s="629"/>
      <c r="Z34" s="226"/>
    </row>
    <row r="35" spans="2:26" ht="20.25" customHeight="1" x14ac:dyDescent="0.15">
      <c r="B35" s="191"/>
      <c r="C35" s="637"/>
      <c r="D35" s="637"/>
      <c r="E35" s="637" t="s">
        <v>473</v>
      </c>
      <c r="F35" s="637"/>
      <c r="G35" s="637" t="s">
        <v>474</v>
      </c>
      <c r="H35" s="637"/>
      <c r="I35" s="191"/>
      <c r="J35" s="637" t="s">
        <v>473</v>
      </c>
      <c r="K35" s="637"/>
      <c r="L35" s="637" t="s">
        <v>474</v>
      </c>
      <c r="M35" s="637"/>
      <c r="N35" s="191"/>
      <c r="O35" s="191"/>
      <c r="P35" s="228" t="s">
        <v>475</v>
      </c>
      <c r="Q35" s="228"/>
      <c r="R35" s="191"/>
      <c r="S35" s="191"/>
      <c r="T35" s="627" t="s">
        <v>476</v>
      </c>
      <c r="U35" s="629"/>
      <c r="V35" s="627" t="s">
        <v>477</v>
      </c>
      <c r="W35" s="628"/>
      <c r="X35" s="628"/>
      <c r="Y35" s="629"/>
      <c r="Z35" s="229"/>
    </row>
    <row r="36" spans="2:26" ht="20.25" customHeight="1" x14ac:dyDescent="0.15">
      <c r="B36" s="191"/>
      <c r="C36" s="627" t="s">
        <v>476</v>
      </c>
      <c r="D36" s="629"/>
      <c r="E36" s="630">
        <f>SUMIFS($AU$14:$AV$31,$C$14:$D$31,"介護支援専門員",$E$14:$F$31,"A")</f>
        <v>0</v>
      </c>
      <c r="F36" s="631"/>
      <c r="G36" s="632">
        <f>SUMIFS($AW$14:$AX$31,$C$14:$D$31,"介護支援専門員",$E$14:$F$31,"A")</f>
        <v>0</v>
      </c>
      <c r="H36" s="633"/>
      <c r="I36" s="230"/>
      <c r="J36" s="634">
        <v>0</v>
      </c>
      <c r="K36" s="635"/>
      <c r="L36" s="634">
        <v>0</v>
      </c>
      <c r="M36" s="635"/>
      <c r="N36" s="230"/>
      <c r="O36" s="230"/>
      <c r="P36" s="634">
        <v>0</v>
      </c>
      <c r="Q36" s="635"/>
      <c r="R36" s="191"/>
      <c r="S36" s="191"/>
      <c r="T36" s="627" t="s">
        <v>478</v>
      </c>
      <c r="U36" s="629"/>
      <c r="V36" s="627" t="s">
        <v>479</v>
      </c>
      <c r="W36" s="628"/>
      <c r="X36" s="628"/>
      <c r="Y36" s="629"/>
      <c r="Z36" s="231"/>
    </row>
    <row r="37" spans="2:26" ht="20.25" customHeight="1" x14ac:dyDescent="0.15">
      <c r="B37" s="191"/>
      <c r="C37" s="627" t="s">
        <v>478</v>
      </c>
      <c r="D37" s="629"/>
      <c r="E37" s="630">
        <f>SUMIFS($AU$14:$AV$31,$C$14:$D$31,"介護支援専門員",$E$14:$F$31,"B")</f>
        <v>0</v>
      </c>
      <c r="F37" s="631"/>
      <c r="G37" s="632">
        <f>SUMIFS($AW$14:$AX$31,$C$14:$D$31,"介護支援専門員",$E$14:$F$31,"B")</f>
        <v>0</v>
      </c>
      <c r="H37" s="633"/>
      <c r="I37" s="230"/>
      <c r="J37" s="634">
        <v>0</v>
      </c>
      <c r="K37" s="635"/>
      <c r="L37" s="634">
        <v>0</v>
      </c>
      <c r="M37" s="635"/>
      <c r="N37" s="230"/>
      <c r="O37" s="230"/>
      <c r="P37" s="634">
        <v>0</v>
      </c>
      <c r="Q37" s="635"/>
      <c r="R37" s="191"/>
      <c r="S37" s="191"/>
      <c r="T37" s="627" t="s">
        <v>480</v>
      </c>
      <c r="U37" s="629"/>
      <c r="V37" s="627" t="s">
        <v>481</v>
      </c>
      <c r="W37" s="628"/>
      <c r="X37" s="628"/>
      <c r="Y37" s="629"/>
      <c r="Z37" s="231"/>
    </row>
    <row r="38" spans="2:26" ht="20.25" customHeight="1" x14ac:dyDescent="0.15">
      <c r="B38" s="191"/>
      <c r="C38" s="627" t="s">
        <v>480</v>
      </c>
      <c r="D38" s="629"/>
      <c r="E38" s="630">
        <f>SUMIFS($AU$14:$AV$31,$C$14:$D$31,"介護支援専門員",$E$14:$F$31,"C")</f>
        <v>0</v>
      </c>
      <c r="F38" s="631"/>
      <c r="G38" s="632">
        <f>SUMIFS($AW$14:$AX$31,$C$14:$D$31,"介護支援専門員",$E$14:$F$31,"C")</f>
        <v>0</v>
      </c>
      <c r="H38" s="633"/>
      <c r="I38" s="230"/>
      <c r="J38" s="634">
        <v>0</v>
      </c>
      <c r="K38" s="635"/>
      <c r="L38" s="639">
        <v>0</v>
      </c>
      <c r="M38" s="640"/>
      <c r="N38" s="230"/>
      <c r="O38" s="230"/>
      <c r="P38" s="630" t="s">
        <v>482</v>
      </c>
      <c r="Q38" s="631"/>
      <c r="R38" s="191"/>
      <c r="S38" s="191"/>
      <c r="T38" s="627" t="s">
        <v>483</v>
      </c>
      <c r="U38" s="629"/>
      <c r="V38" s="627" t="s">
        <v>484</v>
      </c>
      <c r="W38" s="628"/>
      <c r="X38" s="628"/>
      <c r="Y38" s="629"/>
      <c r="Z38" s="232"/>
    </row>
    <row r="39" spans="2:26" ht="20.25" customHeight="1" x14ac:dyDescent="0.15">
      <c r="B39" s="191"/>
      <c r="C39" s="627" t="s">
        <v>483</v>
      </c>
      <c r="D39" s="629"/>
      <c r="E39" s="630">
        <f>SUMIFS($AU$14:$AV$31,$C$14:$D$31,"介護支援専門員",$E$14:$F$31,"D")</f>
        <v>0</v>
      </c>
      <c r="F39" s="631"/>
      <c r="G39" s="632">
        <f>SUMIFS($AW$14:$AX$31,$C$14:$D$31,"介護支援専門員",$E$14:$F$31,"D")</f>
        <v>0</v>
      </c>
      <c r="H39" s="633"/>
      <c r="I39" s="230"/>
      <c r="J39" s="634">
        <v>0</v>
      </c>
      <c r="K39" s="635"/>
      <c r="L39" s="639">
        <v>0</v>
      </c>
      <c r="M39" s="640"/>
      <c r="N39" s="230"/>
      <c r="O39" s="230"/>
      <c r="P39" s="630" t="s">
        <v>482</v>
      </c>
      <c r="Q39" s="631"/>
      <c r="R39" s="191"/>
      <c r="S39" s="191"/>
      <c r="T39" s="191"/>
      <c r="U39" s="642"/>
      <c r="V39" s="642"/>
      <c r="W39" s="643"/>
      <c r="X39" s="643"/>
      <c r="Y39" s="233"/>
      <c r="Z39" s="233"/>
    </row>
    <row r="40" spans="2:26" ht="20.25" customHeight="1" x14ac:dyDescent="0.15">
      <c r="B40" s="191"/>
      <c r="C40" s="627" t="s">
        <v>485</v>
      </c>
      <c r="D40" s="629"/>
      <c r="E40" s="630">
        <f>SUM(E36:F39)</f>
        <v>0</v>
      </c>
      <c r="F40" s="631"/>
      <c r="G40" s="632">
        <f>SUM(G36:H39)</f>
        <v>0</v>
      </c>
      <c r="H40" s="633"/>
      <c r="I40" s="230"/>
      <c r="J40" s="630">
        <f>SUM(J36:K39)</f>
        <v>0</v>
      </c>
      <c r="K40" s="631"/>
      <c r="L40" s="630">
        <f>SUM(L36:M39)</f>
        <v>0</v>
      </c>
      <c r="M40" s="631"/>
      <c r="N40" s="230"/>
      <c r="O40" s="230"/>
      <c r="P40" s="630">
        <f>SUM(P36:Q37)</f>
        <v>0</v>
      </c>
      <c r="Q40" s="631"/>
      <c r="R40" s="191"/>
      <c r="S40" s="191"/>
      <c r="T40" s="191"/>
      <c r="U40" s="642"/>
      <c r="V40" s="642"/>
      <c r="W40" s="643"/>
      <c r="X40" s="643"/>
      <c r="Y40" s="234"/>
      <c r="Z40" s="234"/>
    </row>
    <row r="41" spans="2:26" ht="20.25" customHeight="1" x14ac:dyDescent="0.15">
      <c r="B41" s="191"/>
      <c r="C41" s="191"/>
      <c r="D41" s="191"/>
      <c r="E41" s="191"/>
      <c r="F41" s="191"/>
      <c r="G41" s="191"/>
      <c r="H41" s="191"/>
      <c r="I41" s="191"/>
      <c r="J41" s="191"/>
      <c r="K41" s="191"/>
      <c r="L41" s="198"/>
      <c r="M41" s="191"/>
      <c r="N41" s="191"/>
      <c r="O41" s="191"/>
      <c r="P41" s="191"/>
      <c r="Q41" s="191"/>
      <c r="R41" s="191"/>
      <c r="S41" s="191"/>
      <c r="T41" s="191"/>
      <c r="U41" s="226"/>
      <c r="V41" s="226"/>
      <c r="W41" s="226"/>
      <c r="X41" s="226"/>
      <c r="Y41" s="226"/>
      <c r="Z41" s="226"/>
    </row>
    <row r="42" spans="2:26" ht="20.25" customHeight="1" x14ac:dyDescent="0.15">
      <c r="B42" s="191"/>
      <c r="C42" s="198" t="s">
        <v>486</v>
      </c>
      <c r="D42" s="191"/>
      <c r="E42" s="191"/>
      <c r="F42" s="191"/>
      <c r="G42" s="191"/>
      <c r="H42" s="191"/>
      <c r="I42" s="235" t="s">
        <v>487</v>
      </c>
      <c r="J42" s="650" t="s">
        <v>488</v>
      </c>
      <c r="K42" s="651"/>
      <c r="L42" s="236"/>
      <c r="M42" s="235"/>
      <c r="N42" s="191"/>
      <c r="O42" s="191"/>
      <c r="P42" s="191"/>
      <c r="Q42" s="191"/>
      <c r="R42" s="191"/>
      <c r="S42" s="191"/>
      <c r="T42" s="191"/>
      <c r="U42" s="237"/>
      <c r="V42" s="226"/>
      <c r="W42" s="226"/>
      <c r="X42" s="226"/>
      <c r="Y42" s="226"/>
      <c r="Z42" s="226"/>
    </row>
    <row r="43" spans="2:26" ht="20.25" customHeight="1" x14ac:dyDescent="0.15">
      <c r="B43" s="191"/>
      <c r="C43" s="191" t="s">
        <v>489</v>
      </c>
      <c r="D43" s="191"/>
      <c r="E43" s="191"/>
      <c r="F43" s="191"/>
      <c r="G43" s="191"/>
      <c r="H43" s="191" t="s">
        <v>490</v>
      </c>
      <c r="I43" s="191"/>
      <c r="J43" s="191"/>
      <c r="K43" s="191"/>
      <c r="L43" s="198"/>
      <c r="M43" s="191"/>
      <c r="N43" s="191"/>
      <c r="O43" s="191"/>
      <c r="P43" s="191"/>
      <c r="Q43" s="191"/>
      <c r="R43" s="191"/>
      <c r="S43" s="191"/>
      <c r="T43" s="191"/>
      <c r="U43" s="226"/>
      <c r="V43" s="226"/>
      <c r="W43" s="226"/>
      <c r="X43" s="226"/>
      <c r="Y43" s="226"/>
      <c r="Z43" s="226"/>
    </row>
    <row r="44" spans="2:26" ht="20.25" customHeight="1" x14ac:dyDescent="0.15">
      <c r="B44" s="191"/>
      <c r="C44" s="191" t="str">
        <f>IF($J$42="週","対象時間数（週平均）","対象時間数（当月合計）")</f>
        <v>対象時間数（週平均）</v>
      </c>
      <c r="D44" s="191"/>
      <c r="E44" s="191"/>
      <c r="F44" s="191"/>
      <c r="G44" s="191"/>
      <c r="H44" s="191" t="str">
        <f>IF($J$42="週","週に勤務すべき時間数","当月に勤務すべき時間数")</f>
        <v>週に勤務すべき時間数</v>
      </c>
      <c r="I44" s="191"/>
      <c r="J44" s="191"/>
      <c r="K44" s="191"/>
      <c r="L44" s="198"/>
      <c r="M44" s="637" t="s">
        <v>491</v>
      </c>
      <c r="N44" s="637"/>
      <c r="O44" s="637"/>
      <c r="P44" s="637"/>
      <c r="Q44" s="191"/>
      <c r="R44" s="191"/>
      <c r="S44" s="191"/>
      <c r="T44" s="191"/>
      <c r="U44" s="226"/>
      <c r="V44" s="226"/>
      <c r="W44" s="226"/>
      <c r="X44" s="226"/>
      <c r="Y44" s="226"/>
      <c r="Z44" s="226"/>
    </row>
    <row r="45" spans="2:26" ht="20.25" customHeight="1" x14ac:dyDescent="0.15">
      <c r="B45" s="191"/>
      <c r="C45" s="652">
        <f>IF($J$42="週",L40,J40)</f>
        <v>0</v>
      </c>
      <c r="D45" s="653"/>
      <c r="E45" s="653"/>
      <c r="F45" s="654"/>
      <c r="G45" s="227" t="s">
        <v>492</v>
      </c>
      <c r="H45" s="627">
        <f>IF($J$42="週",$AV$5,$AZ$5)</f>
        <v>40</v>
      </c>
      <c r="I45" s="628"/>
      <c r="J45" s="628"/>
      <c r="K45" s="629"/>
      <c r="L45" s="227" t="s">
        <v>493</v>
      </c>
      <c r="M45" s="644">
        <f>ROUNDDOWN(C45/H45,1)</f>
        <v>0</v>
      </c>
      <c r="N45" s="645"/>
      <c r="O45" s="645"/>
      <c r="P45" s="646"/>
      <c r="Q45" s="191"/>
      <c r="R45" s="191"/>
      <c r="S45" s="191"/>
      <c r="T45" s="191"/>
      <c r="U45" s="641"/>
      <c r="V45" s="641"/>
      <c r="W45" s="641"/>
      <c r="X45" s="641"/>
      <c r="Y45" s="231"/>
      <c r="Z45" s="226"/>
    </row>
    <row r="46" spans="2:26" ht="20.25" customHeight="1" x14ac:dyDescent="0.15">
      <c r="B46" s="191"/>
      <c r="C46" s="191"/>
      <c r="D46" s="191"/>
      <c r="E46" s="191"/>
      <c r="F46" s="191"/>
      <c r="G46" s="191"/>
      <c r="H46" s="191"/>
      <c r="I46" s="191"/>
      <c r="J46" s="191"/>
      <c r="K46" s="191"/>
      <c r="L46" s="198"/>
      <c r="M46" s="191" t="s">
        <v>494</v>
      </c>
      <c r="N46" s="191"/>
      <c r="O46" s="191"/>
      <c r="P46" s="191"/>
      <c r="Q46" s="191"/>
      <c r="R46" s="191"/>
      <c r="S46" s="191"/>
      <c r="T46" s="191"/>
      <c r="U46" s="226"/>
      <c r="V46" s="226"/>
      <c r="W46" s="226"/>
      <c r="X46" s="226"/>
      <c r="Y46" s="226"/>
      <c r="Z46" s="226"/>
    </row>
    <row r="47" spans="2:26" ht="20.25" customHeight="1" x14ac:dyDescent="0.15">
      <c r="B47" s="191"/>
      <c r="C47" s="191" t="s">
        <v>495</v>
      </c>
      <c r="D47" s="191"/>
      <c r="E47" s="191"/>
      <c r="F47" s="191"/>
      <c r="G47" s="191"/>
      <c r="H47" s="191"/>
      <c r="I47" s="191"/>
      <c r="J47" s="191"/>
      <c r="K47" s="191"/>
      <c r="L47" s="198"/>
      <c r="M47" s="191"/>
      <c r="N47" s="191"/>
      <c r="O47" s="191"/>
      <c r="P47" s="191"/>
      <c r="Q47" s="191"/>
      <c r="R47" s="191"/>
      <c r="S47" s="191"/>
      <c r="T47" s="191"/>
      <c r="U47" s="191"/>
      <c r="V47" s="238"/>
      <c r="W47" s="239"/>
      <c r="X47" s="239"/>
      <c r="Y47" s="191"/>
      <c r="Z47" s="191"/>
    </row>
    <row r="48" spans="2:26" ht="20.25" customHeight="1" x14ac:dyDescent="0.15">
      <c r="B48" s="191"/>
      <c r="C48" s="191" t="s">
        <v>470</v>
      </c>
      <c r="D48" s="191"/>
      <c r="E48" s="191"/>
      <c r="F48" s="191"/>
      <c r="G48" s="191"/>
      <c r="H48" s="191"/>
      <c r="I48" s="191"/>
      <c r="J48" s="191"/>
      <c r="K48" s="191"/>
      <c r="L48" s="198"/>
      <c r="M48" s="227"/>
      <c r="N48" s="227"/>
      <c r="O48" s="227"/>
      <c r="P48" s="227"/>
      <c r="Q48" s="191"/>
      <c r="R48" s="191"/>
      <c r="S48" s="191"/>
      <c r="T48" s="191"/>
      <c r="U48" s="191"/>
      <c r="V48" s="238"/>
      <c r="W48" s="239"/>
      <c r="X48" s="239"/>
      <c r="Y48" s="191"/>
      <c r="Z48" s="191"/>
    </row>
    <row r="49" spans="2:58" ht="20.25" customHeight="1" x14ac:dyDescent="0.15">
      <c r="B49" s="191"/>
      <c r="C49" s="191" t="s">
        <v>496</v>
      </c>
      <c r="D49" s="191"/>
      <c r="E49" s="191"/>
      <c r="F49" s="191"/>
      <c r="G49" s="191"/>
      <c r="H49" s="191" t="s">
        <v>497</v>
      </c>
      <c r="I49" s="191"/>
      <c r="J49" s="191"/>
      <c r="K49" s="191"/>
      <c r="L49" s="191"/>
      <c r="M49" s="637" t="s">
        <v>485</v>
      </c>
      <c r="N49" s="637"/>
      <c r="O49" s="637"/>
      <c r="P49" s="637"/>
      <c r="Q49" s="191"/>
      <c r="R49" s="191"/>
      <c r="S49" s="191"/>
      <c r="T49" s="191"/>
      <c r="U49" s="191"/>
      <c r="V49" s="238"/>
      <c r="W49" s="239"/>
      <c r="X49" s="239"/>
      <c r="Y49" s="191"/>
      <c r="Z49" s="191"/>
    </row>
    <row r="50" spans="2:58" ht="20.25" customHeight="1" x14ac:dyDescent="0.15">
      <c r="B50" s="191"/>
      <c r="C50" s="627">
        <f>P40</f>
        <v>0</v>
      </c>
      <c r="D50" s="628"/>
      <c r="E50" s="628"/>
      <c r="F50" s="629"/>
      <c r="G50" s="227" t="s">
        <v>498</v>
      </c>
      <c r="H50" s="644">
        <f>M45</f>
        <v>0</v>
      </c>
      <c r="I50" s="645"/>
      <c r="J50" s="645"/>
      <c r="K50" s="646"/>
      <c r="L50" s="227" t="s">
        <v>493</v>
      </c>
      <c r="M50" s="647">
        <f>ROUNDDOWN(C50+H50,1)</f>
        <v>0</v>
      </c>
      <c r="N50" s="648"/>
      <c r="O50" s="648"/>
      <c r="P50" s="649"/>
      <c r="Q50" s="191"/>
      <c r="R50" s="191"/>
      <c r="S50" s="191"/>
      <c r="T50" s="191"/>
      <c r="U50" s="191"/>
      <c r="V50" s="238"/>
      <c r="W50" s="239"/>
      <c r="X50" s="239"/>
      <c r="Y50" s="191"/>
      <c r="Z50" s="191"/>
    </row>
    <row r="51" spans="2:58" ht="20.25" customHeight="1" x14ac:dyDescent="0.15">
      <c r="B51" s="191"/>
      <c r="C51" s="191"/>
      <c r="D51" s="191"/>
      <c r="E51" s="191"/>
      <c r="F51" s="191"/>
      <c r="G51" s="191"/>
      <c r="H51" s="191"/>
      <c r="I51" s="191"/>
      <c r="J51" s="191"/>
      <c r="K51" s="191"/>
      <c r="L51" s="191"/>
      <c r="M51" s="191"/>
      <c r="N51" s="198"/>
      <c r="O51" s="191"/>
      <c r="P51" s="191"/>
      <c r="Q51" s="191"/>
      <c r="R51" s="191"/>
      <c r="S51" s="191"/>
      <c r="T51" s="191"/>
      <c r="U51" s="191"/>
      <c r="V51" s="238"/>
      <c r="W51" s="239"/>
      <c r="X51" s="239"/>
      <c r="Y51" s="191"/>
      <c r="Z51" s="191"/>
    </row>
    <row r="52" spans="2:58" ht="20.25" customHeight="1" x14ac:dyDescent="0.15">
      <c r="C52" s="200"/>
      <c r="D52" s="200"/>
      <c r="T52" s="200"/>
      <c r="AJ52" s="245"/>
      <c r="AK52" s="246"/>
      <c r="AL52" s="246"/>
      <c r="BE52" s="246"/>
    </row>
    <row r="53" spans="2:58" ht="20.25" customHeight="1" x14ac:dyDescent="0.15">
      <c r="C53" s="200"/>
      <c r="D53" s="200"/>
      <c r="U53" s="200"/>
      <c r="AK53" s="245"/>
      <c r="AL53" s="246"/>
      <c r="AM53" s="246"/>
      <c r="BF53" s="246"/>
    </row>
    <row r="54" spans="2:58" ht="20.25" customHeight="1" x14ac:dyDescent="0.15">
      <c r="D54" s="200"/>
      <c r="U54" s="200"/>
      <c r="AK54" s="245"/>
      <c r="AL54" s="246"/>
      <c r="AM54" s="246"/>
      <c r="BF54" s="246"/>
    </row>
    <row r="55" spans="2:58" ht="20.25" customHeight="1" x14ac:dyDescent="0.15">
      <c r="C55" s="200"/>
      <c r="D55" s="200"/>
      <c r="U55" s="200"/>
      <c r="AK55" s="245"/>
      <c r="AL55" s="246"/>
      <c r="AM55" s="246"/>
      <c r="BF55" s="246"/>
    </row>
    <row r="56" spans="2:58" ht="20.25" customHeight="1" x14ac:dyDescent="0.15">
      <c r="C56" s="245"/>
      <c r="D56" s="245"/>
      <c r="E56" s="245"/>
      <c r="F56" s="245"/>
      <c r="G56" s="245"/>
      <c r="H56" s="245"/>
      <c r="I56" s="245"/>
      <c r="J56" s="245"/>
      <c r="K56" s="245"/>
      <c r="L56" s="245"/>
      <c r="M56" s="245"/>
      <c r="N56" s="245"/>
      <c r="O56" s="245"/>
      <c r="P56" s="245"/>
      <c r="Q56" s="245"/>
      <c r="R56" s="245"/>
      <c r="S56" s="245"/>
      <c r="T56" s="245"/>
      <c r="U56" s="246"/>
      <c r="V56" s="246"/>
      <c r="W56" s="245"/>
      <c r="X56" s="245"/>
      <c r="Y56" s="245"/>
      <c r="Z56" s="245"/>
      <c r="AA56" s="245"/>
      <c r="AB56" s="245"/>
      <c r="AC56" s="245"/>
      <c r="AD56" s="245"/>
      <c r="AE56" s="245"/>
      <c r="AF56" s="245"/>
      <c r="AG56" s="245"/>
      <c r="AH56" s="245"/>
      <c r="AI56" s="245"/>
      <c r="AJ56" s="245"/>
      <c r="AK56" s="245"/>
      <c r="AL56" s="246"/>
      <c r="AM56" s="246"/>
      <c r="BF56" s="246"/>
    </row>
    <row r="57" spans="2:58" ht="20.25" customHeight="1" x14ac:dyDescent="0.15">
      <c r="C57" s="245"/>
      <c r="D57" s="245"/>
      <c r="E57" s="245"/>
      <c r="F57" s="245"/>
      <c r="G57" s="245"/>
      <c r="H57" s="245"/>
      <c r="I57" s="245"/>
      <c r="J57" s="245"/>
      <c r="K57" s="245"/>
      <c r="L57" s="245"/>
      <c r="M57" s="245"/>
      <c r="N57" s="245"/>
      <c r="O57" s="245"/>
      <c r="P57" s="245"/>
      <c r="Q57" s="245"/>
      <c r="R57" s="245"/>
      <c r="S57" s="245"/>
      <c r="T57" s="245"/>
      <c r="U57" s="246"/>
      <c r="V57" s="246"/>
      <c r="W57" s="245"/>
      <c r="X57" s="245"/>
      <c r="Y57" s="245"/>
      <c r="Z57" s="245"/>
      <c r="AA57" s="245"/>
      <c r="AB57" s="245"/>
      <c r="AC57" s="245"/>
      <c r="AD57" s="245"/>
      <c r="AE57" s="245"/>
      <c r="AF57" s="245"/>
      <c r="AG57" s="245"/>
      <c r="AH57" s="245"/>
      <c r="AI57" s="245"/>
      <c r="AJ57" s="245"/>
      <c r="AK57" s="245"/>
      <c r="AL57" s="246"/>
      <c r="AM57" s="246"/>
      <c r="BF57" s="246"/>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4"/>
  <conditionalFormatting sqref="C45:F45">
    <cfRule type="expression" dxfId="2" priority="2">
      <formula>INDIRECT(ADDRESS(ROW(),COLUMN()))=TRUNC(INDIRECT(ADDRESS(ROW(),COLUMN())))</formula>
    </cfRule>
  </conditionalFormatting>
  <conditionalFormatting sqref="E36:Q40">
    <cfRule type="expression" dxfId="1" priority="1">
      <formula>INDIRECT(ADDRESS(ROW(),COLUMN()))=TRUNC(INDIRECT(ADDRESS(ROW(),COLUMN())))</formula>
    </cfRule>
  </conditionalFormatting>
  <conditionalFormatting sqref="AU14:AX31">
    <cfRule type="expression" dxfId="0" priority="3">
      <formula>INDIRECT(ADDRESS(ROW(),COLUMN()))=TRUNC(INDIRECT(ADDRESS(ROW(),COLUMN())))</formula>
    </cfRule>
  </conditionalFormatting>
  <dataValidations count="8">
    <dataValidation allowBlank="1" showInputMessage="1" showErrorMessage="1" error="入力可能範囲　32～40" sqref="AZ6" xr:uid="{39945AE0-5A3B-4DC9-A9E1-D0BBF4DA1A7F}"/>
    <dataValidation type="list" allowBlank="1" showInputMessage="1" sqref="E14:F31" xr:uid="{3F7AAB11-3C16-4054-B0F8-829399E9AC18}">
      <formula1>"A, B, C, D"</formula1>
    </dataValidation>
    <dataValidation type="list" allowBlank="1" showInputMessage="1" showErrorMessage="1" sqref="AZ4:BC4" xr:uid="{988CAC1E-CCA8-49DE-AA36-7A3270C04D63}">
      <formula1>"予定,実績,予定・実績"</formula1>
    </dataValidation>
    <dataValidation type="list" errorStyle="warning" allowBlank="1" showInputMessage="1" error="リストにない場合のみ、入力してください。" sqref="G14:K31" xr:uid="{C4F31416-0AB8-4C04-87A6-C26165A14805}">
      <formula1>INDIRECT(C14)</formula1>
    </dataValidation>
    <dataValidation type="list" allowBlank="1" showInputMessage="1" sqref="C14:D31" xr:uid="{08B12ECE-DF1B-4ECC-BDAC-AE6E18E5AEC3}">
      <formula1>職種</formula1>
    </dataValidation>
    <dataValidation type="list" allowBlank="1" showInputMessage="1" showErrorMessage="1" sqref="AZ3" xr:uid="{0C1C02DE-15AE-45D9-B38E-0A4A2AF6DA1E}">
      <formula1>"４週,暦月"</formula1>
    </dataValidation>
    <dataValidation type="list" allowBlank="1" showInputMessage="1" showErrorMessage="1" sqref="J42:K42" xr:uid="{56ADB4FD-E182-4BEC-BAE5-F811F2B572AA}">
      <formula1>"週,暦月"</formula1>
    </dataValidation>
    <dataValidation type="decimal" allowBlank="1" showInputMessage="1" showErrorMessage="1" error="入力可能範囲　32～40" sqref="AV5" xr:uid="{BD576DFB-6C85-4DD6-B47F-301F23D6E5E8}">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65496057-B675-431B-BC6E-01B17AB7693B}">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C894-6DAE-40AA-8826-BEFB5A684B47}">
  <sheetPr>
    <tabColor theme="9" tint="0.39997558519241921"/>
    <pageSetUpPr fitToPage="1"/>
  </sheetPr>
  <dimension ref="A1:BC71"/>
  <sheetViews>
    <sheetView workbookViewId="0"/>
  </sheetViews>
  <sheetFormatPr defaultColWidth="9" defaultRowHeight="13.5" x14ac:dyDescent="0.15"/>
  <cols>
    <col min="1" max="2" width="9" style="247"/>
    <col min="3" max="3" width="44.25" style="247" customWidth="1"/>
    <col min="4" max="16384" width="9" style="247"/>
  </cols>
  <sheetData>
    <row r="1" spans="1:10" x14ac:dyDescent="0.15">
      <c r="A1" s="247" t="s">
        <v>499</v>
      </c>
    </row>
    <row r="2" spans="1:10" s="250" customFormat="1" ht="20.25" customHeight="1" x14ac:dyDescent="0.15">
      <c r="A2" s="248" t="s">
        <v>500</v>
      </c>
      <c r="B2" s="248"/>
      <c r="C2" s="249"/>
    </row>
    <row r="3" spans="1:10" s="250" customFormat="1" ht="20.25" customHeight="1" x14ac:dyDescent="0.15">
      <c r="A3" s="249"/>
      <c r="B3" s="249"/>
      <c r="C3" s="249"/>
    </row>
    <row r="4" spans="1:10" s="250" customFormat="1" ht="20.25" customHeight="1" x14ac:dyDescent="0.15">
      <c r="A4" s="251"/>
      <c r="B4" s="249" t="s">
        <v>501</v>
      </c>
      <c r="C4" s="249"/>
      <c r="E4" s="655" t="s">
        <v>502</v>
      </c>
      <c r="F4" s="655"/>
      <c r="G4" s="655"/>
      <c r="H4" s="655"/>
      <c r="I4" s="655"/>
      <c r="J4" s="655"/>
    </row>
    <row r="5" spans="1:10" s="250" customFormat="1" ht="20.25" customHeight="1" x14ac:dyDescent="0.15">
      <c r="A5" s="252"/>
      <c r="B5" s="249" t="s">
        <v>503</v>
      </c>
      <c r="C5" s="249"/>
      <c r="E5" s="655"/>
      <c r="F5" s="655"/>
      <c r="G5" s="655"/>
      <c r="H5" s="655"/>
      <c r="I5" s="655"/>
      <c r="J5" s="655"/>
    </row>
    <row r="6" spans="1:10" s="250" customFormat="1" ht="20.25" customHeight="1" x14ac:dyDescent="0.15">
      <c r="A6" s="253" t="s">
        <v>504</v>
      </c>
      <c r="B6" s="249"/>
      <c r="C6" s="249"/>
    </row>
    <row r="7" spans="1:10" s="250" customFormat="1" ht="20.25" customHeight="1" x14ac:dyDescent="0.15">
      <c r="A7" s="253"/>
      <c r="B7" s="249"/>
      <c r="C7" s="249"/>
    </row>
    <row r="8" spans="1:10" s="250" customFormat="1" ht="20.25" customHeight="1" x14ac:dyDescent="0.15">
      <c r="A8" s="249" t="s">
        <v>505</v>
      </c>
      <c r="B8" s="249"/>
      <c r="C8" s="249"/>
    </row>
    <row r="9" spans="1:10" s="250" customFormat="1" ht="20.25" customHeight="1" x14ac:dyDescent="0.15">
      <c r="A9" s="253"/>
      <c r="B9" s="249"/>
      <c r="C9" s="249"/>
    </row>
    <row r="10" spans="1:10" s="250" customFormat="1" ht="20.25" customHeight="1" x14ac:dyDescent="0.15">
      <c r="A10" s="249" t="s">
        <v>506</v>
      </c>
      <c r="B10" s="249"/>
      <c r="C10" s="249"/>
    </row>
    <row r="11" spans="1:10" s="250" customFormat="1" ht="20.25" customHeight="1" x14ac:dyDescent="0.15">
      <c r="A11" s="249"/>
      <c r="B11" s="249"/>
      <c r="C11" s="249"/>
    </row>
    <row r="12" spans="1:10" s="250" customFormat="1" ht="20.25" customHeight="1" x14ac:dyDescent="0.15">
      <c r="A12" s="249" t="s">
        <v>507</v>
      </c>
      <c r="B12" s="249"/>
      <c r="C12" s="249"/>
    </row>
    <row r="13" spans="1:10" s="250" customFormat="1" ht="20.25" customHeight="1" x14ac:dyDescent="0.15">
      <c r="A13" s="249"/>
      <c r="B13" s="249"/>
      <c r="C13" s="249"/>
    </row>
    <row r="14" spans="1:10" s="250" customFormat="1" ht="20.25" customHeight="1" x14ac:dyDescent="0.15">
      <c r="A14" s="249" t="s">
        <v>508</v>
      </c>
      <c r="B14" s="249"/>
      <c r="C14" s="249"/>
    </row>
    <row r="15" spans="1:10" s="250" customFormat="1" ht="20.25" customHeight="1" x14ac:dyDescent="0.15">
      <c r="A15" s="249"/>
      <c r="B15" s="249"/>
      <c r="C15" s="249"/>
    </row>
    <row r="16" spans="1:10" s="250" customFormat="1" ht="20.25" customHeight="1" x14ac:dyDescent="0.15">
      <c r="A16" s="249" t="s">
        <v>509</v>
      </c>
      <c r="B16" s="249"/>
      <c r="C16" s="249"/>
    </row>
    <row r="17" spans="1:3" s="250" customFormat="1" ht="20.25" customHeight="1" x14ac:dyDescent="0.15">
      <c r="A17" s="249"/>
      <c r="B17" s="249"/>
      <c r="C17" s="249"/>
    </row>
    <row r="18" spans="1:3" s="250" customFormat="1" ht="20.25" customHeight="1" x14ac:dyDescent="0.15">
      <c r="A18" s="249" t="s">
        <v>510</v>
      </c>
      <c r="B18" s="249"/>
      <c r="C18" s="249"/>
    </row>
    <row r="19" spans="1:3" s="250" customFormat="1" ht="20.25" customHeight="1" x14ac:dyDescent="0.15">
      <c r="A19" s="249" t="s">
        <v>511</v>
      </c>
      <c r="B19" s="249"/>
      <c r="C19" s="249"/>
    </row>
    <row r="20" spans="1:3" s="250" customFormat="1" ht="20.25" customHeight="1" x14ac:dyDescent="0.15">
      <c r="A20" s="249"/>
      <c r="B20" s="249"/>
      <c r="C20" s="249"/>
    </row>
    <row r="21" spans="1:3" s="250" customFormat="1" ht="20.25" customHeight="1" x14ac:dyDescent="0.15">
      <c r="A21" s="249"/>
      <c r="B21" s="254" t="s">
        <v>442</v>
      </c>
      <c r="C21" s="254" t="s">
        <v>512</v>
      </c>
    </row>
    <row r="22" spans="1:3" s="250" customFormat="1" ht="20.25" customHeight="1" x14ac:dyDescent="0.15">
      <c r="A22" s="249"/>
      <c r="B22" s="254">
        <v>1</v>
      </c>
      <c r="C22" s="255" t="s">
        <v>455</v>
      </c>
    </row>
    <row r="23" spans="1:3" s="250" customFormat="1" ht="20.25" customHeight="1" x14ac:dyDescent="0.15">
      <c r="A23" s="249"/>
      <c r="B23" s="254">
        <v>2</v>
      </c>
      <c r="C23" s="255" t="s">
        <v>459</v>
      </c>
    </row>
    <row r="24" spans="1:3" s="250" customFormat="1" ht="20.25" customHeight="1" x14ac:dyDescent="0.15">
      <c r="A24" s="249"/>
      <c r="B24" s="254">
        <v>3</v>
      </c>
      <c r="C24" s="255" t="s">
        <v>513</v>
      </c>
    </row>
    <row r="25" spans="1:3" s="250" customFormat="1" ht="20.25" customHeight="1" x14ac:dyDescent="0.15">
      <c r="A25" s="249"/>
      <c r="B25" s="249"/>
      <c r="C25" s="249"/>
    </row>
    <row r="26" spans="1:3" s="250" customFormat="1" ht="20.25" customHeight="1" x14ac:dyDescent="0.15">
      <c r="A26" s="249" t="s">
        <v>514</v>
      </c>
      <c r="B26" s="249"/>
      <c r="C26" s="249"/>
    </row>
    <row r="27" spans="1:3" s="250" customFormat="1" ht="20.25" customHeight="1" x14ac:dyDescent="0.15">
      <c r="A27" s="249" t="s">
        <v>515</v>
      </c>
      <c r="B27" s="249"/>
      <c r="C27" s="249"/>
    </row>
    <row r="28" spans="1:3" s="250" customFormat="1" ht="20.25" customHeight="1" x14ac:dyDescent="0.15">
      <c r="A28" s="249"/>
      <c r="B28" s="249"/>
      <c r="C28" s="249"/>
    </row>
    <row r="29" spans="1:3" s="250" customFormat="1" ht="20.25" customHeight="1" x14ac:dyDescent="0.15">
      <c r="A29" s="249"/>
      <c r="B29" s="254" t="s">
        <v>471</v>
      </c>
      <c r="C29" s="254" t="s">
        <v>472</v>
      </c>
    </row>
    <row r="30" spans="1:3" s="250" customFormat="1" ht="20.25" customHeight="1" x14ac:dyDescent="0.15">
      <c r="A30" s="249"/>
      <c r="B30" s="254" t="s">
        <v>476</v>
      </c>
      <c r="C30" s="255" t="s">
        <v>477</v>
      </c>
    </row>
    <row r="31" spans="1:3" s="250" customFormat="1" ht="20.25" customHeight="1" x14ac:dyDescent="0.15">
      <c r="A31" s="249"/>
      <c r="B31" s="254" t="s">
        <v>478</v>
      </c>
      <c r="C31" s="255" t="s">
        <v>479</v>
      </c>
    </row>
    <row r="32" spans="1:3" s="250" customFormat="1" ht="20.25" customHeight="1" x14ac:dyDescent="0.15">
      <c r="A32" s="249"/>
      <c r="B32" s="254" t="s">
        <v>480</v>
      </c>
      <c r="C32" s="255" t="s">
        <v>481</v>
      </c>
    </row>
    <row r="33" spans="1:55" s="250" customFormat="1" ht="20.25" customHeight="1" x14ac:dyDescent="0.15">
      <c r="A33" s="249"/>
      <c r="B33" s="254" t="s">
        <v>483</v>
      </c>
      <c r="C33" s="255" t="s">
        <v>484</v>
      </c>
    </row>
    <row r="34" spans="1:55" s="250" customFormat="1" ht="20.25" customHeight="1" x14ac:dyDescent="0.15">
      <c r="A34" s="249"/>
      <c r="B34" s="249"/>
      <c r="C34" s="249"/>
    </row>
    <row r="35" spans="1:55" s="250" customFormat="1" ht="20.25" customHeight="1" x14ac:dyDescent="0.15">
      <c r="A35" s="249"/>
      <c r="B35" s="256" t="s">
        <v>516</v>
      </c>
      <c r="C35" s="249"/>
    </row>
    <row r="36" spans="1:55" s="250" customFormat="1" ht="20.25" customHeight="1" x14ac:dyDescent="0.15">
      <c r="B36" s="249" t="s">
        <v>517</v>
      </c>
      <c r="E36" s="256"/>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row>
    <row r="37" spans="1:55" s="250" customFormat="1" ht="20.25" customHeight="1" x14ac:dyDescent="0.15">
      <c r="B37" s="249" t="s">
        <v>518</v>
      </c>
      <c r="E37" s="249"/>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257"/>
      <c r="AS37" s="257"/>
      <c r="AT37" s="257"/>
      <c r="AU37" s="257"/>
      <c r="AV37" s="257"/>
      <c r="AW37" s="257"/>
      <c r="AX37" s="257"/>
      <c r="AY37" s="257"/>
      <c r="AZ37" s="257"/>
      <c r="BA37" s="257"/>
      <c r="BB37" s="257"/>
      <c r="BC37" s="257"/>
    </row>
    <row r="38" spans="1:55" s="250" customFormat="1" ht="20.25" customHeight="1" x14ac:dyDescent="0.15">
      <c r="E38" s="249"/>
    </row>
    <row r="39" spans="1:55" s="250" customFormat="1" ht="20.25" customHeight="1" x14ac:dyDescent="0.15">
      <c r="A39" s="249"/>
      <c r="B39" s="249"/>
      <c r="C39" s="249"/>
      <c r="D39" s="256"/>
      <c r="E39" s="258"/>
      <c r="F39" s="258"/>
      <c r="G39" s="258"/>
      <c r="J39" s="258"/>
      <c r="K39" s="258"/>
      <c r="L39" s="258"/>
      <c r="R39" s="258"/>
      <c r="S39" s="258"/>
      <c r="T39" s="258"/>
      <c r="W39" s="258"/>
      <c r="X39" s="258"/>
      <c r="Y39" s="258"/>
    </row>
    <row r="40" spans="1:55" s="250" customFormat="1" ht="20.25" customHeight="1" x14ac:dyDescent="0.15">
      <c r="A40" s="249" t="s">
        <v>519</v>
      </c>
      <c r="B40" s="249"/>
      <c r="C40" s="249"/>
    </row>
    <row r="41" spans="1:55" s="250" customFormat="1" ht="20.25" customHeight="1" x14ac:dyDescent="0.15">
      <c r="A41" s="249" t="s">
        <v>520</v>
      </c>
      <c r="B41" s="249"/>
      <c r="C41" s="249"/>
    </row>
    <row r="42" spans="1:55" s="250" customFormat="1" ht="20.25" customHeight="1" x14ac:dyDescent="0.15">
      <c r="A42" s="259" t="s">
        <v>521</v>
      </c>
      <c r="D42" s="260"/>
      <c r="E42" s="261"/>
      <c r="F42" s="258"/>
      <c r="G42" s="258"/>
      <c r="H42" s="258"/>
      <c r="I42" s="258"/>
      <c r="K42" s="258"/>
      <c r="M42" s="258"/>
      <c r="N42" s="258"/>
      <c r="O42" s="258"/>
      <c r="P42" s="258"/>
      <c r="Q42" s="258"/>
      <c r="S42" s="258"/>
      <c r="U42" s="258"/>
      <c r="V42" s="258"/>
      <c r="X42" s="258"/>
      <c r="Z42" s="258"/>
      <c r="AA42" s="258"/>
      <c r="AB42" s="258"/>
      <c r="AC42" s="258"/>
      <c r="AD42" s="258"/>
      <c r="AF42" s="256"/>
      <c r="AH42" s="258"/>
      <c r="AM42" s="258"/>
    </row>
    <row r="43" spans="1:55" s="250" customFormat="1" ht="20.25" customHeight="1" x14ac:dyDescent="0.15">
      <c r="C43" s="259"/>
      <c r="D43" s="260"/>
      <c r="E43" s="261"/>
      <c r="F43" s="258"/>
      <c r="G43" s="258"/>
      <c r="H43" s="258"/>
      <c r="I43" s="258"/>
      <c r="K43" s="258"/>
      <c r="M43" s="258"/>
      <c r="N43" s="258"/>
      <c r="O43" s="258"/>
      <c r="P43" s="258"/>
      <c r="Q43" s="258"/>
      <c r="S43" s="258"/>
      <c r="U43" s="258"/>
      <c r="V43" s="258"/>
      <c r="X43" s="258"/>
      <c r="Z43" s="258"/>
      <c r="AA43" s="258"/>
      <c r="AB43" s="258"/>
      <c r="AC43" s="258"/>
      <c r="AD43" s="258"/>
      <c r="AF43" s="256"/>
      <c r="AH43" s="258"/>
      <c r="AM43" s="258"/>
    </row>
    <row r="44" spans="1:55" s="250" customFormat="1" ht="20.25" customHeight="1" x14ac:dyDescent="0.15">
      <c r="A44" s="249" t="s">
        <v>522</v>
      </c>
      <c r="B44" s="249"/>
    </row>
    <row r="45" spans="1:55" s="250" customFormat="1" ht="20.25" customHeight="1" x14ac:dyDescent="0.15"/>
    <row r="46" spans="1:55" s="250" customFormat="1" ht="20.25" customHeight="1" x14ac:dyDescent="0.15">
      <c r="A46" s="249" t="s">
        <v>523</v>
      </c>
      <c r="B46" s="249"/>
      <c r="C46" s="249"/>
    </row>
    <row r="47" spans="1:55" s="250" customFormat="1" ht="20.25" customHeight="1" x14ac:dyDescent="0.15">
      <c r="A47" s="249" t="s">
        <v>524</v>
      </c>
      <c r="B47" s="249"/>
      <c r="C47" s="249"/>
    </row>
    <row r="48" spans="1:55" s="250" customFormat="1" ht="20.25" customHeight="1" x14ac:dyDescent="0.15"/>
    <row r="49" spans="1:55" s="250" customFormat="1" ht="20.25" customHeight="1" x14ac:dyDescent="0.15">
      <c r="A49" s="249" t="s">
        <v>525</v>
      </c>
      <c r="B49" s="249"/>
      <c r="C49" s="249"/>
    </row>
    <row r="50" spans="1:55" s="250" customFormat="1" ht="20.25" customHeight="1" x14ac:dyDescent="0.15">
      <c r="A50" s="249" t="s">
        <v>526</v>
      </c>
      <c r="B50" s="249"/>
      <c r="C50" s="249"/>
    </row>
    <row r="51" spans="1:55" s="250" customFormat="1" ht="20.25" customHeight="1" x14ac:dyDescent="0.15">
      <c r="A51" s="249"/>
      <c r="B51" s="249"/>
      <c r="C51" s="249"/>
    </row>
    <row r="52" spans="1:55" s="250" customFormat="1" ht="20.25" customHeight="1" x14ac:dyDescent="0.15">
      <c r="A52" s="249" t="s">
        <v>527</v>
      </c>
      <c r="B52" s="249"/>
      <c r="C52" s="249"/>
    </row>
    <row r="53" spans="1:55" s="250" customFormat="1" ht="20.25" customHeight="1" x14ac:dyDescent="0.15">
      <c r="A53" s="249"/>
      <c r="B53" s="249"/>
      <c r="C53" s="249"/>
    </row>
    <row r="54" spans="1:55" s="250" customFormat="1" ht="20.25" customHeight="1" x14ac:dyDescent="0.15">
      <c r="A54" s="250" t="s">
        <v>528</v>
      </c>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262"/>
      <c r="BC54" s="262"/>
    </row>
    <row r="55" spans="1:55" s="250" customFormat="1" ht="20.25" customHeight="1" x14ac:dyDescent="0.15">
      <c r="A55" s="250" t="s">
        <v>529</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c r="AZ55" s="262"/>
      <c r="BA55" s="262"/>
      <c r="BB55" s="262"/>
      <c r="BC55" s="262"/>
    </row>
    <row r="56" spans="1:55" s="250" customFormat="1" ht="20.25" customHeight="1" x14ac:dyDescent="0.15">
      <c r="A56" s="250" t="s">
        <v>530</v>
      </c>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262"/>
      <c r="BC56" s="262"/>
    </row>
    <row r="57" spans="1:55" s="250" customFormat="1" ht="20.25" customHeight="1" x14ac:dyDescent="0.15">
      <c r="A57" s="249"/>
      <c r="B57" s="249"/>
      <c r="C57" s="249"/>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row>
    <row r="58" spans="1:55" s="250" customFormat="1" ht="20.25" customHeight="1" x14ac:dyDescent="0.15">
      <c r="A58" s="250" t="s">
        <v>531</v>
      </c>
      <c r="C58" s="263"/>
      <c r="D58" s="256"/>
      <c r="E58" s="256"/>
    </row>
    <row r="59" spans="1:55" s="250" customFormat="1" ht="20.25" customHeight="1" x14ac:dyDescent="0.15">
      <c r="A59" s="264" t="s">
        <v>532</v>
      </c>
      <c r="B59" s="263"/>
      <c r="C59" s="263"/>
      <c r="D59" s="249"/>
      <c r="E59" s="249"/>
    </row>
    <row r="60" spans="1:55" s="250" customFormat="1" ht="20.25" customHeight="1" x14ac:dyDescent="0.15">
      <c r="A60" s="265" t="s">
        <v>533</v>
      </c>
      <c r="B60" s="263"/>
      <c r="C60" s="263"/>
      <c r="D60" s="249"/>
      <c r="E60" s="249"/>
    </row>
    <row r="61" spans="1:55" s="250" customFormat="1" ht="20.25" customHeight="1" x14ac:dyDescent="0.15">
      <c r="A61" s="264" t="s">
        <v>534</v>
      </c>
      <c r="B61" s="263"/>
      <c r="C61" s="263"/>
      <c r="D61" s="249"/>
      <c r="E61" s="249"/>
    </row>
    <row r="62" spans="1:55" s="250" customFormat="1" ht="20.25" customHeight="1" x14ac:dyDescent="0.15">
      <c r="A62" s="265" t="s">
        <v>535</v>
      </c>
      <c r="B62" s="263"/>
      <c r="C62" s="263"/>
      <c r="D62" s="249"/>
      <c r="E62" s="249"/>
    </row>
    <row r="63" spans="1:55" s="250" customFormat="1" ht="20.25" customHeight="1" x14ac:dyDescent="0.15">
      <c r="A63" s="264" t="s">
        <v>536</v>
      </c>
      <c r="B63" s="263"/>
      <c r="C63" s="263"/>
      <c r="D63" s="249"/>
      <c r="E63" s="249"/>
    </row>
    <row r="64" spans="1:55" s="250" customFormat="1" ht="20.25" customHeight="1" x14ac:dyDescent="0.15">
      <c r="A64" s="264" t="s">
        <v>537</v>
      </c>
      <c r="B64" s="263"/>
      <c r="C64" s="263"/>
      <c r="D64" s="249"/>
      <c r="E64" s="249"/>
    </row>
    <row r="65" spans="1:5" s="250" customFormat="1" ht="20.25" customHeight="1" x14ac:dyDescent="0.15">
      <c r="A65" s="264" t="s">
        <v>538</v>
      </c>
      <c r="B65" s="263"/>
      <c r="C65" s="263"/>
      <c r="D65" s="249"/>
      <c r="E65" s="249"/>
    </row>
    <row r="66" spans="1:5" s="250" customFormat="1" ht="20.25" customHeight="1" x14ac:dyDescent="0.15">
      <c r="A66" s="263"/>
      <c r="B66" s="263"/>
      <c r="C66" s="263"/>
      <c r="D66" s="249"/>
      <c r="E66" s="249"/>
    </row>
    <row r="67" spans="1:5" s="250" customFormat="1" ht="20.25" customHeight="1" x14ac:dyDescent="0.15">
      <c r="A67" s="263"/>
      <c r="B67" s="263"/>
      <c r="C67" s="263"/>
      <c r="D67" s="249"/>
      <c r="E67" s="249"/>
    </row>
    <row r="68" spans="1:5" s="250" customFormat="1" ht="20.25" customHeight="1" x14ac:dyDescent="0.15">
      <c r="A68" s="263"/>
      <c r="B68" s="263"/>
      <c r="C68" s="263"/>
      <c r="D68" s="249"/>
      <c r="E68" s="249"/>
    </row>
    <row r="69" spans="1:5" s="250" customFormat="1" ht="20.25" customHeight="1" x14ac:dyDescent="0.15">
      <c r="A69" s="263"/>
      <c r="B69" s="263"/>
      <c r="C69" s="263"/>
      <c r="D69" s="249"/>
      <c r="E69" s="249"/>
    </row>
    <row r="70" spans="1:5" ht="20.25" customHeight="1" x14ac:dyDescent="0.15"/>
    <row r="71" spans="1:5" ht="20.25" customHeight="1" x14ac:dyDescent="0.15"/>
  </sheetData>
  <mergeCells count="1">
    <mergeCell ref="E4:J5"/>
  </mergeCells>
  <phoneticPr fontId="4"/>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居宅介護支援（添付書類一覧）</vt:lpstr>
      <vt:lpstr>別紙１－１ </vt:lpstr>
      <vt:lpstr>備考（1）</vt:lpstr>
      <vt:lpstr>別紙3－2</vt:lpstr>
      <vt:lpstr>別紙36 </vt:lpstr>
      <vt:lpstr>別紙36-2</vt:lpstr>
      <vt:lpstr>標準様式1【記載例】居宅介護支援</vt:lpstr>
      <vt:lpstr>(標準様式1)居宅介護支援</vt:lpstr>
      <vt:lpstr>記入方法</vt:lpstr>
      <vt:lpstr>プルダウン・リスト</vt:lpstr>
      <vt:lpstr>基準の遵守状況</vt:lpstr>
      <vt:lpstr>'(標準様式1)居宅介護支援'!Print_Area</vt:lpstr>
      <vt:lpstr>基準の遵守状況!Print_Area</vt:lpstr>
      <vt:lpstr>記入方法!Print_Area</vt:lpstr>
      <vt:lpstr>'居宅介護支援（添付書類一覧）'!Print_Area</vt:lpstr>
      <vt:lpstr>'備考（1）'!Print_Area</vt:lpstr>
      <vt:lpstr>標準様式1【記載例】居宅介護支援!Print_Area</vt:lpstr>
      <vt:lpstr>'別紙3－2'!Print_Area</vt:lpstr>
      <vt:lpstr>'別紙36 '!Print_Area</vt:lpstr>
      <vt:lpstr>'別紙36-2'!Print_Area</vt:lpstr>
      <vt:lpstr>'(標準様式1)居宅介護支援'!Print_Titles</vt:lpstr>
      <vt:lpstr>標準様式1【記載例】居宅介護支援!Print_Titles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2025-11-27T06:35:51Z</dcterms:created>
  <dcterms:modified xsi:type="dcterms:W3CDTF">2026-03-27T02:06:56Z</dcterms:modified>
</cp:coreProperties>
</file>