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7AD9DA86-6A7B-4F5C-B32B-09118CB63DD1}" xr6:coauthVersionLast="47" xr6:coauthVersionMax="47" xr10:uidLastSave="{00000000-0000-0000-0000-000000000000}"/>
  <bookViews>
    <workbookView xWindow="-120" yWindow="-120" windowWidth="29040" windowHeight="15720" xr2:uid="{00000000-000D-0000-FFFF-FFFF00000000}"/>
  </bookViews>
  <sheets>
    <sheet name="提出書類及びチェックリスト" sheetId="4" r:id="rId1"/>
    <sheet name="指定更新申請書" sheetId="15" r:id="rId2"/>
    <sheet name="付表" sheetId="3" r:id="rId3"/>
    <sheet name="【記載例】標準様式1" sheetId="5" r:id="rId4"/>
    <sheet name="標準様式１" sheetId="6" r:id="rId5"/>
    <sheet name="記入方法" sheetId="8" r:id="rId6"/>
    <sheet name="プルダウン・リスト" sheetId="9" r:id="rId7"/>
    <sheet name="標準様式２" sheetId="17" r:id="rId8"/>
    <sheet name="標準様式3" sheetId="10" r:id="rId9"/>
    <sheet name="標準様式５" sheetId="11" r:id="rId10"/>
    <sheet name="標準様式６" sheetId="12" r:id="rId11"/>
    <sheet name="別紙②" sheetId="13" r:id="rId12"/>
    <sheet name="別紙④" sheetId="16" r:id="rId13"/>
    <sheet name="標準様式７" sheetId="14" r:id="rId14"/>
    <sheet name="大田区参考様式２" sheetId="18" r:id="rId15"/>
  </sheets>
  <externalReferences>
    <externalReference r:id="rId16"/>
    <externalReference r:id="rId17"/>
    <externalReference r:id="rId18"/>
    <externalReference r:id="rId19"/>
    <externalReference r:id="rId20"/>
    <externalReference r:id="rId21"/>
  </externalReferences>
  <definedNames>
    <definedName name="ｋ">#N/A</definedName>
    <definedName name="_xlnm.Print_Area" localSheetId="3">【記載例】標準様式1!$A$1:$BD$51</definedName>
    <definedName name="_xlnm.Print_Area" localSheetId="5">記入方法!$A$1:$O$77</definedName>
    <definedName name="_xlnm.Print_Area" localSheetId="1">指定更新申請書!$A$1:$AH$65</definedName>
    <definedName name="_xlnm.Print_Area" localSheetId="0">提出書類及びチェックリスト!$A$1:$H$49</definedName>
    <definedName name="_xlnm.Print_Area" localSheetId="4">標準様式１!$A$1:$BD$51</definedName>
    <definedName name="_xlnm.Print_Area" localSheetId="7">標準様式２!$A$1:$U$27</definedName>
    <definedName name="_xlnm.Print_Area" localSheetId="9">標準様式５!$A$1:$D$18</definedName>
    <definedName name="_xlnm.Print_Area" localSheetId="10">標準様式６!$A$1:$L$24</definedName>
    <definedName name="_xlnm.Print_Area" localSheetId="13">標準様式７!$A$1:$B$32</definedName>
    <definedName name="_xlnm.Print_Area" localSheetId="2">付表!$A$1:$T$29</definedName>
    <definedName name="_xlnm.Print_Area" localSheetId="11">別紙②!$A$1:$D$19</definedName>
    <definedName name="_xlnm.Print_Area" localSheetId="12">別紙④!$A$1:$D$19</definedName>
    <definedName name="_xlnm.Print_Titles" localSheetId="3">【記載例】標準様式1!$1:$13</definedName>
    <definedName name="_xlnm.Print_Titles" localSheetId="4">標準様式１!$1:$13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プルダウン・リスト!$D$16:$D$28</definedName>
    <definedName name="介護予防支援担当職員">プルダウン・リスト!$E$16:$E$28</definedName>
    <definedName name="確認">#N/A</definedName>
    <definedName name="管理者">プルダウン・リスト!$C$16:$C$28</definedName>
    <definedName name="種類">[3]サービス種類一覧!$A$4:$A$20</definedName>
    <definedName name="職種" localSheetId="14">[4]プルダウン・リスト!$C$15:$K$15</definedName>
    <definedName name="職種" localSheetId="7">[5]プルダウン・リスト!$C$15:$K$15</definedName>
    <definedName name="職種" localSheetId="12">[6]プルダウン・リスト!$C$15:$K$15</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6" l="1"/>
  <c r="H44" i="6"/>
  <c r="C44" i="6"/>
  <c r="P40" i="6"/>
  <c r="C50" i="6" s="1"/>
  <c r="L40" i="6"/>
  <c r="C45" i="6" s="1"/>
  <c r="M45" i="6" s="1"/>
  <c r="H50" i="6" s="1"/>
  <c r="J40" i="6"/>
  <c r="G39" i="6"/>
  <c r="E39" i="6"/>
  <c r="G38" i="6"/>
  <c r="E38" i="6"/>
  <c r="G37" i="6"/>
  <c r="E37" i="6"/>
  <c r="G36" i="6"/>
  <c r="G40" i="6" s="1"/>
  <c r="E36" i="6"/>
  <c r="E40" i="6" s="1"/>
  <c r="AU31" i="6"/>
  <c r="AW31" i="6" s="1"/>
  <c r="AU30" i="6"/>
  <c r="AW30" i="6" s="1"/>
  <c r="AW29" i="6"/>
  <c r="AU29" i="6"/>
  <c r="AU28" i="6"/>
  <c r="AW28" i="6" s="1"/>
  <c r="AU27" i="6"/>
  <c r="AW27" i="6" s="1"/>
  <c r="AU26" i="6"/>
  <c r="AW26" i="6" s="1"/>
  <c r="AU25" i="6"/>
  <c r="AW25" i="6" s="1"/>
  <c r="AU24" i="6"/>
  <c r="AW24" i="6" s="1"/>
  <c r="AU23" i="6"/>
  <c r="AW23" i="6" s="1"/>
  <c r="AU22" i="6"/>
  <c r="AW22" i="6" s="1"/>
  <c r="AU21" i="6"/>
  <c r="AW21" i="6" s="1"/>
  <c r="AU20" i="6"/>
  <c r="AW20" i="6" s="1"/>
  <c r="AU19" i="6"/>
  <c r="AW19" i="6" s="1"/>
  <c r="AU18" i="6"/>
  <c r="AW18" i="6" s="1"/>
  <c r="AW17" i="6"/>
  <c r="AU17" i="6"/>
  <c r="B17" i="6"/>
  <c r="B18" i="6" s="1"/>
  <c r="B19" i="6" s="1"/>
  <c r="B20" i="6" s="1"/>
  <c r="B21" i="6" s="1"/>
  <c r="B22" i="6" s="1"/>
  <c r="B23" i="6" s="1"/>
  <c r="B24" i="6" s="1"/>
  <c r="B25" i="6" s="1"/>
  <c r="B26" i="6" s="1"/>
  <c r="B27" i="6" s="1"/>
  <c r="B28" i="6" s="1"/>
  <c r="B29" i="6" s="1"/>
  <c r="B30" i="6" s="1"/>
  <c r="B31" i="6" s="1"/>
  <c r="AU16" i="6"/>
  <c r="AW16" i="6" s="1"/>
  <c r="AU15" i="6"/>
  <c r="AW15" i="6" s="1"/>
  <c r="B15" i="6"/>
  <c r="B16" i="6" s="1"/>
  <c r="AU14" i="6"/>
  <c r="AW14" i="6" s="1"/>
  <c r="AR12" i="6"/>
  <c r="AR13" i="6" s="1"/>
  <c r="AT11" i="6"/>
  <c r="AT12" i="6" s="1"/>
  <c r="AT13" i="6" s="1"/>
  <c r="AS11" i="6"/>
  <c r="AS12" i="6" s="1"/>
  <c r="AS13" i="6" s="1"/>
  <c r="AR11" i="6"/>
  <c r="AU9" i="6"/>
  <c r="X2" i="6"/>
  <c r="AO12" i="6" s="1"/>
  <c r="AO13" i="6" s="1"/>
  <c r="H45" i="5"/>
  <c r="H44" i="5"/>
  <c r="C44" i="5"/>
  <c r="P40" i="5"/>
  <c r="C50" i="5" s="1"/>
  <c r="L40" i="5"/>
  <c r="C45" i="5" s="1"/>
  <c r="M45" i="5" s="1"/>
  <c r="H50" i="5" s="1"/>
  <c r="J40" i="5"/>
  <c r="G39" i="5"/>
  <c r="E39" i="5"/>
  <c r="G37" i="5"/>
  <c r="E37" i="5"/>
  <c r="AW31" i="5"/>
  <c r="AU31" i="5"/>
  <c r="AU30" i="5"/>
  <c r="AW30" i="5" s="1"/>
  <c r="AU29" i="5"/>
  <c r="AW29" i="5" s="1"/>
  <c r="AU28" i="5"/>
  <c r="AW28" i="5" s="1"/>
  <c r="AW27" i="5"/>
  <c r="AU27" i="5"/>
  <c r="AU26" i="5"/>
  <c r="AW26" i="5" s="1"/>
  <c r="AU25" i="5"/>
  <c r="AW25" i="5" s="1"/>
  <c r="AU24" i="5"/>
  <c r="AW24" i="5" s="1"/>
  <c r="AW23" i="5"/>
  <c r="AU23" i="5"/>
  <c r="AU22" i="5"/>
  <c r="AW22" i="5" s="1"/>
  <c r="AU21" i="5"/>
  <c r="AW21" i="5" s="1"/>
  <c r="AU20" i="5"/>
  <c r="AW20" i="5" s="1"/>
  <c r="AW19" i="5"/>
  <c r="AU19" i="5"/>
  <c r="AU18" i="5"/>
  <c r="E38" i="5" s="1"/>
  <c r="AU17" i="5"/>
  <c r="AW17" i="5" s="1"/>
  <c r="AU16" i="5"/>
  <c r="AW15" i="5"/>
  <c r="AU15" i="5"/>
  <c r="B15" i="5"/>
  <c r="B16" i="5" s="1"/>
  <c r="B17" i="5" s="1"/>
  <c r="B18" i="5" s="1"/>
  <c r="B19" i="5" s="1"/>
  <c r="B20" i="5" s="1"/>
  <c r="B21" i="5" s="1"/>
  <c r="B22" i="5" s="1"/>
  <c r="B23" i="5" s="1"/>
  <c r="B24" i="5" s="1"/>
  <c r="B25" i="5" s="1"/>
  <c r="B26" i="5" s="1"/>
  <c r="B27" i="5" s="1"/>
  <c r="B28" i="5" s="1"/>
  <c r="B29" i="5" s="1"/>
  <c r="B30" i="5" s="1"/>
  <c r="B31" i="5" s="1"/>
  <c r="AU14" i="5"/>
  <c r="AW14" i="5" s="1"/>
  <c r="AT12" i="5"/>
  <c r="AT13" i="5" s="1"/>
  <c r="AT11" i="5"/>
  <c r="AS11" i="5"/>
  <c r="AS12" i="5" s="1"/>
  <c r="AS13" i="5" s="1"/>
  <c r="AR11" i="5"/>
  <c r="AR12" i="5" s="1"/>
  <c r="AR13" i="5" s="1"/>
  <c r="AU9" i="5"/>
  <c r="X2" i="5"/>
  <c r="AQ12" i="5" s="1"/>
  <c r="AQ13" i="5" s="1"/>
  <c r="S11" i="5" l="1"/>
  <c r="AA11" i="5"/>
  <c r="AI11" i="5"/>
  <c r="AQ11" i="5"/>
  <c r="P12" i="5"/>
  <c r="P13" i="5" s="1"/>
  <c r="X12" i="5"/>
  <c r="X13" i="5" s="1"/>
  <c r="AF12" i="5"/>
  <c r="AF13" i="5" s="1"/>
  <c r="AN12" i="5"/>
  <c r="AN13" i="5" s="1"/>
  <c r="W11" i="5"/>
  <c r="AE11" i="5"/>
  <c r="AM11" i="5"/>
  <c r="T12" i="5"/>
  <c r="T13" i="5" s="1"/>
  <c r="AB12" i="5"/>
  <c r="AB13" i="5" s="1"/>
  <c r="AJ12" i="5"/>
  <c r="AJ13" i="5" s="1"/>
  <c r="E36" i="5"/>
  <c r="E40" i="5" s="1"/>
  <c r="M50" i="5"/>
  <c r="Q11" i="6"/>
  <c r="U11" i="6"/>
  <c r="Y11" i="6"/>
  <c r="AC11" i="6"/>
  <c r="AG11" i="6"/>
  <c r="AK11" i="6"/>
  <c r="AO11" i="6"/>
  <c r="R12" i="6"/>
  <c r="R13" i="6" s="1"/>
  <c r="V12" i="6"/>
  <c r="V13" i="6" s="1"/>
  <c r="Z12" i="6"/>
  <c r="Z13" i="6" s="1"/>
  <c r="AD12" i="6"/>
  <c r="AD13" i="6" s="1"/>
  <c r="AH12" i="6"/>
  <c r="AH13" i="6" s="1"/>
  <c r="AL12" i="6"/>
  <c r="AL13" i="6" s="1"/>
  <c r="AP12" i="6"/>
  <c r="AP13" i="6" s="1"/>
  <c r="P11" i="5"/>
  <c r="T11" i="5"/>
  <c r="X11" i="5"/>
  <c r="AB11" i="5"/>
  <c r="AF11" i="5"/>
  <c r="AJ11" i="5"/>
  <c r="AN11" i="5"/>
  <c r="Q12" i="5"/>
  <c r="Q13" i="5" s="1"/>
  <c r="U12" i="5"/>
  <c r="U13" i="5" s="1"/>
  <c r="Y12" i="5"/>
  <c r="Y13" i="5" s="1"/>
  <c r="AC12" i="5"/>
  <c r="AC13" i="5" s="1"/>
  <c r="AG12" i="5"/>
  <c r="AG13" i="5" s="1"/>
  <c r="AK12" i="5"/>
  <c r="AK13" i="5" s="1"/>
  <c r="AO12" i="5"/>
  <c r="AO13" i="5" s="1"/>
  <c r="AW16" i="5"/>
  <c r="G36" i="5" s="1"/>
  <c r="AZ7" i="6"/>
  <c r="R11" i="6"/>
  <c r="V11" i="6"/>
  <c r="Z11" i="6"/>
  <c r="AD11" i="6"/>
  <c r="AH11" i="6"/>
  <c r="AL11" i="6"/>
  <c r="AP11" i="6"/>
  <c r="S12" i="6"/>
  <c r="S13" i="6" s="1"/>
  <c r="W12" i="6"/>
  <c r="W13" i="6" s="1"/>
  <c r="AA12" i="6"/>
  <c r="AA13" i="6" s="1"/>
  <c r="AE12" i="6"/>
  <c r="AE13" i="6" s="1"/>
  <c r="AI12" i="6"/>
  <c r="AI13" i="6" s="1"/>
  <c r="AM12" i="6"/>
  <c r="AM13" i="6" s="1"/>
  <c r="AQ12" i="6"/>
  <c r="AQ13" i="6" s="1"/>
  <c r="Q11" i="5"/>
  <c r="Y11" i="5"/>
  <c r="AC11" i="5"/>
  <c r="AG11" i="5"/>
  <c r="AK11" i="5"/>
  <c r="AO11" i="5"/>
  <c r="R12" i="5"/>
  <c r="R13" i="5" s="1"/>
  <c r="Z12" i="5"/>
  <c r="Z13" i="5" s="1"/>
  <c r="AH12" i="5"/>
  <c r="AH13" i="5" s="1"/>
  <c r="AL12" i="5"/>
  <c r="AL13" i="5" s="1"/>
  <c r="AP12" i="5"/>
  <c r="AP13" i="5" s="1"/>
  <c r="S11" i="6"/>
  <c r="W11" i="6"/>
  <c r="AA11" i="6"/>
  <c r="AE11" i="6"/>
  <c r="AI11" i="6"/>
  <c r="AM11" i="6"/>
  <c r="AQ11" i="6"/>
  <c r="P12" i="6"/>
  <c r="P13" i="6" s="1"/>
  <c r="T12" i="6"/>
  <c r="T13" i="6" s="1"/>
  <c r="X12" i="6"/>
  <c r="X13" i="6" s="1"/>
  <c r="AB12" i="6"/>
  <c r="AB13" i="6" s="1"/>
  <c r="AF12" i="6"/>
  <c r="AF13" i="6" s="1"/>
  <c r="AJ12" i="6"/>
  <c r="AJ13" i="6" s="1"/>
  <c r="AN12" i="6"/>
  <c r="AN13" i="6" s="1"/>
  <c r="U11" i="5"/>
  <c r="V12" i="5"/>
  <c r="V13" i="5" s="1"/>
  <c r="AD12" i="5"/>
  <c r="AD13" i="5" s="1"/>
  <c r="AZ7" i="5"/>
  <c r="R11" i="5"/>
  <c r="V11" i="5"/>
  <c r="Z11" i="5"/>
  <c r="AD11" i="5"/>
  <c r="AH11" i="5"/>
  <c r="AL11" i="5"/>
  <c r="AP11" i="5"/>
  <c r="S12" i="5"/>
  <c r="S13" i="5" s="1"/>
  <c r="W12" i="5"/>
  <c r="W13" i="5" s="1"/>
  <c r="AA12" i="5"/>
  <c r="AA13" i="5" s="1"/>
  <c r="AE12" i="5"/>
  <c r="AE13" i="5" s="1"/>
  <c r="AI12" i="5"/>
  <c r="AI13" i="5" s="1"/>
  <c r="AM12" i="5"/>
  <c r="AM13" i="5" s="1"/>
  <c r="AW18" i="5"/>
  <c r="G38" i="5" s="1"/>
  <c r="P11" i="6"/>
  <c r="T11" i="6"/>
  <c r="X11" i="6"/>
  <c r="AB11" i="6"/>
  <c r="AF11" i="6"/>
  <c r="AJ11" i="6"/>
  <c r="AN11" i="6"/>
  <c r="Q12" i="6"/>
  <c r="Q13" i="6" s="1"/>
  <c r="U12" i="6"/>
  <c r="U13" i="6" s="1"/>
  <c r="Y12" i="6"/>
  <c r="Y13" i="6" s="1"/>
  <c r="AC12" i="6"/>
  <c r="AC13" i="6" s="1"/>
  <c r="AG12" i="6"/>
  <c r="AG13" i="6" s="1"/>
  <c r="AK12" i="6"/>
  <c r="AK13" i="6" s="1"/>
  <c r="M50" i="6"/>
  <c r="G4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5" authorId="0" shapeId="0" xr:uid="{64F07576-8C18-4CCB-AEFD-EA0541857C93}">
      <text>
        <r>
          <rPr>
            <sz val="14"/>
            <color indexed="81"/>
            <rFont val="MS P ゴシック"/>
            <family val="3"/>
            <charset val="128"/>
          </rPr>
          <t>介護予防支援の指定を受けている居宅介護支援が、同時に指定更新をする場合には、居宅介護支援・介護予防支援と記載してください。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1BF5A932-AA67-43D7-9E1A-B0012C525B4D}">
      <text>
        <r>
          <rPr>
            <b/>
            <sz val="14"/>
            <color indexed="81"/>
            <rFont val="MS P ゴシック"/>
            <family val="3"/>
            <charset val="128"/>
          </rPr>
          <t>作成者:</t>
        </r>
        <r>
          <rPr>
            <sz val="14"/>
            <color indexed="81"/>
            <rFont val="MS P ゴシック"/>
            <family val="3"/>
            <charset val="128"/>
          </rPr>
          <t xml:space="preserve">
介護予防支援の指定も受けている場合で、</t>
        </r>
      </text>
    </comment>
  </commentList>
</comments>
</file>

<file path=xl/sharedStrings.xml><?xml version="1.0" encoding="utf-8"?>
<sst xmlns="http://schemas.openxmlformats.org/spreadsheetml/2006/main" count="708" uniqueCount="462">
  <si>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</si>
  <si>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</si>
  <si>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</si>
  <si>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年</t>
  </si>
  <si>
    <t>月</t>
  </si>
  <si>
    <t>日</t>
  </si>
  <si>
    <t>所在地</t>
    <rPh sb="0" eb="3">
      <t>ショザイチ</t>
    </rPh>
    <phoneticPr fontId="6"/>
  </si>
  <si>
    <t>申請者</t>
  </si>
  <si>
    <t>法人番号</t>
    <rPh sb="0" eb="2">
      <t>ホウジン</t>
    </rPh>
    <rPh sb="2" eb="4">
      <t>バンゴウ</t>
    </rPh>
    <phoneticPr fontId="6"/>
  </si>
  <si>
    <t>申　請　者</t>
    <rPh sb="0" eb="1">
      <t>サル</t>
    </rPh>
    <rPh sb="2" eb="3">
      <t>ショウ</t>
    </rPh>
    <rPh sb="4" eb="5">
      <t>モノ</t>
    </rPh>
    <phoneticPr fontId="9"/>
  </si>
  <si>
    <t>主たる事務所の
所在地</t>
    <rPh sb="8" eb="11">
      <t>ショザイチ</t>
    </rPh>
    <phoneticPr fontId="6"/>
  </si>
  <si>
    <t>（郵便番号</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</si>
  <si>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</si>
  <si>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</si>
  <si>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</si>
  <si>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</si>
  <si>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</si>
  <si>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</si>
  <si>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</si>
  <si>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</si>
  <si>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</si>
  <si>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</si>
  <si>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</si>
  <si>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</si>
  <si>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</si>
  <si>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</si>
  <si>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</si>
  <si>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</si>
  <si>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</si>
  <si>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付表第二号（十一）  指定居宅介護支援事業所の指定等に係る記載事項</t>
    <rPh sb="25" eb="26">
      <t>トウ</t>
    </rPh>
    <phoneticPr fontId="6"/>
  </si>
  <si>
    <t>事 業 所</t>
    <phoneticPr fontId="6"/>
  </si>
  <si>
    <t>フリガナ</t>
  </si>
  <si>
    <t>名    称</t>
  </si>
  <si>
    <t>所在地</t>
    <phoneticPr fontId="6"/>
  </si>
  <si>
    <t xml:space="preserve"> －  </t>
    <phoneticPr fontId="6"/>
  </si>
  <si>
    <t xml:space="preserve">    ）</t>
  </si>
  <si>
    <t>連絡先</t>
  </si>
  <si>
    <t>FAX 番号</t>
  </si>
  <si>
    <t>Email</t>
    <phoneticPr fontId="6"/>
  </si>
  <si>
    <t>管 理 者</t>
    <phoneticPr fontId="6"/>
  </si>
  <si>
    <t>住所</t>
    <phoneticPr fontId="6"/>
  </si>
  <si>
    <t>（郵便番号</t>
    <phoneticPr fontId="6"/>
  </si>
  <si>
    <t>－</t>
  </si>
  <si>
    <t>)</t>
    <phoneticPr fontId="6"/>
  </si>
  <si>
    <t>氏　　名</t>
    <phoneticPr fontId="6"/>
  </si>
  <si>
    <t>生年月日</t>
  </si>
  <si>
    <t>当該居宅介護支援事業所における介護支援専門員との兼務の有無</t>
    <phoneticPr fontId="6"/>
  </si>
  <si>
    <t>同一敷地内の他の事業所
又は施設の従業者との兼務
（兼務の場合のみ記入）</t>
    <phoneticPr fontId="6"/>
  </si>
  <si>
    <t>名称</t>
    <phoneticPr fontId="6"/>
  </si>
  <si>
    <t>事業所番号</t>
    <rPh sb="0" eb="3">
      <t>ジギョウショ</t>
    </rPh>
    <rPh sb="3" eb="5">
      <t>バンゴウ</t>
    </rPh>
    <phoneticPr fontId="6"/>
  </si>
  <si>
    <t>兼務する職種
及び勤務時間等</t>
    <phoneticPr fontId="6"/>
  </si>
  <si>
    <t>○人員に関する基準の確認に必要な事項</t>
    <rPh sb="1" eb="18">
      <t>ジ</t>
    </rPh>
    <phoneticPr fontId="6"/>
  </si>
  <si>
    <t>従業者の職種・員数（人）</t>
  </si>
  <si>
    <t>介護支援専門員</t>
  </si>
  <si>
    <t>専  従</t>
  </si>
  <si>
    <t>兼  務</t>
  </si>
  <si>
    <t>常  勤（人）</t>
  </si>
  <si>
    <t>非常勤（人）</t>
  </si>
  <si>
    <t>事業開始時の利用者の推定数</t>
    <rPh sb="10" eb="12">
      <t>スイテイ</t>
    </rPh>
    <phoneticPr fontId="6"/>
  </si>
  <si>
    <t>人</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</si>
  <si>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</si>
  <si>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</si>
  <si>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</si>
  <si>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（別添）</t>
    <rPh sb="1" eb="3">
      <t>ベッテン</t>
    </rPh>
    <phoneticPr fontId="6"/>
  </si>
  <si>
    <t>付表第二号（十一） 指定居宅介護支援事業所の指定に係る記載事項・チェックリスト</t>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</si>
  <si>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</si>
  <si>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添付書類</t>
    <rPh sb="0" eb="2">
      <t>テンプ</t>
    </rPh>
    <rPh sb="2" eb="4">
      <t>ショルイ</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</si>
  <si>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</si>
  <si>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</si>
  <si>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</si>
  <si>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</si>
  <si>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5"/>
  </si>
  <si>
    <t>添付省略</t>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</si>
  <si>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</si>
  <si>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</si>
  <si>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添付省略</t>
    <phoneticPr fontId="5"/>
  </si>
  <si>
    <t>管理者の経歴</t>
    <rPh sb="0" eb="3">
      <t>カンリシャ</t>
    </rPh>
    <rPh sb="4" eb="6">
      <t>ケイレキ</t>
    </rPh>
    <phoneticPr fontId="6"/>
  </si>
  <si>
    <t>平面図</t>
    <rPh sb="0" eb="3">
      <t>ヘイメンズ</t>
    </rPh>
    <phoneticPr fontId="6"/>
  </si>
  <si>
    <t>標準様式３</t>
    <rPh sb="2" eb="4">
      <t>ヨウシキ</t>
    </rPh>
    <phoneticPr fontId="6"/>
  </si>
  <si>
    <t>添付省略</t>
    <phoneticPr fontId="5"/>
  </si>
  <si>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</si>
  <si>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</si>
  <si>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標準様式5</t>
    <rPh sb="2" eb="4">
      <t>ヨウシキ</t>
    </rPh>
    <phoneticPr fontId="6"/>
  </si>
  <si>
    <t>関係市町村並びに他の保健医療・福祉サービスの提供主体との連携の内容</t>
    <phoneticPr fontId="6"/>
  </si>
  <si>
    <t>誓約書</t>
    <rPh sb="0" eb="3">
      <t>セイヤクショ</t>
    </rPh>
    <phoneticPr fontId="6"/>
  </si>
  <si>
    <t>標準様式６</t>
    <rPh sb="2" eb="4">
      <t>ヨウシキ</t>
    </rPh>
    <phoneticPr fontId="6"/>
  </si>
  <si>
    <t>介護支援専門員の氏名及びその登録番号</t>
    <phoneticPr fontId="6"/>
  </si>
  <si>
    <t>標準様式７</t>
    <rPh sb="2" eb="4">
      <t>ヨウシキ</t>
    </rPh>
    <phoneticPr fontId="6"/>
  </si>
  <si>
    <t>以下は、大田区が独自で提出を必要としている書類です。上記添付書類と一緒に提出をお願いします。（必要書類は、変更する場合がございます。）</t>
    <rPh sb="0" eb="2">
      <t>イカ</t>
    </rPh>
    <rPh sb="4" eb="7">
      <t>オオタク</t>
    </rPh>
    <rPh sb="8" eb="10">
      <t>ドクジ</t>
    </rPh>
    <rPh sb="11" eb="13">
      <t>テイシュツ</t>
    </rPh>
    <rPh sb="14" eb="16">
      <t>ヒツヨウ</t>
    </rPh>
    <rPh sb="21" eb="23">
      <t>ショルイ</t>
    </rPh>
    <rPh sb="26" eb="28">
      <t>ジョウキ</t>
    </rPh>
    <rPh sb="28" eb="30">
      <t>テンプ</t>
    </rPh>
    <rPh sb="30" eb="32">
      <t>ショルイ</t>
    </rPh>
    <rPh sb="33" eb="35">
      <t>イッショ</t>
    </rPh>
    <rPh sb="36" eb="38">
      <t>テイシュツ</t>
    </rPh>
    <rPh sb="40" eb="41">
      <t>ネガ</t>
    </rPh>
    <rPh sb="47" eb="49">
      <t>ヒツヨウ</t>
    </rPh>
    <rPh sb="49" eb="51">
      <t>ショルイ</t>
    </rPh>
    <rPh sb="53" eb="55">
      <t>ヘンコウ</t>
    </rPh>
    <rPh sb="57" eb="59">
      <t>バアイ</t>
    </rPh>
    <phoneticPr fontId="6"/>
  </si>
  <si>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6"/>
  </si>
  <si>
    <t>※１</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</si>
  <si>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</si>
  <si>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</si>
  <si>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</si>
  <si>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※３</t>
    <phoneticPr fontId="6"/>
  </si>
  <si>
    <t>３「管理者の経歴」は、主任介護支援専門員研修修了証（経過措置期間中は介護支援専門員証の写し）を添付ください。</t>
    <rPh sb="2" eb="5">
      <t>カンリシャ</t>
    </rPh>
    <rPh sb="6" eb="8">
      <t>ケイレキ</t>
    </rPh>
    <rPh sb="11" eb="13">
      <t>シュニン</t>
    </rPh>
    <rPh sb="13" eb="15">
      <t>カイゴ</t>
    </rPh>
    <rPh sb="15" eb="17">
      <t>シエン</t>
    </rPh>
    <rPh sb="17" eb="20">
      <t>センモンイン</t>
    </rPh>
    <rPh sb="20" eb="22">
      <t>ケンシュウ</t>
    </rPh>
    <rPh sb="22" eb="25">
      <t>シュウリョウショウ</t>
    </rPh>
    <rPh sb="26" eb="28">
      <t>ケイカ</t>
    </rPh>
    <rPh sb="28" eb="30">
      <t>ソチ</t>
    </rPh>
    <rPh sb="30" eb="33">
      <t>キカンチュウ</t>
    </rPh>
    <rPh sb="34" eb="36">
      <t>カイゴ</t>
    </rPh>
    <rPh sb="36" eb="38">
      <t>シエン</t>
    </rPh>
    <rPh sb="38" eb="41">
      <t>センモンイン</t>
    </rPh>
    <rPh sb="41" eb="42">
      <t>ショウ</t>
    </rPh>
    <rPh sb="43" eb="44">
      <t>ウツ</t>
    </rPh>
    <rPh sb="47" eb="49">
      <t>テンプ</t>
    </rPh>
    <phoneticPr fontId="6"/>
  </si>
  <si>
    <t xml:space="preserve"> ※４　主任介護支援専門員研修を修了している場合は、修了証の写しも添付してください。</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</si>
  <si>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</si>
  <si>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</si>
  <si>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</si>
  <si>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</si>
  <si>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</si>
  <si>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（標準様式1）</t>
    <rPh sb="1" eb="3">
      <t>ヒョウジュン</t>
    </rPh>
    <rPh sb="3" eb="5">
      <t>ヨウシキ</t>
    </rPh>
    <phoneticPr fontId="6"/>
  </si>
  <si>
    <t>従業者の勤務の体制及び勤務形態一覧表</t>
    <phoneticPr fontId="5"/>
  </si>
  <si>
    <t>サービス種別</t>
    <rPh sb="4" eb="6">
      <t>シュベツ</t>
    </rPh>
    <phoneticPr fontId="5"/>
  </si>
  <si>
    <t>(</t>
    <phoneticPr fontId="5"/>
  </si>
  <si>
    <t>居宅介護支援</t>
    <rPh sb="0" eb="2">
      <t>キョタク</t>
    </rPh>
    <rPh sb="2" eb="4">
      <t>カイゴ</t>
    </rPh>
    <rPh sb="4" eb="6">
      <t>シエン</t>
    </rPh>
    <phoneticPr fontId="5"/>
  </si>
  <si>
    <t>）</t>
    <phoneticPr fontId="5"/>
  </si>
  <si>
    <t>令和</t>
    <rPh sb="0" eb="2">
      <t>レイワ</t>
    </rPh>
    <phoneticPr fontId="5"/>
  </si>
  <si>
    <t>)</t>
    <phoneticPr fontId="5"/>
  </si>
  <si>
    <t>年</t>
    <rPh sb="0" eb="1">
      <t>ネン</t>
    </rPh>
    <phoneticPr fontId="5"/>
  </si>
  <si>
    <t>月</t>
    <rPh sb="0" eb="1">
      <t>ゲツ</t>
    </rPh>
    <phoneticPr fontId="5"/>
  </si>
  <si>
    <t>事業所名</t>
    <rPh sb="0" eb="3">
      <t>ジギョウショ</t>
    </rPh>
    <rPh sb="3" eb="4">
      <t>メイ</t>
    </rPh>
    <phoneticPr fontId="5"/>
  </si>
  <si>
    <t>(</t>
    <phoneticPr fontId="5"/>
  </si>
  <si>
    <t>○○○○</t>
    <phoneticPr fontId="5"/>
  </si>
  <si>
    <t>）</t>
    <phoneticPr fontId="5"/>
  </si>
  <si>
    <t>(1)</t>
    <phoneticPr fontId="5"/>
  </si>
  <si>
    <t>４週</t>
  </si>
  <si>
    <t>(2)</t>
    <phoneticPr fontId="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</si>
  <si>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</si>
  <si>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</si>
  <si>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時間/週</t>
    <rPh sb="0" eb="2">
      <t>ジカン</t>
    </rPh>
    <rPh sb="3" eb="4">
      <t>シュウ</t>
    </rPh>
    <phoneticPr fontId="5"/>
  </si>
  <si>
    <t>時間/月</t>
    <rPh sb="0" eb="2">
      <t>ジカン</t>
    </rPh>
    <rPh sb="3" eb="4">
      <t>ツキ</t>
    </rPh>
    <phoneticPr fontId="5"/>
  </si>
  <si>
    <t>(4) 利用者数（新規の場合は推定数）</t>
  </si>
  <si>
    <t>人</t>
    <rPh sb="0" eb="1">
      <t>ニン</t>
    </rPh>
    <phoneticPr fontId="5"/>
  </si>
  <si>
    <t>当月の日数</t>
    <rPh sb="0" eb="2">
      <t>トウゲツ</t>
    </rPh>
    <rPh sb="3" eb="5">
      <t>ニッスウ</t>
    </rPh>
    <phoneticPr fontId="5"/>
  </si>
  <si>
    <t>日</t>
    <rPh sb="0" eb="1">
      <t>ニチ</t>
    </rPh>
    <phoneticPr fontId="5"/>
  </si>
  <si>
    <t>No</t>
    <phoneticPr fontId="5"/>
  </si>
  <si>
    <t>(5) 
職種</t>
    <phoneticPr fontId="6"/>
  </si>
  <si>
    <t>(6)
勤務
形態</t>
    <phoneticPr fontId="6"/>
  </si>
  <si>
    <t>(7)
資格</t>
    <rPh sb="4" eb="6">
      <t>シカク</t>
    </rPh>
    <phoneticPr fontId="5"/>
  </si>
  <si>
    <t>(8) 氏　名</t>
    <phoneticPr fontId="6"/>
  </si>
  <si>
    <t>(9)</t>
    <phoneticPr fontId="5"/>
  </si>
  <si>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</si>
  <si>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</si>
  <si>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</si>
  <si>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</si>
  <si>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</si>
  <si>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</si>
  <si>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</si>
  <si>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管理者</t>
    <rPh sb="0" eb="3">
      <t>カンリシャ</t>
    </rPh>
    <phoneticPr fontId="5"/>
  </si>
  <si>
    <t>A</t>
  </si>
  <si>
    <t>主任介護支援専門員</t>
    <rPh sb="0" eb="2">
      <t>シュニン</t>
    </rPh>
    <rPh sb="2" eb="4">
      <t>カイゴ</t>
    </rPh>
    <rPh sb="4" eb="6">
      <t>シエン</t>
    </rPh>
    <rPh sb="6" eb="9">
      <t>センモンイン</t>
    </rPh>
    <phoneticPr fontId="5"/>
  </si>
  <si>
    <t>厚労　太郎</t>
    <rPh sb="0" eb="2">
      <t>コウロウ</t>
    </rPh>
    <rPh sb="3" eb="5">
      <t>タロウ</t>
    </rPh>
    <phoneticPr fontId="5"/>
  </si>
  <si>
    <t>介護支援専門員</t>
    <rPh sb="0" eb="2">
      <t>カイゴ</t>
    </rPh>
    <rPh sb="2" eb="4">
      <t>シエン</t>
    </rPh>
    <rPh sb="4" eb="7">
      <t>センモンイン</t>
    </rPh>
    <phoneticPr fontId="5"/>
  </si>
  <si>
    <t>○○　A郞</t>
    <rPh sb="4" eb="5">
      <t>ロウ</t>
    </rPh>
    <phoneticPr fontId="5"/>
  </si>
  <si>
    <t>○○　B子</t>
    <rPh sb="4" eb="5">
      <t>コ</t>
    </rPh>
    <phoneticPr fontId="5"/>
  </si>
  <si>
    <t>○○　C子</t>
    <rPh sb="4" eb="5">
      <t>コ</t>
    </rPh>
    <phoneticPr fontId="5"/>
  </si>
  <si>
    <t>C</t>
  </si>
  <si>
    <t>○○　D子</t>
    <rPh sb="4" eb="5">
      <t>コ</t>
    </rPh>
    <phoneticPr fontId="5"/>
  </si>
  <si>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5"/>
  </si>
  <si>
    <t>（勤務形態の記号）</t>
    <rPh sb="1" eb="3">
      <t>キンム</t>
    </rPh>
    <rPh sb="3" eb="5">
      <t>ケイタイ</t>
    </rPh>
    <rPh sb="6" eb="8">
      <t>キゴウ</t>
    </rPh>
    <phoneticPr fontId="5"/>
  </si>
  <si>
    <t>勤務形態</t>
    <rPh sb="0" eb="2">
      <t>キンム</t>
    </rPh>
    <rPh sb="2" eb="4">
      <t>ケイタイ</t>
    </rPh>
    <phoneticPr fontId="5"/>
  </si>
  <si>
    <t>勤務時間数合計</t>
    <rPh sb="0" eb="2">
      <t>キンム</t>
    </rPh>
    <rPh sb="2" eb="5">
      <t>ジカンスウ</t>
    </rPh>
    <rPh sb="5" eb="7">
      <t>ゴウケイ</t>
    </rPh>
    <phoneticPr fontId="5"/>
  </si>
  <si>
    <t>常勤換算の対象時間数</t>
    <rPh sb="0" eb="2">
      <t>ジョウキン</t>
    </rPh>
    <rPh sb="2" eb="4">
      <t>カンサン</t>
    </rPh>
    <rPh sb="5" eb="7">
      <t>タイショウ</t>
    </rPh>
    <rPh sb="7" eb="9">
      <t>ジカン</t>
    </rPh>
    <rPh sb="9" eb="10">
      <t>スウ</t>
    </rPh>
    <phoneticPr fontId="5"/>
  </si>
  <si>
    <t>常勤換算方法対象外の</t>
    <rPh sb="0" eb="2">
      <t>ジョウキン</t>
    </rPh>
    <rPh sb="2" eb="4">
      <t>カンサン</t>
    </rPh>
    <rPh sb="4" eb="6">
      <t>ホウホウ</t>
    </rPh>
    <rPh sb="6" eb="9">
      <t>タイショウガイ</t>
    </rPh>
    <phoneticPr fontId="5"/>
  </si>
  <si>
    <t>記号</t>
    <rPh sb="0" eb="2">
      <t>キゴウ</t>
    </rPh>
    <phoneticPr fontId="5"/>
  </si>
  <si>
    <t>区分</t>
    <rPh sb="0" eb="2">
      <t>クブン</t>
    </rPh>
    <phoneticPr fontId="5"/>
  </si>
  <si>
    <t>当月合計</t>
    <rPh sb="0" eb="2">
      <t>トウゲツ</t>
    </rPh>
    <rPh sb="2" eb="4">
      <t>ゴウケイ</t>
    </rPh>
    <phoneticPr fontId="5"/>
  </si>
  <si>
    <t>週平均</t>
    <rPh sb="0" eb="3">
      <t>シュウヘイキン</t>
    </rPh>
    <phoneticPr fontId="5"/>
  </si>
  <si>
    <t>常勤の従業者の人数</t>
    <rPh sb="0" eb="2">
      <t>ジョウキン</t>
    </rPh>
    <rPh sb="3" eb="6">
      <t>ジュウギョウシャ</t>
    </rPh>
    <rPh sb="7" eb="9">
      <t>ニンズウ</t>
    </rPh>
    <phoneticPr fontId="5"/>
  </si>
  <si>
    <t>A</t>
    <phoneticPr fontId="5"/>
  </si>
  <si>
    <t>常勤で専従</t>
    <rPh sb="0" eb="2">
      <t>ジョウキン</t>
    </rPh>
    <rPh sb="3" eb="5">
      <t>センジュウ</t>
    </rPh>
    <phoneticPr fontId="5"/>
  </si>
  <si>
    <t>A</t>
    <phoneticPr fontId="5"/>
  </si>
  <si>
    <t>B</t>
    <phoneticPr fontId="5"/>
  </si>
  <si>
    <t>常勤で兼務</t>
    <rPh sb="0" eb="2">
      <t>ジョウキン</t>
    </rPh>
    <rPh sb="3" eb="5">
      <t>ケンム</t>
    </rPh>
    <phoneticPr fontId="5"/>
  </si>
  <si>
    <t>C</t>
    <phoneticPr fontId="5"/>
  </si>
  <si>
    <t>非常勤で専従</t>
    <rPh sb="0" eb="3">
      <t>ヒジョウキン</t>
    </rPh>
    <rPh sb="4" eb="6">
      <t>センジュウ</t>
    </rPh>
    <phoneticPr fontId="5"/>
  </si>
  <si>
    <t>-</t>
    <phoneticPr fontId="5"/>
  </si>
  <si>
    <t>D</t>
    <phoneticPr fontId="5"/>
  </si>
  <si>
    <t>非常勤で兼務</t>
    <rPh sb="0" eb="3">
      <t>ヒジョウキン</t>
    </rPh>
    <rPh sb="4" eb="6">
      <t>ケンム</t>
    </rPh>
    <phoneticPr fontId="5"/>
  </si>
  <si>
    <t>合計</t>
    <rPh sb="0" eb="2">
      <t>ゴウケイ</t>
    </rPh>
    <phoneticPr fontId="5"/>
  </si>
  <si>
    <t>■ 常勤換算方法による人数</t>
    <rPh sb="2" eb="4">
      <t>ジョウキン</t>
    </rPh>
    <rPh sb="4" eb="6">
      <t>カンサン</t>
    </rPh>
    <rPh sb="6" eb="8">
      <t>ホウホウ</t>
    </rPh>
    <rPh sb="11" eb="13">
      <t>ニンズウ</t>
    </rPh>
    <phoneticPr fontId="5"/>
  </si>
  <si>
    <t>基準：</t>
    <rPh sb="0" eb="2">
      <t>キジュン</t>
    </rPh>
    <phoneticPr fontId="5"/>
  </si>
  <si>
    <t>週</t>
  </si>
  <si>
    <t>常勤換算の</t>
    <rPh sb="0" eb="2">
      <t>ジョウキン</t>
    </rPh>
    <rPh sb="2" eb="4">
      <t>カンサン</t>
    </rPh>
    <phoneticPr fontId="5"/>
  </si>
  <si>
    <t>常勤の従業者が</t>
    <rPh sb="0" eb="2">
      <t>ジョウキン</t>
    </rPh>
    <rPh sb="3" eb="6">
      <t>ジュウギョウシャ</t>
    </rPh>
    <phoneticPr fontId="5"/>
  </si>
  <si>
    <t>常勤換算後の人数</t>
    <rPh sb="0" eb="2">
      <t>ジョウキン</t>
    </rPh>
    <rPh sb="2" eb="4">
      <t>カンサン</t>
    </rPh>
    <rPh sb="4" eb="5">
      <t>ゴ</t>
    </rPh>
    <rPh sb="6" eb="8">
      <t>ニンズウ</t>
    </rPh>
    <phoneticPr fontId="5"/>
  </si>
  <si>
    <t>÷</t>
    <phoneticPr fontId="5"/>
  </si>
  <si>
    <t>＝</t>
    <phoneticPr fontId="5"/>
  </si>
  <si>
    <t>（小数点第2位以下切り捨て）</t>
    <rPh sb="1" eb="4">
      <t>ショウスウテン</t>
    </rPh>
    <rPh sb="4" eb="5">
      <t>ダイ</t>
    </rPh>
    <rPh sb="6" eb="7">
      <t>イ</t>
    </rPh>
    <rPh sb="7" eb="9">
      <t>イカ</t>
    </rPh>
    <rPh sb="9" eb="10">
      <t>キ</t>
    </rPh>
    <rPh sb="11" eb="12">
      <t>ス</t>
    </rPh>
    <phoneticPr fontId="5"/>
  </si>
  <si>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5"/>
  </si>
  <si>
    <t>常勤の従業者の人数</t>
  </si>
  <si>
    <t>常勤換算方法による人数</t>
    <rPh sb="0" eb="2">
      <t>ジョウキン</t>
    </rPh>
    <rPh sb="2" eb="4">
      <t>カンサン</t>
    </rPh>
    <rPh sb="4" eb="6">
      <t>ホウホウ</t>
    </rPh>
    <rPh sb="9" eb="11">
      <t>ニンズウ</t>
    </rPh>
    <phoneticPr fontId="5"/>
  </si>
  <si>
    <t>＋</t>
    <phoneticPr fontId="5"/>
  </si>
  <si>
    <t>(</t>
    <phoneticPr fontId="5"/>
  </si>
  <si>
    <t>）</t>
    <phoneticPr fontId="5"/>
  </si>
  <si>
    <t>(</t>
    <phoneticPr fontId="5"/>
  </si>
  <si>
    <t>）</t>
    <phoneticPr fontId="5"/>
  </si>
  <si>
    <t>(1)</t>
    <phoneticPr fontId="5"/>
  </si>
  <si>
    <t>(2)</t>
    <phoneticPr fontId="5"/>
  </si>
  <si>
    <t>(5) 
職種</t>
    <phoneticPr fontId="6"/>
  </si>
  <si>
    <t>(8) 氏　名</t>
    <phoneticPr fontId="6"/>
  </si>
  <si>
    <t>A</t>
    <phoneticPr fontId="5"/>
  </si>
  <si>
    <t>B</t>
    <phoneticPr fontId="5"/>
  </si>
  <si>
    <t>C</t>
    <phoneticPr fontId="5"/>
  </si>
  <si>
    <t>C</t>
    <phoneticPr fontId="5"/>
  </si>
  <si>
    <t>-</t>
    <phoneticPr fontId="5"/>
  </si>
  <si>
    <t>D</t>
    <phoneticPr fontId="5"/>
  </si>
  <si>
    <t>-</t>
    <phoneticPr fontId="5"/>
  </si>
  <si>
    <t>÷</t>
    <phoneticPr fontId="5"/>
  </si>
  <si>
    <t>＝</t>
    <phoneticPr fontId="5"/>
  </si>
  <si>
    <t>＋</t>
    <phoneticPr fontId="5"/>
  </si>
  <si>
    <t>＝</t>
    <phoneticPr fontId="5"/>
  </si>
  <si>
    <t>≪提出不要≫</t>
    <rPh sb="1" eb="3">
      <t>テイシュツ</t>
    </rPh>
    <rPh sb="3" eb="5">
      <t>フヨウ</t>
    </rPh>
    <phoneticPr fontId="5"/>
  </si>
  <si>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6"/>
  </si>
  <si>
    <t>・・・直接入力する必要がある箇所です。</t>
    <rPh sb="3" eb="5">
      <t>チョクセツ</t>
    </rPh>
    <rPh sb="5" eb="7">
      <t>ニュウリョク</t>
    </rPh>
    <rPh sb="9" eb="11">
      <t>ヒツヨウ</t>
    </rPh>
    <rPh sb="14" eb="16">
      <t>カショ</t>
    </rPh>
    <phoneticPr fontId="5"/>
  </si>
  <si>
    <t>下記の記入方法に従って、入力してください。</t>
    <rPh sb="0" eb="2">
      <t>カキ</t>
    </rPh>
    <rPh sb="3" eb="5">
      <t>キニュウ</t>
    </rPh>
    <rPh sb="5" eb="7">
      <t>ホウホウ</t>
    </rPh>
    <rPh sb="8" eb="9">
      <t>シタガ</t>
    </rPh>
    <rPh sb="12" eb="14">
      <t>ニュウリョク</t>
    </rPh>
    <phoneticPr fontId="5"/>
  </si>
  <si>
    <t>・・・プルダウンから選択して入力する必要がある箇所です。</t>
    <rPh sb="10" eb="12">
      <t>センタク</t>
    </rPh>
    <rPh sb="14" eb="16">
      <t>ニュウリョク</t>
    </rPh>
    <rPh sb="18" eb="20">
      <t>ヒツヨウ</t>
    </rPh>
    <rPh sb="23" eb="25">
      <t>カショ</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</si>
  <si>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</si>
  <si>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</si>
  <si>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「４週」・「暦月」のいずれかを選択してください。</t>
    <rPh sb="7" eb="8">
      <t>シュウ</t>
    </rPh>
    <rPh sb="11" eb="12">
      <t>レキ</t>
    </rPh>
    <rPh sb="12" eb="13">
      <t>ツキ</t>
    </rPh>
    <rPh sb="20" eb="22">
      <t>センタク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</si>
  <si>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</si>
  <si>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</si>
  <si>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5"/>
  </si>
  <si>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
  </si>
  <si>
    <t xml:space="preserve"> 　　 記入の順序は、職種ごとにまとめてください。</t>
    <rPh sb="4" eb="6">
      <t>キニュウ</t>
    </rPh>
    <rPh sb="7" eb="9">
      <t>ジュンジョ</t>
    </rPh>
    <rPh sb="11" eb="13">
      <t>ショクシュ</t>
    </rPh>
    <phoneticPr fontId="5"/>
  </si>
  <si>
    <t>No</t>
    <phoneticPr fontId="5"/>
  </si>
  <si>
    <t>職種名</t>
    <rPh sb="0" eb="2">
      <t>ショクシュ</t>
    </rPh>
    <rPh sb="2" eb="3">
      <t>メイ</t>
    </rPh>
    <phoneticPr fontId="5"/>
  </si>
  <si>
    <t>介護予防支援担当職員</t>
    <rPh sb="0" eb="2">
      <t>カイゴ</t>
    </rPh>
    <rPh sb="2" eb="4">
      <t>ヨボウ</t>
    </rPh>
    <rPh sb="4" eb="6">
      <t>シエン</t>
    </rPh>
    <rPh sb="6" eb="8">
      <t>タントウ</t>
    </rPh>
    <rPh sb="8" eb="10">
      <t>ショクイン</t>
    </rPh>
    <phoneticPr fontId="5"/>
  </si>
  <si>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</si>
  <si>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</si>
  <si>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C</t>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</si>
  <si>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</si>
  <si>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</si>
  <si>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</si>
  <si>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</si>
  <si>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</si>
  <si>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</si>
  <si>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(8) 従業者の氏名を記入してください。</t>
    <rPh sb="5" eb="8">
      <t>ジュウギョウシャ</t>
    </rPh>
    <rPh sb="9" eb="11">
      <t>シメイ</t>
    </rPh>
    <rPh sb="12" eb="14">
      <t>キニュウ</t>
    </rPh>
    <phoneticPr fontId="5"/>
  </si>
  <si>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
  </si>
  <si>
    <t>　　  ※ 指定基準の確認に際しては、４週分の入力で差し支えありません。</t>
    <phoneticPr fontId="5"/>
  </si>
  <si>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</si>
  <si>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</si>
  <si>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</si>
  <si>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</si>
  <si>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</si>
  <si>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その他、特記事項欄としてもご活用ください。</t>
    <rPh sb="6" eb="7">
      <t>タ</t>
    </rPh>
    <rPh sb="8" eb="10">
      <t>トッキ</t>
    </rPh>
    <rPh sb="10" eb="12">
      <t>ジコウ</t>
    </rPh>
    <rPh sb="12" eb="13">
      <t>ラン</t>
    </rPh>
    <rPh sb="18" eb="20">
      <t>カツヨウ</t>
    </rPh>
    <phoneticPr fontId="6"/>
  </si>
  <si>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5"/>
  </si>
  <si>
    <t>　　　　○ 常勤換算方法とは、非常勤の従業者について「事業所の従業者の勤務延時間数を当該事業所において常勤の従業者が勤務すべき時間数で除することにより、</t>
    <phoneticPr fontId="5"/>
  </si>
  <si>
    <t>　　　　　常勤の従業者の員数に換算する方法」であるため、常勤の従業者については常勤換算方法によらず、実人数で計算する。</t>
    <phoneticPr fontId="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</si>
  <si>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
  </si>
  <si>
    <t>　　　　　手入力すること。</t>
    <phoneticPr fontId="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</si>
  <si>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</si>
  <si>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</si>
  <si>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
  </si>
  <si>
    <t>１．サービス種別</t>
    <rPh sb="6" eb="8">
      <t>シュベツ</t>
    </rPh>
    <phoneticPr fontId="5"/>
  </si>
  <si>
    <t>No</t>
    <phoneticPr fontId="5"/>
  </si>
  <si>
    <t>サービス種別名</t>
    <rPh sb="4" eb="6">
      <t>シュベツ</t>
    </rPh>
    <rPh sb="6" eb="7">
      <t>メイ</t>
    </rPh>
    <phoneticPr fontId="5"/>
  </si>
  <si>
    <t>介護予防支援</t>
    <rPh sb="0" eb="2">
      <t>カイゴ</t>
    </rPh>
    <rPh sb="2" eb="4">
      <t>ヨボウ</t>
    </rPh>
    <rPh sb="4" eb="6">
      <t>シエン</t>
    </rPh>
    <phoneticPr fontId="5"/>
  </si>
  <si>
    <t>２．職種名・資格名称</t>
    <rPh sb="2" eb="4">
      <t>ショクシュ</t>
    </rPh>
    <rPh sb="4" eb="5">
      <t>メイ</t>
    </rPh>
    <rPh sb="6" eb="8">
      <t>シカク</t>
    </rPh>
    <rPh sb="8" eb="10">
      <t>メイショウ</t>
    </rPh>
    <phoneticPr fontId="5"/>
  </si>
  <si>
    <t>ー</t>
    <phoneticPr fontId="5"/>
  </si>
  <si>
    <t>ー</t>
    <phoneticPr fontId="5"/>
  </si>
  <si>
    <t>ー</t>
    <phoneticPr fontId="5"/>
  </si>
  <si>
    <t>資格</t>
    <rPh sb="0" eb="2">
      <t>シカク</t>
    </rPh>
    <phoneticPr fontId="5"/>
  </si>
  <si>
    <t>保健師</t>
    <rPh sb="0" eb="3">
      <t>ホケンシ</t>
    </rPh>
    <phoneticPr fontId="5"/>
  </si>
  <si>
    <t>ー</t>
  </si>
  <si>
    <t>社会福祉士</t>
    <rPh sb="0" eb="2">
      <t>シャカイ</t>
    </rPh>
    <rPh sb="2" eb="5">
      <t>フクシシ</t>
    </rPh>
    <phoneticPr fontId="5"/>
  </si>
  <si>
    <t>ー</t>
    <phoneticPr fontId="5"/>
  </si>
  <si>
    <t>経験ある看護師</t>
    <rPh sb="0" eb="2">
      <t>ケイケン</t>
    </rPh>
    <rPh sb="4" eb="7">
      <t>カンゴシ</t>
    </rPh>
    <phoneticPr fontId="5"/>
  </si>
  <si>
    <t>社会福祉主事（3年以上従事）</t>
    <rPh sb="0" eb="2">
      <t>シャカイ</t>
    </rPh>
    <rPh sb="2" eb="4">
      <t>フクシ</t>
    </rPh>
    <rPh sb="4" eb="6">
      <t>シュジ</t>
    </rPh>
    <rPh sb="8" eb="9">
      <t>ネン</t>
    </rPh>
    <rPh sb="9" eb="11">
      <t>イジョウ</t>
    </rPh>
    <rPh sb="11" eb="13">
      <t>ジュウジ</t>
    </rPh>
    <phoneticPr fontId="5"/>
  </si>
  <si>
    <t>ー</t>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</si>
  <si>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</si>
  <si>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</si>
  <si>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15行目・・・「職種」</t>
    <rPh sb="3" eb="5">
      <t>ギョウメ</t>
    </rPh>
    <rPh sb="9" eb="11">
      <t>ショクシュ</t>
    </rPh>
    <phoneticPr fontId="5"/>
  </si>
  <si>
    <t>　C列・・・「管理者」</t>
    <rPh sb="2" eb="3">
      <t>レツ</t>
    </rPh>
    <rPh sb="7" eb="10">
      <t>カンリシャ</t>
    </rPh>
    <phoneticPr fontId="5"/>
  </si>
  <si>
    <t>　D列・・・「介護支援専門員」</t>
    <rPh sb="2" eb="3">
      <t>レツ</t>
    </rPh>
    <rPh sb="7" eb="9">
      <t>カイゴ</t>
    </rPh>
    <rPh sb="9" eb="11">
      <t>シエン</t>
    </rPh>
    <rPh sb="11" eb="14">
      <t>センモンイン</t>
    </rPh>
    <phoneticPr fontId="5"/>
  </si>
  <si>
    <t>　E列・・・「介護予防支援担当職員」</t>
    <rPh sb="2" eb="3">
      <t>レツ</t>
    </rPh>
    <rPh sb="7" eb="9">
      <t>カイゴ</t>
    </rPh>
    <rPh sb="9" eb="11">
      <t>ヨボウ</t>
    </rPh>
    <rPh sb="11" eb="13">
      <t>シエン</t>
    </rPh>
    <rPh sb="13" eb="15">
      <t>タントウ</t>
    </rPh>
    <rPh sb="15" eb="17">
      <t>ショクイン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</si>
  <si>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</si>
  <si>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</si>
  <si>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</si>
  <si>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</si>
  <si>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</si>
  <si>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</si>
  <si>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</si>
  <si>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</si>
  <si>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（標準様式３）</t>
    <rPh sb="1" eb="3">
      <t>ヒョウジュン</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</si>
  <si>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</si>
  <si>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</si>
  <si>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</si>
  <si>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</si>
  <si>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</si>
  <si>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</si>
  <si>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</si>
  <si>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</si>
  <si>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</si>
  <si>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</si>
  <si>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</si>
  <si>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</si>
  <si>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</si>
  <si>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</si>
  <si>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</si>
  <si>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</si>
  <si>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</si>
  <si>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</si>
  <si>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</si>
  <si>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</si>
  <si>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（標準様式５）</t>
    <rPh sb="1" eb="3">
      <t>ヒョウジュン</t>
    </rPh>
    <phoneticPr fontId="6"/>
  </si>
  <si>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</si>
  <si>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</si>
  <si>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</si>
  <si>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</si>
  <si>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</si>
  <si>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</si>
  <si>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</si>
  <si>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</si>
  <si>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</si>
  <si>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（標準様式６）</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</si>
  <si>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</si>
  <si>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</si>
  <si>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</si>
  <si>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</si>
  <si>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</si>
  <si>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</si>
  <si>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</si>
  <si>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</si>
  <si>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地域密着型サービス事業所向け</t>
    <rPh sb="0" eb="2">
      <t>ベッシ</t>
    </rPh>
    <rPh sb="17" eb="18">
      <t>ム</t>
    </rPh>
    <phoneticPr fontId="6"/>
  </si>
  <si>
    <t>別紙②：　居宅介護支援事業所向け</t>
    <rPh sb="0" eb="2">
      <t>ベッシ</t>
    </rPh>
    <rPh sb="14" eb="15">
      <t>ム</t>
    </rPh>
    <phoneticPr fontId="6"/>
  </si>
  <si>
    <t>別紙③：　地域密着型介護予防サービス事業所向け</t>
    <rPh sb="0" eb="2">
      <t>ベッシ</t>
    </rPh>
    <rPh sb="21" eb="22">
      <t>ム</t>
    </rPh>
    <phoneticPr fontId="6"/>
  </si>
  <si>
    <t>別紙④：　介護予防支援事業所向け</t>
    <rPh sb="0" eb="2">
      <t>ベッシ</t>
    </rPh>
    <rPh sb="5" eb="11">
      <t>カイゴヨボウシエン</t>
    </rPh>
    <rPh sb="11" eb="14">
      <t>ジギョウショ</t>
    </rPh>
    <rPh sb="14" eb="15">
      <t>ム</t>
    </rPh>
    <phoneticPr fontId="6"/>
  </si>
  <si>
    <t>（該当に○）</t>
    <rPh sb="1" eb="3">
      <t>ガイトウ</t>
    </rPh>
    <phoneticPr fontId="6"/>
  </si>
  <si>
    <t>（別紙②：居宅介護支援事業所向け）</t>
    <rPh sb="1" eb="3">
      <t>ベッシ</t>
    </rPh>
    <rPh sb="14" eb="15">
      <t>ム</t>
    </rPh>
    <phoneticPr fontId="46"/>
  </si>
  <si>
    <t>介護保険法第７９条第２項</t>
    <phoneticPr fontId="46"/>
  </si>
  <si>
    <t>一</t>
    <rPh sb="0" eb="1">
      <t>イチ</t>
    </rPh>
    <phoneticPr fontId="6"/>
  </si>
  <si>
    <t>申請者が市町村の条例で定める者でないとき。</t>
    <phoneticPr fontId="6"/>
  </si>
  <si>
    <t>二</t>
    <rPh sb="0" eb="1">
      <t>ニ</t>
    </rPh>
    <phoneticPr fontId="6"/>
  </si>
  <si>
    <t>当該申請に係る事業所の介護支援専門員の人員が、第八十一条第一項の市町村の条例で定める員数を満たしていないとき。</t>
    <phoneticPr fontId="6"/>
  </si>
  <si>
    <t>三</t>
    <rPh sb="0" eb="1">
      <t>サン</t>
    </rPh>
    <phoneticPr fontId="6"/>
  </si>
  <si>
    <t>申請者が、第八十一条第二項に規定する指定居宅介護支援の事業の運営に関する基準に従って適正な居宅介護支援事業の運営をすることができないと認められるとき。</t>
    <phoneticPr fontId="6"/>
  </si>
  <si>
    <t>三の二</t>
    <rPh sb="0" eb="1">
      <t>サン</t>
    </rPh>
    <rPh sb="2" eb="3">
      <t>ニ</t>
    </rPh>
    <phoneticPr fontId="6"/>
  </si>
  <si>
    <t>申請者が、禁錮以上の刑に処せられ、その執行を終わり、又は執行を受けることがなくなるまでの者であるとき。</t>
    <phoneticPr fontId="6"/>
  </si>
  <si>
    <t>四</t>
    <rPh sb="0" eb="1">
      <t>ヨン</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</si>
  <si>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</si>
  <si>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四の二</t>
    <rPh sb="0" eb="1">
      <t>ヨン</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</si>
  <si>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</si>
  <si>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四の三</t>
    <rPh sb="0" eb="1">
      <t>ヨン</t>
    </rPh>
    <rPh sb="2" eb="3">
      <t>サン</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</si>
  <si>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</si>
  <si>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五</t>
    <rPh sb="0" eb="1">
      <t>ゴ</t>
    </rPh>
    <phoneticPr fontId="6"/>
  </si>
  <si>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</si>
  <si>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五の二</t>
    <rPh sb="0" eb="1">
      <t>ゴ</t>
    </rPh>
    <rPh sb="2" eb="3">
      <t>ニ</t>
    </rPh>
    <phoneticPr fontId="6"/>
  </si>
  <si>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</si>
  <si>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t>
    <rPh sb="0" eb="1">
      <t>ロク</t>
    </rPh>
    <phoneticPr fontId="6"/>
  </si>
  <si>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6"/>
  </si>
  <si>
    <t>六の二</t>
    <rPh sb="0" eb="1">
      <t>ロク</t>
    </rPh>
    <rPh sb="2" eb="3">
      <t>ニ</t>
    </rPh>
    <phoneticPr fontId="6"/>
  </si>
  <si>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6"/>
  </si>
  <si>
    <t>六の三</t>
    <rPh sb="0" eb="1">
      <t>ロク</t>
    </rPh>
    <rPh sb="2" eb="3">
      <t>サン</t>
    </rPh>
    <phoneticPr fontId="6"/>
  </si>
  <si>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</si>
  <si>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七</t>
    <rPh sb="0" eb="1">
      <t>ナナ</t>
    </rPh>
    <phoneticPr fontId="6"/>
  </si>
  <si>
    <t>申請者が、指定の申請前五年以内に居宅サービス等に関し不正又は著しく不当な行為をした者であるとき。</t>
    <phoneticPr fontId="6"/>
  </si>
  <si>
    <t>八</t>
    <rPh sb="0" eb="1">
      <t>ハチ</t>
    </rPh>
    <phoneticPr fontId="6"/>
  </si>
  <si>
    <t>申請者が、法人で、その役員等のうちに第三号の二から第五号まで又は第六号から前号までのいずれかに該当する者のあるものであるとき。</t>
    <phoneticPr fontId="6"/>
  </si>
  <si>
    <t>九</t>
    <rPh sb="0" eb="1">
      <t>キュウ</t>
    </rPh>
    <phoneticPr fontId="6"/>
  </si>
  <si>
    <t>申請者が、法人でない事業所で、その管理者が第三号の二から第五号まで又は第六号から第七号までのいずれかに該当する者であるとき。</t>
    <phoneticPr fontId="6"/>
  </si>
  <si>
    <t>（標準様式７）</t>
    <rPh sb="1" eb="3">
      <t>ヒョウジュン</t>
    </rPh>
    <rPh sb="3" eb="5">
      <t>ヨウシキ</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</si>
  <si>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</si>
  <si>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フリガナ</t>
    <phoneticPr fontId="6"/>
  </si>
  <si>
    <t>介護支援専門員番号</t>
    <rPh sb="0" eb="2">
      <t>カイゴ</t>
    </rPh>
    <rPh sb="2" eb="4">
      <t>シエン</t>
    </rPh>
    <rPh sb="4" eb="7">
      <t>センモンイン</t>
    </rPh>
    <rPh sb="7" eb="9">
      <t>バンゴウ</t>
    </rPh>
    <phoneticPr fontId="6"/>
  </si>
  <si>
    <t>氏　名</t>
    <rPh sb="0" eb="1">
      <t>シ</t>
    </rPh>
    <rPh sb="2" eb="3">
      <t>メイ</t>
    </rPh>
    <phoneticPr fontId="6"/>
  </si>
  <si>
    <t>職員全員分の添付が必要です。</t>
    <rPh sb="0" eb="2">
      <t>ショクイン</t>
    </rPh>
    <rPh sb="2" eb="4">
      <t>ゼンイン</t>
    </rPh>
    <rPh sb="4" eb="5">
      <t>ブン</t>
    </rPh>
    <rPh sb="6" eb="8">
      <t>テンプ</t>
    </rPh>
    <rPh sb="9" eb="11">
      <t>ヒツヨウ</t>
    </rPh>
    <phoneticPr fontId="6"/>
  </si>
  <si>
    <t>別紙様式第二号（二）</t>
    <phoneticPr fontId="6"/>
  </si>
  <si>
    <t>指定介護予防支援事業所</t>
  </si>
  <si>
    <t>指定更新申請書</t>
    <rPh sb="2" eb="4">
      <t>コウシン</t>
    </rPh>
    <phoneticPr fontId="6"/>
  </si>
  <si>
    <t>大田区長殿</t>
    <rPh sb="0" eb="3">
      <t>オオタク</t>
    </rPh>
    <rPh sb="3" eb="4">
      <t>チョウ</t>
    </rPh>
    <rPh sb="4" eb="5">
      <t>ドノ</t>
    </rPh>
    <phoneticPr fontId="6"/>
  </si>
  <si>
    <t>所在地</t>
    <rPh sb="0" eb="3">
      <t>ショザイチ</t>
    </rPh>
    <phoneticPr fontId="9"/>
  </si>
  <si>
    <t>名称</t>
    <rPh sb="0" eb="2">
      <t>メイショウ</t>
    </rPh>
    <phoneticPr fontId="9"/>
  </si>
  <si>
    <t>代表者職名・氏名</t>
    <phoneticPr fontId="9"/>
  </si>
  <si>
    <t>介護保険法に規定する事業所に係る指定の更新を受けたいので、下記のとおり、関係書類を添えて申請します。</t>
    <rPh sb="12" eb="13">
      <t>ショ</t>
    </rPh>
    <rPh sb="19" eb="21">
      <t>コウシン</t>
    </rPh>
    <phoneticPr fontId="6"/>
  </si>
  <si>
    <t>フリガナ</t>
    <phoneticPr fontId="6"/>
  </si>
  <si>
    <t>名称</t>
    <rPh sb="0" eb="1">
      <t>ナ</t>
    </rPh>
    <rPh sb="1" eb="2">
      <t>ショウ</t>
    </rPh>
    <phoneticPr fontId="6"/>
  </si>
  <si>
    <t>（郵便番号</t>
    <phoneticPr fontId="6"/>
  </si>
  <si>
    <t>-</t>
    <phoneticPr fontId="6"/>
  </si>
  <si>
    <t>）</t>
    <phoneticPr fontId="6"/>
  </si>
  <si>
    <t>Email</t>
    <phoneticPr fontId="6"/>
  </si>
  <si>
    <t>フリガナ</t>
    <phoneticPr fontId="6"/>
  </si>
  <si>
    <t>生年月日</t>
    <rPh sb="0" eb="2">
      <t>セイネン</t>
    </rPh>
    <rPh sb="2" eb="4">
      <t>ガッピ</t>
    </rPh>
    <phoneticPr fontId="6"/>
  </si>
  <si>
    <t>-</t>
    <phoneticPr fontId="6"/>
  </si>
  <si>
    <t>）</t>
    <phoneticPr fontId="6"/>
  </si>
  <si>
    <t>事 業 所</t>
    <rPh sb="0" eb="1">
      <t>コト</t>
    </rPh>
    <rPh sb="2" eb="3">
      <t>ギョウ</t>
    </rPh>
    <rPh sb="4" eb="5">
      <t>ジョ</t>
    </rPh>
    <phoneticPr fontId="9"/>
  </si>
  <si>
    <t>事業等の種類</t>
    <rPh sb="0" eb="2">
      <t>ジギョウ</t>
    </rPh>
    <rPh sb="2" eb="3">
      <t>トウ</t>
    </rPh>
    <rPh sb="4" eb="6">
      <t>シュルイ</t>
    </rPh>
    <phoneticPr fontId="9"/>
  </si>
  <si>
    <t>介護保険事業所番号</t>
    <phoneticPr fontId="9"/>
  </si>
  <si>
    <t>指定有効期間満了日</t>
    <rPh sb="0" eb="2">
      <t>シテイ</t>
    </rPh>
    <rPh sb="2" eb="4">
      <t>ユウコウ</t>
    </rPh>
    <rPh sb="4" eb="6">
      <t>キカン</t>
    </rPh>
    <rPh sb="6" eb="9">
      <t>マンリョウビ</t>
    </rPh>
    <phoneticPr fontId="9"/>
  </si>
  <si>
    <t>（郵便番号</t>
    <phoneticPr fontId="6"/>
  </si>
  <si>
    <t>）</t>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</si>
  <si>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</si>
  <si>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フリガナ</t>
    <phoneticPr fontId="6"/>
  </si>
  <si>
    <t>）</t>
    <phoneticPr fontId="6"/>
  </si>
  <si>
    <t>管理者</t>
    <rPh sb="0" eb="3">
      <t>カンリシャ</t>
    </rPh>
    <phoneticPr fontId="9"/>
  </si>
  <si>
    <t>フリガナ</t>
    <phoneticPr fontId="6"/>
  </si>
  <si>
    <t>生年月日</t>
    <rPh sb="0" eb="2">
      <t>セイネン</t>
    </rPh>
    <rPh sb="2" eb="4">
      <t>ガッピ</t>
    </rPh>
    <phoneticPr fontId="9"/>
  </si>
  <si>
    <t>氏名</t>
    <rPh sb="0" eb="2">
      <t>シメイ</t>
    </rPh>
    <phoneticPr fontId="6"/>
  </si>
  <si>
    <t>住所</t>
    <rPh sb="0" eb="2">
      <t>ジュウショ</t>
    </rPh>
    <phoneticPr fontId="6"/>
  </si>
  <si>
    <t>（郵便番号</t>
    <phoneticPr fontId="6"/>
  </si>
  <si>
    <t>-</t>
    <phoneticPr fontId="6"/>
  </si>
  <si>
    <t>備考</t>
    <rPh sb="0" eb="2">
      <t>ビコウ</t>
    </rPh>
    <phoneticPr fontId="9"/>
  </si>
  <si>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</si>
  <si>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</si>
  <si>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長     殿</t>
    <phoneticPr fontId="6"/>
  </si>
  <si>
    <t>大田区</t>
    <rPh sb="0" eb="3">
      <t>オオタク</t>
    </rPh>
    <phoneticPr fontId="6"/>
  </si>
  <si>
    <t>指定申請時は指定を受ける月の勤務表を、指定更新時は更新申請書提出月の勤務表を提出してください。</t>
    <rPh sb="0" eb="2">
      <t>シテイ</t>
    </rPh>
    <rPh sb="2" eb="4">
      <t>シンセイ</t>
    </rPh>
    <rPh sb="4" eb="5">
      <t>ジ</t>
    </rPh>
    <rPh sb="6" eb="8">
      <t>シテイ</t>
    </rPh>
    <rPh sb="9" eb="10">
      <t>ウ</t>
    </rPh>
    <rPh sb="12" eb="13">
      <t>ツキ</t>
    </rPh>
    <rPh sb="14" eb="16">
      <t>キンム</t>
    </rPh>
    <rPh sb="16" eb="17">
      <t>ヒョウ</t>
    </rPh>
    <rPh sb="19" eb="21">
      <t>シテイ</t>
    </rPh>
    <rPh sb="21" eb="23">
      <t>コウシン</t>
    </rPh>
    <rPh sb="23" eb="24">
      <t>ジ</t>
    </rPh>
    <rPh sb="25" eb="27">
      <t>コウシン</t>
    </rPh>
    <rPh sb="27" eb="30">
      <t>シンセイショ</t>
    </rPh>
    <rPh sb="30" eb="32">
      <t>テイシュツ</t>
    </rPh>
    <rPh sb="32" eb="33">
      <t>ヅキ</t>
    </rPh>
    <rPh sb="34" eb="36">
      <t>キンム</t>
    </rPh>
    <rPh sb="36" eb="37">
      <t>ヒョウ</t>
    </rPh>
    <rPh sb="38" eb="40">
      <t>テイシュツ</t>
    </rPh>
    <phoneticPr fontId="6"/>
  </si>
  <si>
    <t>※上記の他に申請書・付表も必ず添付してください。</t>
    <rPh sb="1" eb="3">
      <t>ジョウキ</t>
    </rPh>
    <rPh sb="4" eb="5">
      <t>ホカ</t>
    </rPh>
    <rPh sb="6" eb="9">
      <t>シンセイショ</t>
    </rPh>
    <rPh sb="10" eb="12">
      <t>フヒョウ</t>
    </rPh>
    <rPh sb="13" eb="14">
      <t>カナラ</t>
    </rPh>
    <rPh sb="15" eb="17">
      <t>テンプ</t>
    </rPh>
    <phoneticPr fontId="6"/>
  </si>
  <si>
    <t>コピー可</t>
    <rPh sb="3" eb="4">
      <t>カ</t>
    </rPh>
    <phoneticPr fontId="6"/>
  </si>
  <si>
    <t>主任介護支援専門員研修修了証の写しも添付してください。</t>
    <rPh sb="0" eb="2">
      <t>シュニン</t>
    </rPh>
    <rPh sb="2" eb="4">
      <t>カイゴ</t>
    </rPh>
    <rPh sb="4" eb="6">
      <t>シエン</t>
    </rPh>
    <rPh sb="6" eb="9">
      <t>センモンイン</t>
    </rPh>
    <rPh sb="9" eb="11">
      <t>ケンシュウ</t>
    </rPh>
    <rPh sb="11" eb="14">
      <t>シュウリョウショウ</t>
    </rPh>
    <rPh sb="15" eb="16">
      <t>ウツ</t>
    </rPh>
    <rPh sb="18" eb="20">
      <t>テンプ</t>
    </rPh>
    <phoneticPr fontId="6"/>
  </si>
  <si>
    <t>料金表を含む</t>
    <rPh sb="0" eb="2">
      <t>リョウキン</t>
    </rPh>
    <rPh sb="2" eb="3">
      <t>ヒョウ</t>
    </rPh>
    <rPh sb="4" eb="5">
      <t>フク</t>
    </rPh>
    <phoneticPr fontId="6"/>
  </si>
  <si>
    <t>介護支援専門員証（顔写真付）の写し
※（有効期限内であるもの）</t>
    <rPh sb="0" eb="2">
      <t>カイゴ</t>
    </rPh>
    <rPh sb="2" eb="4">
      <t>シエン</t>
    </rPh>
    <rPh sb="4" eb="7">
      <t>センモンイン</t>
    </rPh>
    <rPh sb="7" eb="8">
      <t>ショウ</t>
    </rPh>
    <rPh sb="9" eb="10">
      <t>カオ</t>
    </rPh>
    <rPh sb="10" eb="12">
      <t>シャシン</t>
    </rPh>
    <rPh sb="12" eb="13">
      <t>ツキ</t>
    </rPh>
    <rPh sb="15" eb="16">
      <t>ウツ</t>
    </rPh>
    <rPh sb="20" eb="22">
      <t>ユウコウ</t>
    </rPh>
    <rPh sb="22" eb="24">
      <t>キゲン</t>
    </rPh>
    <rPh sb="24" eb="25">
      <t>ナイ</t>
    </rPh>
    <phoneticPr fontId="6"/>
  </si>
  <si>
    <t>（別紙④：介護予防支援事業所向け）</t>
    <rPh sb="1" eb="3">
      <t>ベッシ</t>
    </rPh>
    <rPh sb="5" eb="7">
      <t>カイゴ</t>
    </rPh>
    <rPh sb="7" eb="9">
      <t>ヨボウ</t>
    </rPh>
    <rPh sb="9" eb="11">
      <t>シエン</t>
    </rPh>
    <rPh sb="11" eb="14">
      <t>ジギョウショ</t>
    </rPh>
    <rPh sb="14" eb="15">
      <t>ム</t>
    </rPh>
    <phoneticPr fontId="46"/>
  </si>
  <si>
    <t>介護保険法第115条の22第２項</t>
    <phoneticPr fontId="46"/>
  </si>
  <si>
    <t>申請者が市町村の条例で定める者でないとき。</t>
    <phoneticPr fontId="6"/>
  </si>
  <si>
    <t>当該申請に係る事業所の従業者の知識及び技能並びに人員が、第百十五条の二十四第一項の市町村の条例で定める基準及び同項の市町村の条例で定める員数を満たしていないとき。</t>
    <phoneticPr fontId="6"/>
  </si>
  <si>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6"/>
  </si>
  <si>
    <t>申請者が、禁錮以上の刑に処せられ、その執行を終わり、又は執行を受けることがなくなるまでの者であるとき。</t>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</si>
  <si>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</si>
  <si>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申請者が、労働に関する法律の規定であって政令で定めるものにより罰金の刑に処せられ、その執行を終わり、又は執行を受けることがなくなるまでの者であるとき。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</si>
  <si>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</si>
  <si>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</si>
  <si>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</si>
  <si>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6"/>
  </si>
  <si>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6"/>
  </si>
  <si>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</si>
  <si>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申請者が、指定の申請前五年以内に居宅サービス等に関し不正又は著しく不当な行為をした者であるとき。</t>
    <phoneticPr fontId="6"/>
  </si>
  <si>
    <t>申請者が、法人で、その役員等のうちに第三号の二から第五号まで又は第六号から前号までのいずれかに該当する者のあるものであるとき。</t>
    <phoneticPr fontId="6"/>
  </si>
  <si>
    <t>申請者が、法人でない事業所で、その管理者が第三号の二から第五号まで又は第六号から第七号までのいずれかに該当する者であるとき。</t>
    <phoneticPr fontId="6"/>
  </si>
  <si>
    <t>別紙②も添付してください。介護予防支援の指定または更新を合わせて受ける場合は、別紙④も添付してください。</t>
    <rPh sb="0" eb="2">
      <t>ベッシ</t>
    </rPh>
    <rPh sb="4" eb="6">
      <t>テンプ</t>
    </rPh>
    <rPh sb="13" eb="15">
      <t>カイゴ</t>
    </rPh>
    <rPh sb="15" eb="17">
      <t>ヨボウ</t>
    </rPh>
    <rPh sb="17" eb="19">
      <t>シエン</t>
    </rPh>
    <rPh sb="20" eb="22">
      <t>シテイ</t>
    </rPh>
    <rPh sb="25" eb="27">
      <t>コウシン</t>
    </rPh>
    <rPh sb="28" eb="29">
      <t>ア</t>
    </rPh>
    <rPh sb="32" eb="33">
      <t>ウ</t>
    </rPh>
    <rPh sb="35" eb="37">
      <t>バアイ</t>
    </rPh>
    <rPh sb="39" eb="41">
      <t>ベッシ</t>
    </rPh>
    <rPh sb="43" eb="45">
      <t>テンプ</t>
    </rPh>
    <phoneticPr fontId="6"/>
  </si>
  <si>
    <t>（標準様式２）</t>
    <rPh sb="1" eb="3">
      <t>ヒョウジュン</t>
    </rPh>
    <phoneticPr fontId="6"/>
  </si>
  <si>
    <t>管 理 者 経 歴 書</t>
  </si>
  <si>
    <t>事業所又は施設の名称</t>
    <rPh sb="0" eb="3">
      <t>ジギョウショ</t>
    </rPh>
    <rPh sb="3" eb="4">
      <t>マタ</t>
    </rPh>
    <rPh sb="5" eb="7">
      <t>シセツ</t>
    </rPh>
    <rPh sb="8" eb="10">
      <t>メイショウ</t>
    </rPh>
    <phoneticPr fontId="6"/>
  </si>
  <si>
    <t>カナ</t>
    <phoneticPr fontId="6"/>
  </si>
  <si>
    <t>月</t>
    <rPh sb="0" eb="1">
      <t>ガツ</t>
    </rPh>
    <phoneticPr fontId="6"/>
  </si>
  <si>
    <t>主 な 職 歴 等</t>
    <rPh sb="0" eb="1">
      <t>オモ</t>
    </rPh>
    <rPh sb="4" eb="5">
      <t>ショク</t>
    </rPh>
    <rPh sb="6" eb="7">
      <t>レキ</t>
    </rPh>
    <rPh sb="8" eb="9">
      <t>トウ</t>
    </rPh>
    <phoneticPr fontId="6"/>
  </si>
  <si>
    <t>年　月</t>
    <rPh sb="0" eb="1">
      <t>ネン</t>
    </rPh>
    <rPh sb="2" eb="3">
      <t>ガツ</t>
    </rPh>
    <phoneticPr fontId="6"/>
  </si>
  <si>
    <t>～</t>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</si>
  <si>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</si>
  <si>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</si>
  <si>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　別添</t>
    <rPh sb="1" eb="3">
      <t>ベッテン</t>
    </rPh>
    <phoneticPr fontId="6"/>
  </si>
  <si>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6"/>
  </si>
  <si>
    <t>標準様式2</t>
    <rPh sb="0" eb="4">
      <t>ヒョウジュンヨウシキ</t>
    </rPh>
    <phoneticPr fontId="6"/>
  </si>
  <si>
    <t>取得する加算によっては、添付書類が必要ですので、介護給付費算定に係る体制等に関する届出書の「添付一覧」をご参照ください。</t>
    <rPh sb="0" eb="2">
      <t>シュトク</t>
    </rPh>
    <rPh sb="4" eb="6">
      <t>カサン</t>
    </rPh>
    <rPh sb="12" eb="14">
      <t>テンプ</t>
    </rPh>
    <rPh sb="14" eb="16">
      <t>ショルイ</t>
    </rPh>
    <rPh sb="17" eb="19">
      <t>ヒツヨウ</t>
    </rPh>
    <rPh sb="24" eb="26">
      <t>カイゴ</t>
    </rPh>
    <rPh sb="26" eb="28">
      <t>キュウフ</t>
    </rPh>
    <rPh sb="28" eb="29">
      <t>ヒ</t>
    </rPh>
    <rPh sb="29" eb="31">
      <t>サンテイ</t>
    </rPh>
    <rPh sb="32" eb="33">
      <t>カカ</t>
    </rPh>
    <rPh sb="34" eb="36">
      <t>タイセイ</t>
    </rPh>
    <rPh sb="36" eb="37">
      <t>トウ</t>
    </rPh>
    <rPh sb="38" eb="39">
      <t>カン</t>
    </rPh>
    <rPh sb="41" eb="43">
      <t>トドケデ</t>
    </rPh>
    <rPh sb="43" eb="44">
      <t>ショ</t>
    </rPh>
    <rPh sb="46" eb="48">
      <t>テンプ</t>
    </rPh>
    <rPh sb="48" eb="50">
      <t>イチラン</t>
    </rPh>
    <rPh sb="53" eb="55">
      <t>サンショウ</t>
    </rPh>
    <phoneticPr fontId="6"/>
  </si>
  <si>
    <t>大田区
参考様式2</t>
    <phoneticPr fontId="6"/>
  </si>
  <si>
    <t>大田区参考様式２</t>
    <rPh sb="0" eb="3">
      <t>オオタク</t>
    </rPh>
    <rPh sb="3" eb="5">
      <t>サンコウ</t>
    </rPh>
    <rPh sb="5" eb="7">
      <t>ヨウシキ</t>
    </rPh>
    <phoneticPr fontId="6"/>
  </si>
  <si>
    <t>関係区市町村及び他の保健医療・福祉サービスの提供主体との連携の内容</t>
    <rPh sb="0" eb="2">
      <t>カンケイ</t>
    </rPh>
    <rPh sb="2" eb="3">
      <t>ク</t>
    </rPh>
    <rPh sb="3" eb="6">
      <t>シチョウソン</t>
    </rPh>
    <rPh sb="6" eb="7">
      <t>オヨ</t>
    </rPh>
    <rPh sb="8" eb="9">
      <t>タ</t>
    </rPh>
    <rPh sb="10" eb="12">
      <t>ホケン</t>
    </rPh>
    <rPh sb="12" eb="14">
      <t>イリョウ</t>
    </rPh>
    <rPh sb="15" eb="17">
      <t>フクシ</t>
    </rPh>
    <rPh sb="22" eb="24">
      <t>テイキョウ</t>
    </rPh>
    <rPh sb="24" eb="26">
      <t>シュタイ</t>
    </rPh>
    <rPh sb="28" eb="30">
      <t>レンケイ</t>
    </rPh>
    <rPh sb="31" eb="33">
      <t>ナイヨウ</t>
    </rPh>
    <phoneticPr fontId="6"/>
  </si>
  <si>
    <t>事業所又は施設名</t>
    <rPh sb="5" eb="7">
      <t>シセツ</t>
    </rPh>
    <phoneticPr fontId="6"/>
  </si>
  <si>
    <t>措　置　の　概　要　　</t>
    <phoneticPr fontId="6"/>
  </si>
  <si>
    <t>１</t>
    <phoneticPr fontId="6"/>
  </si>
  <si>
    <t>関係区市町村との連携の内容</t>
    <rPh sb="0" eb="2">
      <t>カンケイ</t>
    </rPh>
    <rPh sb="2" eb="3">
      <t>ク</t>
    </rPh>
    <rPh sb="3" eb="6">
      <t>シチョウソン</t>
    </rPh>
    <rPh sb="8" eb="10">
      <t>レンケイ</t>
    </rPh>
    <rPh sb="11" eb="13">
      <t>ナイヨウ</t>
    </rPh>
    <phoneticPr fontId="6"/>
  </si>
  <si>
    <t>（１）</t>
    <phoneticPr fontId="6"/>
  </si>
  <si>
    <t>サービス提供前の受給資格の確認について</t>
    <rPh sb="4" eb="6">
      <t>テイキョウ</t>
    </rPh>
    <rPh sb="6" eb="7">
      <t>マエ</t>
    </rPh>
    <rPh sb="8" eb="10">
      <t>ジュキュウ</t>
    </rPh>
    <rPh sb="10" eb="12">
      <t>シカク</t>
    </rPh>
    <rPh sb="13" eb="15">
      <t>カクニン</t>
    </rPh>
    <phoneticPr fontId="6"/>
  </si>
  <si>
    <t>（２）</t>
    <phoneticPr fontId="6"/>
  </si>
  <si>
    <t>居宅（介護予防）サービス計画の作成について</t>
    <rPh sb="0" eb="2">
      <t>キョタク</t>
    </rPh>
    <rPh sb="3" eb="5">
      <t>カイゴ</t>
    </rPh>
    <rPh sb="5" eb="7">
      <t>ヨボウ</t>
    </rPh>
    <rPh sb="12" eb="14">
      <t>ケイカク</t>
    </rPh>
    <rPh sb="15" eb="17">
      <t>サクセイ</t>
    </rPh>
    <phoneticPr fontId="6"/>
  </si>
  <si>
    <t>（３）</t>
    <phoneticPr fontId="6"/>
  </si>
  <si>
    <t>利用者に関する通知</t>
    <rPh sb="0" eb="3">
      <t>リヨウシャ</t>
    </rPh>
    <rPh sb="4" eb="5">
      <t>カン</t>
    </rPh>
    <rPh sb="7" eb="9">
      <t>ツウチ</t>
    </rPh>
    <phoneticPr fontId="6"/>
  </si>
  <si>
    <t>（４）</t>
    <phoneticPr fontId="6"/>
  </si>
  <si>
    <t>事故発生時の対応</t>
    <rPh sb="0" eb="2">
      <t>ジコ</t>
    </rPh>
    <rPh sb="2" eb="5">
      <t>ハッセイジ</t>
    </rPh>
    <rPh sb="6" eb="8">
      <t>タイオウ</t>
    </rPh>
    <phoneticPr fontId="6"/>
  </si>
  <si>
    <t>２</t>
    <phoneticPr fontId="6"/>
  </si>
  <si>
    <t>他の保健医療・福祉サービス提供主体との連携内容について</t>
    <rPh sb="0" eb="1">
      <t>タ</t>
    </rPh>
    <rPh sb="2" eb="4">
      <t>ホケン</t>
    </rPh>
    <rPh sb="4" eb="6">
      <t>イリョウ</t>
    </rPh>
    <rPh sb="7" eb="9">
      <t>フクシ</t>
    </rPh>
    <rPh sb="13" eb="15">
      <t>テイキョウ</t>
    </rPh>
    <rPh sb="15" eb="17">
      <t>シュタイ</t>
    </rPh>
    <rPh sb="19" eb="21">
      <t>レンケイ</t>
    </rPh>
    <rPh sb="21" eb="23">
      <t>ナイヨウ</t>
    </rPh>
    <phoneticPr fontId="6"/>
  </si>
  <si>
    <t>サービス提供困難時の対応について</t>
    <rPh sb="4" eb="6">
      <t>テイキョウ</t>
    </rPh>
    <rPh sb="6" eb="8">
      <t>コンナン</t>
    </rPh>
    <rPh sb="8" eb="9">
      <t>ジ</t>
    </rPh>
    <rPh sb="10" eb="12">
      <t>タイオウ</t>
    </rPh>
    <phoneticPr fontId="6"/>
  </si>
  <si>
    <t>指定居宅（介護予防）サービス等事業者との連携について</t>
    <rPh sb="0" eb="2">
      <t>シテイ</t>
    </rPh>
    <rPh sb="2" eb="4">
      <t>キョタク</t>
    </rPh>
    <rPh sb="5" eb="7">
      <t>カイゴ</t>
    </rPh>
    <rPh sb="7" eb="9">
      <t>ヨボウ</t>
    </rPh>
    <rPh sb="14" eb="15">
      <t>トウ</t>
    </rPh>
    <rPh sb="15" eb="18">
      <t>ジギョウシャ</t>
    </rPh>
    <rPh sb="20" eb="22">
      <t>レンケイ</t>
    </rPh>
    <phoneticPr fontId="6"/>
  </si>
  <si>
    <t>介護保険施設との連携について</t>
    <rPh sb="0" eb="4">
      <t>カイゴホケン</t>
    </rPh>
    <rPh sb="4" eb="6">
      <t>シセツ</t>
    </rPh>
    <rPh sb="8" eb="10">
      <t>レンケイ</t>
    </rPh>
    <phoneticPr fontId="6"/>
  </si>
  <si>
    <t>医療機関等との連携について</t>
    <rPh sb="0" eb="2">
      <t>イリョウ</t>
    </rPh>
    <rPh sb="2" eb="4">
      <t>キカン</t>
    </rPh>
    <rPh sb="4" eb="5">
      <t>トウ</t>
    </rPh>
    <rPh sb="7" eb="9">
      <t>レンケイ</t>
    </rPh>
    <phoneticPr fontId="6"/>
  </si>
  <si>
    <t>（５）</t>
    <phoneticPr fontId="6"/>
  </si>
  <si>
    <t>３</t>
    <phoneticPr fontId="5"/>
  </si>
  <si>
    <t>その他参考事項</t>
    <rPh sb="2" eb="3">
      <t>タ</t>
    </rPh>
    <rPh sb="3" eb="5">
      <t>サンコウ</t>
    </rPh>
    <rPh sb="5" eb="7">
      <t>ジコウ</t>
    </rPh>
    <phoneticPr fontId="5"/>
  </si>
  <si>
    <t>備考　具体的に対応方針を記入してくだい。</t>
    <rPh sb="12" eb="14">
      <t>キニュウ</t>
    </rPh>
    <phoneticPr fontId="6"/>
  </si>
  <si>
    <t>別紙3‐2
別紙1‐1等</t>
    <rPh sb="0" eb="2">
      <t>ベッシ</t>
    </rPh>
    <rPh sb="6" eb="8">
      <t>ベッシ</t>
    </rPh>
    <rPh sb="11" eb="12">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</si>
</sst>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0.0"/>
    <numFmt numFmtId="178" formatCode="#,##0.0#"/>
    <numFmt numFmtId="179" formatCode="#,##0&quot;人&quot;"/>
    <numFmt numFmtId="180" formatCode="#,##0.##"/>
    <numFmt numFmtId="181" formatCode="#,##0.0;[Red]\-#,##0.0"/>
    <numFmt numFmtId="182" formatCode="#,##0.0&quot;人&quot;"/>
  </numFmts>
  <fonts count="62">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9"/>
      <color rgb="FF000000"/>
      <name val="Meiryo UI"/>
      <family val="3"/>
      <charset val="128"/>
    </font>
    <font>
      <sz val="10"/>
      <color rgb="FF000000"/>
      <name val="Times New Roman"/>
      <family val="1"/>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u/>
      <sz val="10"/>
      <color theme="10"/>
      <name val="Times New Roman"/>
      <family val="1"/>
    </font>
    <font>
      <u/>
      <sz val="10"/>
      <name val="Times New Roman"/>
      <family val="1"/>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b/>
      <sz val="12"/>
      <color rgb="FFFF0000"/>
      <name val="ＭＳ Ｐゴシック"/>
      <family val="3"/>
      <charset val="128"/>
      <scheme val="minor"/>
    </font>
    <font>
      <b/>
      <sz val="12"/>
      <color rgb="FFFF0000"/>
      <name val="ＭＳ Ｐゴシック"/>
      <family val="3"/>
      <charset val="128"/>
    </font>
    <font>
      <sz val="14"/>
      <color indexed="81"/>
      <name val="MS P ゴシック"/>
      <family val="3"/>
      <charset val="128"/>
    </font>
    <font>
      <b/>
      <sz val="14"/>
      <color indexed="81"/>
      <name val="MS P ゴシック"/>
      <family val="3"/>
      <charset val="128"/>
    </font>
    <font>
      <b/>
      <sz val="12"/>
      <color rgb="FF000000"/>
      <name val="ＭＳ Ｐゴシック"/>
      <family val="3"/>
      <charset val="128"/>
      <scheme val="minor"/>
    </font>
    <font>
      <sz val="9"/>
      <color rgb="FF000000"/>
      <name val="ＭＳ Ｐゴシック"/>
      <family val="3"/>
      <charset val="128"/>
      <scheme val="minor"/>
    </font>
    <font>
      <b/>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right style="medium">
        <color indexed="64"/>
      </right>
      <top style="thin">
        <color indexed="64"/>
      </top>
      <bottom/>
      <diagonal/>
    </border>
    <border>
      <left style="medium">
        <color indexed="64"/>
      </left>
      <right style="thin">
        <color rgb="FF000000"/>
      </right>
      <top/>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11">
    <xf numFmtId="0" fontId="0" fillId="0" borderId="0"/>
    <xf numFmtId="0" fontId="3" fillId="0" borderId="0" applyBorder="0"/>
    <xf numFmtId="0" fontId="2" fillId="0" borderId="0"/>
    <xf numFmtId="0" fontId="3" fillId="0" borderId="0" applyBorder="0"/>
    <xf numFmtId="0" fontId="12" fillId="0" borderId="0"/>
    <xf numFmtId="0" fontId="22"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45" fillId="0" borderId="0"/>
    <xf numFmtId="0" fontId="2" fillId="0" borderId="0">
      <alignment vertical="center"/>
    </xf>
    <xf numFmtId="0" fontId="2" fillId="0" borderId="0"/>
  </cellStyleXfs>
  <cellXfs count="758">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4" fillId="2" borderId="0" xfId="2" applyFont="1" applyFill="1" applyAlignment="1">
      <alignment vertical="center"/>
    </xf>
    <xf numFmtId="0" fontId="4" fillId="2" borderId="0" xfId="1" applyFont="1" applyFill="1" applyAlignment="1">
      <alignment vertical="top"/>
    </xf>
    <xf numFmtId="0" fontId="4" fillId="2" borderId="6" xfId="2" applyFont="1" applyFill="1" applyBorder="1" applyAlignment="1">
      <alignment vertical="center" wrapText="1"/>
    </xf>
    <xf numFmtId="0" fontId="4" fillId="2" borderId="0" xfId="2" applyFont="1" applyFill="1" applyAlignment="1">
      <alignment horizontal="center" vertical="center" wrapText="1"/>
    </xf>
    <xf numFmtId="49" fontId="10" fillId="2" borderId="2" xfId="1" applyNumberFormat="1" applyFont="1" applyFill="1" applyBorder="1" applyAlignment="1">
      <alignment vertical="center"/>
    </xf>
    <xf numFmtId="49" fontId="4" fillId="2" borderId="2" xfId="1" applyNumberFormat="1" applyFont="1" applyFill="1" applyBorder="1" applyAlignment="1">
      <alignment vertical="center"/>
    </xf>
    <xf numFmtId="0" fontId="8" fillId="2" borderId="0" xfId="1" applyFont="1" applyFill="1" applyAlignment="1">
      <alignment vertical="center"/>
    </xf>
    <xf numFmtId="0" fontId="14" fillId="2" borderId="0" xfId="4" applyFont="1" applyFill="1" applyAlignment="1">
      <alignment horizontal="left" vertical="top"/>
    </xf>
    <xf numFmtId="0" fontId="15" fillId="2" borderId="37" xfId="4" applyFont="1" applyFill="1" applyBorder="1" applyAlignment="1">
      <alignment horizontal="center" vertical="center" wrapText="1"/>
    </xf>
    <xf numFmtId="0" fontId="4" fillId="2" borderId="0" xfId="2" applyFont="1" applyFill="1" applyAlignment="1">
      <alignment horizontal="left" vertical="center" wrapText="1"/>
    </xf>
    <xf numFmtId="49" fontId="14" fillId="2" borderId="6" xfId="4" applyNumberFormat="1" applyFont="1" applyFill="1" applyBorder="1" applyAlignment="1">
      <alignment horizontal="left" vertical="top"/>
    </xf>
    <xf numFmtId="0" fontId="14" fillId="2" borderId="6" xfId="4" applyFont="1" applyFill="1" applyBorder="1" applyAlignment="1">
      <alignment horizontal="center" vertical="center"/>
    </xf>
    <xf numFmtId="49" fontId="14" fillId="2" borderId="6" xfId="4" applyNumberFormat="1" applyFont="1" applyFill="1" applyBorder="1" applyAlignment="1">
      <alignment horizontal="left" vertical="center"/>
    </xf>
    <xf numFmtId="0" fontId="16" fillId="2" borderId="51" xfId="4" applyFont="1" applyFill="1" applyBorder="1" applyAlignment="1">
      <alignment horizontal="left" vertical="center"/>
    </xf>
    <xf numFmtId="49" fontId="15" fillId="2" borderId="34" xfId="4" applyNumberFormat="1" applyFont="1" applyFill="1" applyBorder="1" applyAlignment="1">
      <alignment vertical="center" wrapText="1"/>
    </xf>
    <xf numFmtId="0" fontId="14" fillId="2" borderId="32" xfId="4" applyFont="1" applyFill="1" applyBorder="1" applyAlignment="1">
      <alignment horizontal="center" vertical="center" wrapText="1"/>
    </xf>
    <xf numFmtId="0" fontId="14" fillId="2" borderId="39" xfId="4" applyFont="1" applyFill="1" applyBorder="1" applyAlignment="1">
      <alignment vertical="center" wrapText="1"/>
    </xf>
    <xf numFmtId="0" fontId="14" fillId="2" borderId="0" xfId="4" applyFont="1" applyFill="1" applyAlignment="1">
      <alignment vertical="center" wrapText="1"/>
    </xf>
    <xf numFmtId="0" fontId="14" fillId="2" borderId="41" xfId="4" applyFont="1" applyFill="1" applyBorder="1" applyAlignment="1">
      <alignment vertical="center" wrapText="1"/>
    </xf>
    <xf numFmtId="0" fontId="15" fillId="2" borderId="72" xfId="4" applyFont="1" applyFill="1" applyBorder="1" applyAlignment="1">
      <alignment vertical="center" wrapText="1"/>
    </xf>
    <xf numFmtId="0" fontId="15" fillId="2" borderId="73" xfId="4" applyFont="1" applyFill="1" applyBorder="1" applyAlignment="1">
      <alignment vertical="center" wrapText="1"/>
    </xf>
    <xf numFmtId="0" fontId="15" fillId="2" borderId="74" xfId="4" applyFont="1" applyFill="1" applyBorder="1" applyAlignment="1">
      <alignment vertical="center" wrapText="1"/>
    </xf>
    <xf numFmtId="0" fontId="16" fillId="2" borderId="0" xfId="4" applyFont="1" applyFill="1" applyAlignment="1">
      <alignment horizontal="left" vertical="top"/>
    </xf>
    <xf numFmtId="0" fontId="16" fillId="2" borderId="0" xfId="4" applyFont="1" applyFill="1" applyAlignment="1">
      <alignment horizontal="left" vertical="top" indent="3"/>
    </xf>
    <xf numFmtId="0" fontId="16" fillId="2" borderId="0" xfId="4" applyFont="1" applyFill="1" applyAlignment="1">
      <alignment horizontal="left" vertical="top" indent="6"/>
    </xf>
    <xf numFmtId="0" fontId="17" fillId="2" borderId="0" xfId="4" applyFont="1" applyFill="1" applyAlignment="1">
      <alignment horizontal="left" vertical="center"/>
    </xf>
    <xf numFmtId="0" fontId="18" fillId="2" borderId="0" xfId="4" applyFont="1" applyFill="1" applyAlignment="1">
      <alignment horizontal="left" vertical="center"/>
    </xf>
    <xf numFmtId="0" fontId="19" fillId="2" borderId="0" xfId="4" applyFont="1" applyFill="1" applyAlignment="1">
      <alignment horizontal="left" vertical="center"/>
    </xf>
    <xf numFmtId="0" fontId="20" fillId="2" borderId="20" xfId="4" applyFont="1" applyFill="1" applyBorder="1" applyAlignment="1">
      <alignment horizontal="left" vertical="center"/>
    </xf>
    <xf numFmtId="0" fontId="20" fillId="2" borderId="20" xfId="4" applyFont="1" applyFill="1" applyBorder="1" applyAlignment="1">
      <alignment horizontal="center" vertical="center"/>
    </xf>
    <xf numFmtId="0" fontId="20" fillId="2" borderId="5" xfId="4" applyFont="1" applyFill="1" applyBorder="1" applyAlignment="1">
      <alignment horizontal="center" vertical="center"/>
    </xf>
    <xf numFmtId="0" fontId="20" fillId="2" borderId="7" xfId="4" applyFont="1" applyFill="1" applyBorder="1" applyAlignment="1">
      <alignment vertical="center"/>
    </xf>
    <xf numFmtId="0" fontId="20" fillId="2" borderId="17" xfId="4" applyFont="1" applyFill="1" applyBorder="1" applyAlignment="1">
      <alignment horizontal="center" vertical="center"/>
    </xf>
    <xf numFmtId="0" fontId="20" fillId="2" borderId="19" xfId="4" applyFont="1" applyFill="1" applyBorder="1" applyAlignment="1">
      <alignment vertical="center"/>
    </xf>
    <xf numFmtId="0" fontId="20" fillId="2" borderId="0" xfId="4" applyFont="1" applyFill="1" applyAlignment="1">
      <alignment horizontal="left" vertical="center"/>
    </xf>
    <xf numFmtId="0" fontId="20" fillId="2" borderId="0" xfId="4" applyFont="1" applyFill="1" applyAlignment="1">
      <alignment horizontal="center" vertical="center"/>
    </xf>
    <xf numFmtId="0" fontId="20" fillId="2" borderId="0" xfId="4" applyFont="1" applyFill="1" applyAlignment="1">
      <alignment vertical="center"/>
    </xf>
    <xf numFmtId="0" fontId="24" fillId="0" borderId="0" xfId="6" applyFont="1">
      <alignment vertical="center"/>
    </xf>
    <xf numFmtId="0" fontId="24" fillId="0" borderId="0" xfId="6" applyFont="1" applyAlignment="1">
      <alignment horizontal="left" vertical="center"/>
    </xf>
    <xf numFmtId="0" fontId="25" fillId="0" borderId="0" xfId="6" applyFont="1" applyAlignment="1">
      <alignment horizontal="left" vertical="center"/>
    </xf>
    <xf numFmtId="0" fontId="25" fillId="0" borderId="0" xfId="6" applyFont="1" applyAlignment="1">
      <alignment horizontal="right" vertical="center"/>
    </xf>
    <xf numFmtId="0" fontId="26" fillId="0" borderId="0" xfId="6" applyFont="1" applyAlignment="1">
      <alignment horizontal="left" vertical="center"/>
    </xf>
    <xf numFmtId="0" fontId="24" fillId="0" borderId="0" xfId="6" applyFont="1" applyProtection="1">
      <alignment vertical="center"/>
      <protection locked="0"/>
    </xf>
    <xf numFmtId="0" fontId="25" fillId="0" borderId="0" xfId="6" applyFont="1">
      <alignment vertical="center"/>
    </xf>
    <xf numFmtId="0" fontId="25" fillId="0" borderId="0" xfId="6" applyFont="1" applyAlignment="1" applyProtection="1">
      <alignment horizontal="right" vertical="center"/>
      <protection locked="0"/>
    </xf>
    <xf numFmtId="0" fontId="25" fillId="0" borderId="0" xfId="6" applyFont="1" applyProtection="1">
      <alignment vertical="center"/>
      <protection locked="0"/>
    </xf>
    <xf numFmtId="0" fontId="26" fillId="0" borderId="0" xfId="6" applyFont="1" applyAlignment="1">
      <alignment horizontal="right" vertical="center"/>
    </xf>
    <xf numFmtId="0" fontId="26" fillId="2" borderId="0" xfId="6" applyFont="1" applyFill="1" applyAlignment="1">
      <alignment horizontal="center" vertical="center"/>
    </xf>
    <xf numFmtId="0" fontId="26" fillId="2" borderId="0" xfId="6" applyFont="1" applyFill="1" applyAlignment="1">
      <alignment horizontal="right" vertical="center"/>
    </xf>
    <xf numFmtId="0" fontId="26" fillId="2" borderId="0" xfId="6" applyFont="1" applyFill="1">
      <alignment vertical="center"/>
    </xf>
    <xf numFmtId="0" fontId="26" fillId="0" borderId="0" xfId="6" applyFont="1">
      <alignment vertical="center"/>
    </xf>
    <xf numFmtId="0" fontId="25" fillId="0" borderId="0" xfId="6" applyFont="1" applyAlignment="1">
      <alignment horizontal="center" vertical="center"/>
    </xf>
    <xf numFmtId="0" fontId="24" fillId="0" borderId="0" xfId="6" quotePrefix="1" applyFont="1" applyAlignment="1">
      <alignment horizontal="center" vertical="center"/>
    </xf>
    <xf numFmtId="0" fontId="24" fillId="2" borderId="0" xfId="6" applyFont="1" applyFill="1">
      <alignment vertical="center"/>
    </xf>
    <xf numFmtId="0" fontId="25" fillId="2" borderId="0" xfId="6" applyFont="1" applyFill="1" applyAlignment="1">
      <alignment horizontal="right" vertical="center"/>
    </xf>
    <xf numFmtId="0" fontId="25" fillId="2" borderId="0" xfId="6" applyFont="1" applyFill="1">
      <alignment vertical="center"/>
    </xf>
    <xf numFmtId="0" fontId="25" fillId="2" borderId="0" xfId="6" applyFont="1" applyFill="1" applyAlignment="1">
      <alignment horizontal="center" vertical="center"/>
    </xf>
    <xf numFmtId="0" fontId="24" fillId="2" borderId="0" xfId="6" applyFont="1" applyFill="1" applyAlignment="1">
      <alignment horizontal="center" vertical="center"/>
    </xf>
    <xf numFmtId="0" fontId="27" fillId="2" borderId="0" xfId="6" applyFont="1" applyFill="1" applyAlignment="1">
      <alignment horizontal="centerContinuous" vertical="center"/>
    </xf>
    <xf numFmtId="0" fontId="24" fillId="2" borderId="0" xfId="6" applyFont="1" applyFill="1" applyAlignment="1">
      <alignment horizontal="centerContinuous" vertical="center"/>
    </xf>
    <xf numFmtId="0" fontId="27" fillId="0" borderId="0" xfId="6" applyFont="1">
      <alignment vertical="center"/>
    </xf>
    <xf numFmtId="0" fontId="24" fillId="0" borderId="0" xfId="6" applyFont="1" applyAlignment="1">
      <alignment horizontal="center" vertical="center"/>
    </xf>
    <xf numFmtId="0" fontId="24" fillId="0" borderId="0" xfId="6" applyFont="1" applyAlignment="1">
      <alignment horizontal="right" vertical="center"/>
    </xf>
    <xf numFmtId="20" fontId="24" fillId="2" borderId="0" xfId="6" applyNumberFormat="1" applyFont="1" applyFill="1">
      <alignment vertical="center"/>
    </xf>
    <xf numFmtId="20" fontId="24" fillId="2" borderId="0" xfId="6" applyNumberFormat="1" applyFont="1" applyFill="1" applyAlignment="1">
      <alignment horizontal="center" vertical="center"/>
    </xf>
    <xf numFmtId="177" fontId="24" fillId="2" borderId="0" xfId="6" applyNumberFormat="1" applyFont="1" applyFill="1">
      <alignment vertical="center"/>
    </xf>
    <xf numFmtId="0" fontId="24" fillId="2" borderId="0" xfId="6" applyFont="1" applyFill="1" applyAlignment="1">
      <alignment horizontal="left" vertical="center"/>
    </xf>
    <xf numFmtId="0" fontId="27" fillId="0" borderId="0" xfId="6" applyFont="1" applyAlignment="1">
      <alignment horizontal="left" vertical="center"/>
    </xf>
    <xf numFmtId="0" fontId="28" fillId="0" borderId="0" xfId="6" applyFont="1">
      <alignment vertical="center"/>
    </xf>
    <xf numFmtId="0" fontId="28" fillId="0" borderId="0" xfId="6" applyFont="1" applyAlignment="1">
      <alignment horizontal="left" vertical="center"/>
    </xf>
    <xf numFmtId="0" fontId="28" fillId="0" borderId="0" xfId="6" applyFont="1" applyAlignment="1">
      <alignment horizontal="right" vertical="center"/>
    </xf>
    <xf numFmtId="0" fontId="28" fillId="0" borderId="0" xfId="6" applyFont="1" applyAlignment="1" applyProtection="1">
      <alignment horizontal="right" vertical="center"/>
      <protection locked="0"/>
    </xf>
    <xf numFmtId="0" fontId="28" fillId="0" borderId="0" xfId="6" applyFont="1" applyProtection="1">
      <alignment vertical="center"/>
      <protection locked="0"/>
    </xf>
    <xf numFmtId="0" fontId="27" fillId="0" borderId="86" xfId="6" applyFont="1" applyBorder="1" applyAlignment="1">
      <alignment horizontal="center" vertical="center"/>
    </xf>
    <xf numFmtId="0" fontId="27" fillId="0" borderId="20" xfId="6" applyFont="1" applyBorder="1" applyAlignment="1">
      <alignment horizontal="center" vertical="center"/>
    </xf>
    <xf numFmtId="0" fontId="27" fillId="0" borderId="87" xfId="6" applyFont="1" applyBorder="1" applyAlignment="1">
      <alignment horizontal="center" vertical="center"/>
    </xf>
    <xf numFmtId="0" fontId="27" fillId="0" borderId="93" xfId="6" applyFont="1" applyBorder="1" applyAlignment="1">
      <alignment horizontal="center" vertical="center" wrapText="1"/>
    </xf>
    <xf numFmtId="0" fontId="27" fillId="0" borderId="94" xfId="6" applyFont="1" applyBorder="1" applyAlignment="1">
      <alignment horizontal="center" vertical="center" wrapText="1"/>
    </xf>
    <xf numFmtId="0" fontId="27" fillId="0" borderId="95" xfId="6" applyFont="1" applyBorder="1" applyAlignment="1">
      <alignment horizontal="center" vertical="center" wrapText="1"/>
    </xf>
    <xf numFmtId="0" fontId="24" fillId="0" borderId="96" xfId="6" applyFont="1" applyBorder="1">
      <alignment vertical="center"/>
    </xf>
    <xf numFmtId="178" fontId="24" fillId="5" borderId="99" xfId="6" applyNumberFormat="1" applyFont="1" applyFill="1" applyBorder="1" applyAlignment="1" applyProtection="1">
      <alignment horizontal="center" vertical="center" shrinkToFit="1"/>
      <protection locked="0"/>
    </xf>
    <xf numFmtId="178" fontId="24" fillId="5" borderId="100" xfId="6" applyNumberFormat="1" applyFont="1" applyFill="1" applyBorder="1" applyAlignment="1" applyProtection="1">
      <alignment horizontal="center" vertical="center" shrinkToFit="1"/>
      <protection locked="0"/>
    </xf>
    <xf numFmtId="178" fontId="24" fillId="5" borderId="101" xfId="6" applyNumberFormat="1" applyFont="1" applyFill="1" applyBorder="1" applyAlignment="1" applyProtection="1">
      <alignment horizontal="center" vertical="center" shrinkToFit="1"/>
      <protection locked="0"/>
    </xf>
    <xf numFmtId="0" fontId="24" fillId="0" borderId="102" xfId="6" applyFont="1" applyBorder="1">
      <alignment vertical="center"/>
    </xf>
    <xf numFmtId="178" fontId="24" fillId="5" borderId="103" xfId="6" applyNumberFormat="1" applyFont="1" applyFill="1" applyBorder="1" applyAlignment="1" applyProtection="1">
      <alignment horizontal="center" vertical="center" shrinkToFit="1"/>
      <protection locked="0"/>
    </xf>
    <xf numFmtId="178" fontId="24" fillId="5" borderId="104" xfId="6" applyNumberFormat="1" applyFont="1" applyFill="1" applyBorder="1" applyAlignment="1" applyProtection="1">
      <alignment horizontal="center" vertical="center" shrinkToFit="1"/>
      <protection locked="0"/>
    </xf>
    <xf numFmtId="178" fontId="24" fillId="5" borderId="105" xfId="6" applyNumberFormat="1" applyFont="1" applyFill="1" applyBorder="1" applyAlignment="1" applyProtection="1">
      <alignment horizontal="center" vertical="center" shrinkToFit="1"/>
      <protection locked="0"/>
    </xf>
    <xf numFmtId="0" fontId="24" fillId="0" borderId="106" xfId="6" applyFont="1" applyBorder="1">
      <alignment vertical="center"/>
    </xf>
    <xf numFmtId="178" fontId="24" fillId="5" borderId="93" xfId="6" applyNumberFormat="1" applyFont="1" applyFill="1" applyBorder="1" applyAlignment="1" applyProtection="1">
      <alignment horizontal="center" vertical="center" shrinkToFit="1"/>
      <protection locked="0"/>
    </xf>
    <xf numFmtId="178" fontId="24" fillId="5" borderId="94" xfId="6" applyNumberFormat="1" applyFont="1" applyFill="1" applyBorder="1" applyAlignment="1" applyProtection="1">
      <alignment horizontal="center" vertical="center" shrinkToFit="1"/>
      <protection locked="0"/>
    </xf>
    <xf numFmtId="178" fontId="24" fillId="5" borderId="95" xfId="6" applyNumberFormat="1" applyFont="1" applyFill="1" applyBorder="1" applyAlignment="1" applyProtection="1">
      <alignment horizontal="center" vertical="center" shrinkToFit="1"/>
      <protection locked="0"/>
    </xf>
    <xf numFmtId="0" fontId="30" fillId="0" borderId="0" xfId="6" applyFont="1">
      <alignment vertical="center"/>
    </xf>
    <xf numFmtId="0" fontId="28" fillId="0" borderId="0" xfId="6" applyFont="1" applyAlignment="1">
      <alignment vertical="center" shrinkToFit="1"/>
    </xf>
    <xf numFmtId="0" fontId="29" fillId="0" borderId="0" xfId="6" applyFont="1" applyAlignment="1">
      <alignment vertical="center" shrinkToFit="1"/>
    </xf>
    <xf numFmtId="0" fontId="28" fillId="0" borderId="76" xfId="6" applyFont="1" applyBorder="1">
      <alignment vertical="center"/>
    </xf>
    <xf numFmtId="0" fontId="27" fillId="2" borderId="0" xfId="6" applyFont="1" applyFill="1">
      <alignment vertical="center"/>
    </xf>
    <xf numFmtId="0" fontId="27" fillId="0" borderId="0" xfId="6" applyFont="1" applyAlignment="1">
      <alignment horizontal="centerContinuous" vertical="center"/>
    </xf>
    <xf numFmtId="179" fontId="27" fillId="2" borderId="0" xfId="6" applyNumberFormat="1" applyFont="1" applyFill="1" applyAlignment="1">
      <alignment horizontal="center" vertical="center"/>
    </xf>
    <xf numFmtId="180" fontId="27" fillId="0" borderId="0" xfId="6" applyNumberFormat="1" applyFont="1">
      <alignment vertical="center"/>
    </xf>
    <xf numFmtId="0" fontId="27" fillId="2" borderId="0" xfId="6" applyFont="1" applyFill="1" applyAlignment="1">
      <alignment horizontal="center" vertical="center"/>
    </xf>
    <xf numFmtId="181" fontId="27" fillId="2" borderId="0" xfId="7" applyNumberFormat="1" applyFont="1" applyFill="1" applyBorder="1" applyAlignment="1" applyProtection="1">
      <alignment horizontal="right" vertical="center"/>
    </xf>
    <xf numFmtId="181" fontId="27" fillId="2" borderId="0" xfId="7" applyNumberFormat="1" applyFont="1" applyFill="1" applyBorder="1" applyAlignment="1" applyProtection="1">
      <alignment vertical="center"/>
    </xf>
    <xf numFmtId="177" fontId="27" fillId="2" borderId="0" xfId="6" applyNumberFormat="1" applyFont="1" applyFill="1">
      <alignment vertical="center"/>
    </xf>
    <xf numFmtId="0" fontId="27" fillId="0" borderId="0" xfId="6" applyFont="1" applyAlignment="1">
      <alignment horizontal="right" vertical="center"/>
    </xf>
    <xf numFmtId="0" fontId="31" fillId="0" borderId="0" xfId="6" applyFont="1">
      <alignment vertical="center"/>
    </xf>
    <xf numFmtId="0" fontId="27" fillId="2" borderId="0" xfId="6" applyFont="1" applyFill="1" applyAlignment="1">
      <alignment horizontal="left" vertical="center"/>
    </xf>
    <xf numFmtId="0" fontId="27" fillId="0" borderId="0" xfId="6" applyFont="1" applyAlignment="1">
      <alignment horizontal="center" vertical="center"/>
    </xf>
    <xf numFmtId="0" fontId="27" fillId="0" borderId="0" xfId="6" applyFont="1" applyAlignment="1">
      <alignment vertical="center" wrapText="1"/>
    </xf>
    <xf numFmtId="0" fontId="27" fillId="0" borderId="0" xfId="6" applyFont="1" applyAlignment="1">
      <alignment horizontal="justify" vertical="center" wrapText="1"/>
    </xf>
    <xf numFmtId="0" fontId="28" fillId="0" borderId="0" xfId="6" applyFont="1" applyAlignment="1" applyProtection="1">
      <alignment horizontal="left" vertical="center"/>
      <protection locked="0"/>
    </xf>
    <xf numFmtId="0" fontId="28" fillId="0" borderId="0" xfId="6" applyFont="1" applyAlignment="1" applyProtection="1">
      <alignment vertical="center" wrapText="1"/>
      <protection locked="0"/>
    </xf>
    <xf numFmtId="0" fontId="28" fillId="0" borderId="0" xfId="6" applyFont="1" applyAlignment="1" applyProtection="1">
      <alignment horizontal="justify" vertical="center" wrapText="1"/>
      <protection locked="0"/>
    </xf>
    <xf numFmtId="0" fontId="24" fillId="0" borderId="87" xfId="6" applyFont="1" applyBorder="1" applyAlignment="1">
      <alignment horizontal="center" vertical="center"/>
    </xf>
    <xf numFmtId="0" fontId="24" fillId="0" borderId="94" xfId="6" applyFont="1" applyBorder="1" applyAlignment="1">
      <alignment horizontal="center" vertical="center" wrapText="1"/>
    </xf>
    <xf numFmtId="0" fontId="28" fillId="0" borderId="0" xfId="6" applyFont="1" applyAlignment="1">
      <alignment vertical="center" wrapText="1"/>
    </xf>
    <xf numFmtId="0" fontId="28" fillId="0" borderId="0" xfId="6" applyFont="1" applyAlignment="1">
      <alignment horizontal="justify" vertical="center" wrapText="1"/>
    </xf>
    <xf numFmtId="0" fontId="1" fillId="2" borderId="0" xfId="6" applyFill="1">
      <alignment vertical="center"/>
    </xf>
    <xf numFmtId="0" fontId="26" fillId="2" borderId="0" xfId="6" applyFont="1" applyFill="1" applyAlignment="1">
      <alignment horizontal="left" vertical="center"/>
    </xf>
    <xf numFmtId="0" fontId="28" fillId="2" borderId="0" xfId="6" applyFont="1" applyFill="1" applyAlignment="1">
      <alignment horizontal="left" vertical="center"/>
    </xf>
    <xf numFmtId="0" fontId="28" fillId="2" borderId="0" xfId="6" applyFont="1" applyFill="1">
      <alignment vertical="center"/>
    </xf>
    <xf numFmtId="0" fontId="28" fillId="5" borderId="20" xfId="6" applyFont="1" applyFill="1" applyBorder="1" applyAlignment="1">
      <alignment horizontal="left" vertical="center"/>
    </xf>
    <xf numFmtId="0" fontId="28" fillId="6" borderId="20" xfId="6" applyFont="1" applyFill="1" applyBorder="1" applyAlignment="1">
      <alignment horizontal="left" vertical="center"/>
    </xf>
    <xf numFmtId="0" fontId="32" fillId="2" borderId="0" xfId="6" applyFont="1" applyFill="1" applyAlignment="1">
      <alignment horizontal="left" vertical="center"/>
    </xf>
    <xf numFmtId="0" fontId="28" fillId="2" borderId="20" xfId="6" applyFont="1" applyFill="1" applyBorder="1" applyAlignment="1">
      <alignment horizontal="center" vertical="center"/>
    </xf>
    <xf numFmtId="0" fontId="28" fillId="2" borderId="20" xfId="6" applyFont="1" applyFill="1" applyBorder="1" applyAlignment="1">
      <alignment horizontal="left" vertical="center"/>
    </xf>
    <xf numFmtId="0" fontId="33" fillId="2" borderId="0" xfId="6" applyFont="1" applyFill="1" applyAlignment="1">
      <alignment horizontal="left" vertical="center"/>
    </xf>
    <xf numFmtId="0" fontId="28" fillId="2" borderId="0" xfId="6" applyFont="1" applyFill="1" applyAlignment="1">
      <alignment horizontal="left" vertical="center" wrapText="1"/>
    </xf>
    <xf numFmtId="0" fontId="33" fillId="2" borderId="0" xfId="6" applyFont="1" applyFill="1">
      <alignment vertical="center"/>
    </xf>
    <xf numFmtId="0" fontId="30" fillId="2" borderId="0" xfId="6" applyFont="1" applyFill="1">
      <alignment vertical="center"/>
    </xf>
    <xf numFmtId="0" fontId="33" fillId="2" borderId="0" xfId="6" applyFont="1" applyFill="1" applyAlignment="1">
      <alignment vertical="center" shrinkToFit="1"/>
    </xf>
    <xf numFmtId="0" fontId="36" fillId="2" borderId="0" xfId="6" applyFont="1" applyFill="1" applyAlignment="1">
      <alignment vertical="center" shrinkToFit="1"/>
    </xf>
    <xf numFmtId="0" fontId="28" fillId="2" borderId="0" xfId="6" applyFont="1" applyFill="1" applyAlignment="1">
      <alignment vertical="center" wrapText="1"/>
    </xf>
    <xf numFmtId="0" fontId="28" fillId="2" borderId="0" xfId="6" applyFont="1" applyFill="1" applyAlignment="1">
      <alignment vertical="center" textRotation="90"/>
    </xf>
    <xf numFmtId="0" fontId="37" fillId="2" borderId="0" xfId="6" applyFont="1" applyFill="1" applyAlignment="1">
      <alignment horizontal="left" vertical="center"/>
    </xf>
    <xf numFmtId="0" fontId="37" fillId="0" borderId="0" xfId="6" applyFont="1" applyAlignment="1">
      <alignment horizontal="left" vertical="center"/>
    </xf>
    <xf numFmtId="0" fontId="39" fillId="2" borderId="0" xfId="6" applyFont="1" applyFill="1">
      <alignment vertical="center"/>
    </xf>
    <xf numFmtId="0" fontId="39" fillId="2" borderId="20" xfId="6" applyFont="1" applyFill="1" applyBorder="1" applyAlignment="1">
      <alignment horizontal="center" vertical="center"/>
    </xf>
    <xf numFmtId="0" fontId="39" fillId="2" borderId="20" xfId="6" applyFont="1" applyFill="1" applyBorder="1" applyAlignment="1">
      <alignment vertical="center" shrinkToFit="1"/>
    </xf>
    <xf numFmtId="0" fontId="39" fillId="2" borderId="82" xfId="6" applyFont="1" applyFill="1" applyBorder="1" applyAlignment="1">
      <alignment horizontal="center" vertical="center" shrinkToFit="1"/>
    </xf>
    <xf numFmtId="0" fontId="24" fillId="2" borderId="112" xfId="6" applyFont="1" applyFill="1" applyBorder="1" applyAlignment="1">
      <alignment horizontal="center" vertical="center"/>
    </xf>
    <xf numFmtId="0" fontId="24" fillId="2" borderId="113" xfId="6" applyFont="1" applyFill="1" applyBorder="1" applyAlignment="1">
      <alignment horizontal="center" vertical="center"/>
    </xf>
    <xf numFmtId="0" fontId="24" fillId="2" borderId="114" xfId="6" applyFont="1" applyFill="1" applyBorder="1" applyAlignment="1">
      <alignment horizontal="center" vertical="center"/>
    </xf>
    <xf numFmtId="0" fontId="39" fillId="2" borderId="114" xfId="6" applyFont="1" applyFill="1" applyBorder="1" applyAlignment="1">
      <alignment horizontal="center" vertical="center"/>
    </xf>
    <xf numFmtId="0" fontId="39" fillId="2" borderId="115" xfId="6" applyFont="1" applyFill="1" applyBorder="1" applyAlignment="1">
      <alignment horizontal="center" vertical="center"/>
    </xf>
    <xf numFmtId="0" fontId="24" fillId="2" borderId="80" xfId="6" applyFont="1" applyFill="1" applyBorder="1">
      <alignment vertical="center"/>
    </xf>
    <xf numFmtId="0" fontId="24" fillId="2" borderId="1" xfId="6" applyFont="1" applyFill="1" applyBorder="1">
      <alignment vertical="center"/>
    </xf>
    <xf numFmtId="0" fontId="39" fillId="2" borderId="116" xfId="6" applyFont="1" applyFill="1" applyBorder="1">
      <alignment vertical="center"/>
    </xf>
    <xf numFmtId="0" fontId="39" fillId="2" borderId="81" xfId="6" applyFont="1" applyFill="1" applyBorder="1">
      <alignment vertical="center"/>
    </xf>
    <xf numFmtId="0" fontId="24" fillId="2" borderId="86" xfId="6" applyFont="1" applyFill="1" applyBorder="1">
      <alignment vertical="center"/>
    </xf>
    <xf numFmtId="0" fontId="39" fillId="2" borderId="20" xfId="6" applyFont="1" applyFill="1" applyBorder="1">
      <alignment vertical="center"/>
    </xf>
    <xf numFmtId="0" fontId="39" fillId="2" borderId="87" xfId="6" applyFont="1" applyFill="1" applyBorder="1">
      <alignment vertical="center"/>
    </xf>
    <xf numFmtId="0" fontId="24" fillId="2" borderId="20" xfId="6" applyFont="1" applyFill="1" applyBorder="1">
      <alignment vertical="center"/>
    </xf>
    <xf numFmtId="0" fontId="24" fillId="2" borderId="93" xfId="6" applyFont="1" applyFill="1" applyBorder="1">
      <alignment vertical="center"/>
    </xf>
    <xf numFmtId="0" fontId="39" fillId="2" borderId="94" xfId="6" applyFont="1" applyFill="1" applyBorder="1">
      <alignment vertical="center"/>
    </xf>
    <xf numFmtId="0" fontId="39" fillId="2" borderId="95" xfId="6" applyFont="1" applyFill="1" applyBorder="1">
      <alignment vertical="center"/>
    </xf>
    <xf numFmtId="0" fontId="2" fillId="0" borderId="0" xfId="0" applyFont="1" applyAlignment="1">
      <alignment vertical="center"/>
    </xf>
    <xf numFmtId="0" fontId="0" fillId="0" borderId="0" xfId="0" applyAlignment="1">
      <alignment vertical="center"/>
    </xf>
    <xf numFmtId="0" fontId="0" fillId="0" borderId="22" xfId="0" applyBorder="1" applyAlignment="1">
      <alignment vertical="center"/>
    </xf>
    <xf numFmtId="0" fontId="0" fillId="0" borderId="76" xfId="0" applyBorder="1" applyAlignment="1">
      <alignment vertical="center"/>
    </xf>
    <xf numFmtId="0" fontId="0" fillId="0" borderId="79" xfId="0" applyBorder="1" applyAlignment="1">
      <alignment vertical="center"/>
    </xf>
    <xf numFmtId="0" fontId="0" fillId="0" borderId="26"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1"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17"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0" xfId="0" applyAlignment="1">
      <alignment horizontal="right" vertical="center"/>
    </xf>
    <xf numFmtId="0" fontId="40" fillId="2" borderId="0" xfId="4" applyFont="1" applyFill="1" applyAlignment="1">
      <alignment horizontal="left" vertical="top"/>
    </xf>
    <xf numFmtId="0" fontId="41" fillId="2" borderId="0" xfId="4" applyFont="1" applyFill="1" applyAlignment="1">
      <alignment horizontal="left" vertical="top"/>
    </xf>
    <xf numFmtId="0" fontId="20" fillId="2" borderId="118" xfId="4" applyFont="1" applyFill="1" applyBorder="1" applyAlignment="1">
      <alignment horizontal="left" vertical="center" wrapText="1"/>
    </xf>
    <xf numFmtId="0" fontId="37" fillId="2" borderId="119" xfId="4" applyFont="1" applyFill="1" applyBorder="1" applyAlignment="1">
      <alignment horizontal="left" vertical="center" wrapText="1"/>
    </xf>
    <xf numFmtId="0" fontId="37" fillId="2" borderId="0" xfId="4" applyFont="1" applyFill="1" applyAlignment="1">
      <alignment horizontal="left" vertical="top"/>
    </xf>
    <xf numFmtId="0" fontId="20" fillId="2" borderId="120" xfId="4" applyFont="1" applyFill="1" applyBorder="1" applyAlignment="1">
      <alignment horizontal="left" vertical="center" wrapText="1"/>
    </xf>
    <xf numFmtId="0" fontId="37" fillId="2" borderId="121" xfId="4" applyFont="1" applyFill="1" applyBorder="1" applyAlignment="1">
      <alignment horizontal="left" vertical="center" wrapText="1"/>
    </xf>
    <xf numFmtId="0" fontId="20" fillId="2" borderId="0" xfId="4" applyFont="1" applyFill="1" applyAlignment="1">
      <alignment horizontal="left" vertical="center" wrapText="1"/>
    </xf>
    <xf numFmtId="0" fontId="37" fillId="2" borderId="0" xfId="4" applyFont="1" applyFill="1" applyAlignment="1">
      <alignment horizontal="left" vertical="center" wrapText="1"/>
    </xf>
    <xf numFmtId="0" fontId="20" fillId="2" borderId="0" xfId="4" applyFont="1" applyFill="1" applyAlignment="1">
      <alignment horizontal="left" vertical="top" wrapText="1"/>
    </xf>
    <xf numFmtId="0" fontId="43" fillId="2" borderId="0" xfId="4" applyFont="1" applyFill="1" applyAlignment="1">
      <alignment horizontal="left" vertical="top"/>
    </xf>
    <xf numFmtId="0" fontId="44" fillId="2" borderId="0" xfId="4" applyFont="1" applyFill="1" applyAlignment="1">
      <alignment horizontal="center" vertical="center"/>
    </xf>
    <xf numFmtId="0" fontId="40" fillId="2" borderId="0" xfId="4" applyFont="1" applyFill="1" applyAlignment="1">
      <alignment vertical="center"/>
    </xf>
    <xf numFmtId="0" fontId="40" fillId="2" borderId="0" xfId="4" applyFont="1" applyFill="1" applyAlignment="1">
      <alignment horizontal="right" vertical="center"/>
    </xf>
    <xf numFmtId="0" fontId="40" fillId="2" borderId="0" xfId="4" applyFont="1" applyFill="1" applyAlignment="1">
      <alignment horizontal="center" vertical="center"/>
    </xf>
    <xf numFmtId="0" fontId="40" fillId="2" borderId="0" xfId="4" applyFont="1" applyFill="1" applyAlignment="1">
      <alignment horizontal="left" vertical="center"/>
    </xf>
    <xf numFmtId="0" fontId="41" fillId="2" borderId="0" xfId="4" applyFont="1" applyFill="1"/>
    <xf numFmtId="0" fontId="43" fillId="2" borderId="0" xfId="4" applyFont="1" applyFill="1" applyAlignment="1">
      <alignment horizontal="left"/>
    </xf>
    <xf numFmtId="0" fontId="42" fillId="2" borderId="0" xfId="4" applyFont="1" applyFill="1" applyAlignment="1">
      <alignment horizontal="right" vertical="top"/>
    </xf>
    <xf numFmtId="0" fontId="43" fillId="2" borderId="18" xfId="4" applyFont="1" applyFill="1" applyBorder="1"/>
    <xf numFmtId="0" fontId="40" fillId="2" borderId="0" xfId="4" applyFont="1" applyFill="1" applyAlignment="1">
      <alignment horizontal="center" vertical="top"/>
    </xf>
    <xf numFmtId="0" fontId="19" fillId="2" borderId="0" xfId="4" applyFont="1" applyFill="1" applyAlignment="1">
      <alignment vertical="top"/>
    </xf>
    <xf numFmtId="0" fontId="19" fillId="2" borderId="0" xfId="4" applyFont="1" applyFill="1" applyAlignment="1">
      <alignment vertical="top" wrapText="1"/>
    </xf>
    <xf numFmtId="0" fontId="43" fillId="2" borderId="20" xfId="4" applyFont="1" applyFill="1" applyBorder="1" applyAlignment="1">
      <alignment horizontal="center" vertical="center"/>
    </xf>
    <xf numFmtId="0" fontId="45" fillId="0" borderId="0" xfId="8"/>
    <xf numFmtId="0" fontId="47" fillId="0" borderId="0" xfId="8" applyFont="1" applyAlignment="1">
      <alignment wrapText="1"/>
    </xf>
    <xf numFmtId="0" fontId="47" fillId="0" borderId="5" xfId="8" applyFont="1" applyBorder="1" applyAlignment="1">
      <alignment vertical="top"/>
    </xf>
    <xf numFmtId="0" fontId="48" fillId="0" borderId="7" xfId="8" applyFont="1" applyBorder="1" applyAlignment="1">
      <alignment vertical="top" wrapText="1"/>
    </xf>
    <xf numFmtId="0" fontId="48" fillId="0" borderId="15" xfId="8" applyFont="1" applyBorder="1" applyAlignment="1">
      <alignment vertical="top"/>
    </xf>
    <xf numFmtId="0" fontId="47" fillId="0" borderId="16" xfId="8" applyFont="1" applyBorder="1" applyAlignment="1">
      <alignment vertical="top" wrapText="1"/>
    </xf>
    <xf numFmtId="0" fontId="48" fillId="0" borderId="17" xfId="8" applyFont="1" applyBorder="1" applyAlignment="1">
      <alignment vertical="top"/>
    </xf>
    <xf numFmtId="0" fontId="47" fillId="0" borderId="19" xfId="8" applyFont="1" applyBorder="1" applyAlignment="1">
      <alignment vertical="top" wrapText="1"/>
    </xf>
    <xf numFmtId="0" fontId="47" fillId="0" borderId="0" xfId="8" applyFont="1"/>
    <xf numFmtId="0" fontId="49" fillId="2" borderId="0" xfId="9" applyFont="1" applyFill="1">
      <alignment vertical="center"/>
    </xf>
    <xf numFmtId="0" fontId="49" fillId="2" borderId="8" xfId="9" applyFont="1" applyFill="1" applyBorder="1" applyAlignment="1">
      <alignment horizontal="center" vertical="center"/>
    </xf>
    <xf numFmtId="0" fontId="49" fillId="2" borderId="12" xfId="9" applyFont="1" applyFill="1" applyBorder="1" applyAlignment="1">
      <alignment horizontal="center" vertical="center"/>
    </xf>
    <xf numFmtId="0" fontId="9" fillId="2" borderId="123" xfId="9" applyFont="1" applyFill="1" applyBorder="1" applyAlignment="1">
      <alignment horizontal="left" vertical="center"/>
    </xf>
    <xf numFmtId="0" fontId="51" fillId="2" borderId="124" xfId="9" applyFont="1" applyFill="1" applyBorder="1" applyAlignment="1">
      <alignment horizontal="left" vertical="center"/>
    </xf>
    <xf numFmtId="0" fontId="4" fillId="2" borderId="6" xfId="2" applyFont="1" applyFill="1" applyBorder="1" applyAlignment="1">
      <alignment horizontal="center"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0" xfId="1" applyFont="1" applyFill="1" applyAlignment="1">
      <alignment horizontal="center" vertical="center"/>
    </xf>
    <xf numFmtId="0" fontId="8" fillId="2" borderId="0" xfId="1" applyFont="1" applyFill="1" applyBorder="1" applyAlignment="1">
      <alignment vertical="center"/>
    </xf>
    <xf numFmtId="0" fontId="8" fillId="2" borderId="0" xfId="2" applyFont="1" applyFill="1" applyAlignment="1">
      <alignment vertical="center"/>
    </xf>
    <xf numFmtId="0" fontId="4" fillId="2" borderId="0" xfId="1" applyFont="1" applyFill="1" applyAlignment="1">
      <alignment horizontal="right" vertical="center"/>
    </xf>
    <xf numFmtId="49" fontId="8" fillId="0" borderId="125" xfId="2" applyNumberFormat="1" applyFont="1" applyBorder="1" applyAlignment="1">
      <alignment horizontal="center" vertical="center"/>
    </xf>
    <xf numFmtId="49" fontId="8" fillId="0" borderId="126" xfId="2" applyNumberFormat="1" applyFont="1" applyBorder="1" applyAlignment="1">
      <alignment horizontal="center" vertical="center"/>
    </xf>
    <xf numFmtId="0" fontId="8" fillId="2" borderId="126" xfId="1" applyFont="1" applyFill="1" applyBorder="1" applyAlignment="1">
      <alignment vertical="center"/>
    </xf>
    <xf numFmtId="0" fontId="8" fillId="2" borderId="127" xfId="1" applyFont="1" applyFill="1" applyBorder="1" applyAlignment="1">
      <alignment vertical="center"/>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Continuous" vertical="center"/>
    </xf>
    <xf numFmtId="0" fontId="4" fillId="2" borderId="136"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37" xfId="2" applyFont="1" applyFill="1" applyBorder="1" applyAlignment="1">
      <alignment horizontal="center" vertical="top" wrapText="1"/>
    </xf>
    <xf numFmtId="0" fontId="4" fillId="2" borderId="138" xfId="2" applyFont="1" applyFill="1" applyBorder="1" applyAlignment="1">
      <alignment horizontal="center" vertical="top" wrapText="1"/>
    </xf>
    <xf numFmtId="0" fontId="4" fillId="2" borderId="25" xfId="2" applyFont="1" applyFill="1" applyBorder="1" applyAlignment="1">
      <alignment horizontal="center" vertical="top" wrapText="1"/>
    </xf>
    <xf numFmtId="0" fontId="8" fillId="2" borderId="0" xfId="3" applyFont="1" applyFill="1" applyBorder="1" applyAlignment="1">
      <alignment horizontal="center" vertical="center" textRotation="255"/>
    </xf>
    <xf numFmtId="0" fontId="20" fillId="2" borderId="0" xfId="4" applyFont="1" applyFill="1" applyAlignment="1">
      <alignment horizontal="left" vertical="top"/>
    </xf>
    <xf numFmtId="0" fontId="37" fillId="2" borderId="0" xfId="4" applyFont="1" applyFill="1" applyAlignment="1">
      <alignment horizontal="center" vertical="top"/>
    </xf>
    <xf numFmtId="0" fontId="37" fillId="2" borderId="146" xfId="4" applyFont="1" applyFill="1" applyBorder="1" applyAlignment="1">
      <alignment horizontal="center" vertical="top"/>
    </xf>
    <xf numFmtId="0" fontId="37" fillId="2" borderId="151" xfId="4" applyFont="1" applyFill="1" applyBorder="1" applyAlignment="1">
      <alignment horizontal="center" vertical="top"/>
    </xf>
    <xf numFmtId="0" fontId="37" fillId="2" borderId="2" xfId="4" applyFont="1" applyFill="1" applyBorder="1" applyAlignment="1">
      <alignment horizontal="center" vertical="top"/>
    </xf>
    <xf numFmtId="0" fontId="37" fillId="2" borderId="155" xfId="4" applyFont="1" applyFill="1" applyBorder="1" applyAlignment="1">
      <alignment horizontal="center" vertical="top"/>
    </xf>
    <xf numFmtId="0" fontId="17" fillId="0" borderId="0" xfId="10" applyFont="1"/>
    <xf numFmtId="0" fontId="2" fillId="0" borderId="0" xfId="10"/>
    <xf numFmtId="0" fontId="59" fillId="0" borderId="0" xfId="10" applyFont="1"/>
    <xf numFmtId="49" fontId="60" fillId="0" borderId="26" xfId="10" applyNumberFormat="1" applyFont="1" applyBorder="1" applyAlignment="1">
      <alignment vertical="center"/>
    </xf>
    <xf numFmtId="0" fontId="60" fillId="0" borderId="0" xfId="10" applyFont="1" applyAlignment="1">
      <alignment vertical="center"/>
    </xf>
    <xf numFmtId="0" fontId="2" fillId="0" borderId="0" xfId="10" applyAlignment="1">
      <alignment vertical="center"/>
    </xf>
    <xf numFmtId="0" fontId="2" fillId="0" borderId="41" xfId="10" applyBorder="1" applyAlignment="1">
      <alignment vertical="center"/>
    </xf>
    <xf numFmtId="0" fontId="2" fillId="0" borderId="26" xfId="10" applyBorder="1"/>
    <xf numFmtId="49" fontId="2" fillId="0" borderId="0" xfId="10" applyNumberFormat="1" applyAlignment="1">
      <alignment horizontal="right"/>
    </xf>
    <xf numFmtId="0" fontId="2" fillId="0" borderId="41" xfId="10" applyBorder="1"/>
    <xf numFmtId="49" fontId="2" fillId="0" borderId="0" xfId="10" applyNumberFormat="1"/>
    <xf numFmtId="49" fontId="60" fillId="0" borderId="26" xfId="10" applyNumberFormat="1" applyFont="1" applyBorder="1"/>
    <xf numFmtId="49" fontId="60" fillId="0" borderId="0" xfId="10" applyNumberFormat="1" applyFont="1"/>
    <xf numFmtId="0" fontId="2" fillId="0" borderId="117" xfId="10" applyBorder="1"/>
    <xf numFmtId="49" fontId="2" fillId="0" borderId="73" xfId="10" applyNumberFormat="1" applyBorder="1"/>
    <xf numFmtId="0" fontId="2" fillId="0" borderId="73" xfId="10" applyBorder="1"/>
    <xf numFmtId="0" fontId="2" fillId="0" borderId="74" xfId="10" applyBorder="1"/>
    <xf numFmtId="0" fontId="61" fillId="0" borderId="0" xfId="10" applyFont="1"/>
    <xf numFmtId="0" fontId="20" fillId="2" borderId="20" xfId="4" applyFont="1" applyFill="1" applyBorder="1" applyAlignment="1">
      <alignment horizontal="center" vertical="center"/>
    </xf>
    <xf numFmtId="49" fontId="20" fillId="2" borderId="1" xfId="4" applyNumberFormat="1" applyFont="1" applyFill="1" applyBorder="1" applyAlignment="1">
      <alignment horizontal="left" vertical="center"/>
    </xf>
    <xf numFmtId="49" fontId="20" fillId="2" borderId="2" xfId="4" applyNumberFormat="1" applyFont="1" applyFill="1" applyBorder="1" applyAlignment="1">
      <alignment horizontal="left" vertical="center"/>
    </xf>
    <xf numFmtId="49" fontId="20" fillId="2" borderId="3" xfId="4" applyNumberFormat="1" applyFont="1" applyFill="1" applyBorder="1" applyAlignment="1">
      <alignment horizontal="left" vertical="center"/>
    </xf>
    <xf numFmtId="0" fontId="20" fillId="2" borderId="20" xfId="4" applyFont="1" applyFill="1" applyBorder="1" applyAlignment="1">
      <alignment horizontal="center" vertical="center" shrinkToFit="1"/>
    </xf>
    <xf numFmtId="49" fontId="23" fillId="2" borderId="1" xfId="5" applyNumberFormat="1" applyFont="1" applyFill="1" applyBorder="1" applyAlignment="1">
      <alignment horizontal="left" vertical="center"/>
    </xf>
    <xf numFmtId="0" fontId="20" fillId="2" borderId="0" xfId="4" applyFont="1" applyFill="1" applyAlignment="1">
      <alignment horizontal="left" vertical="center" wrapText="1"/>
    </xf>
    <xf numFmtId="0" fontId="20" fillId="2" borderId="0" xfId="4" applyFont="1" applyFill="1" applyAlignment="1">
      <alignment horizontal="left" vertical="top" wrapText="1"/>
    </xf>
    <xf numFmtId="0" fontId="20" fillId="2" borderId="0" xfId="4" applyFont="1" applyFill="1" applyAlignment="1">
      <alignment horizontal="left" vertical="center"/>
    </xf>
    <xf numFmtId="0" fontId="20" fillId="2" borderId="1" xfId="4" applyFont="1" applyFill="1" applyBorder="1" applyAlignment="1">
      <alignment horizontal="center" vertical="center"/>
    </xf>
    <xf numFmtId="0" fontId="20" fillId="2" borderId="3" xfId="4" applyFont="1" applyFill="1" applyBorder="1" applyAlignment="1">
      <alignment horizontal="center" vertical="center"/>
    </xf>
    <xf numFmtId="0" fontId="20" fillId="2" borderId="1" xfId="4" applyFont="1" applyFill="1" applyBorder="1" applyAlignment="1">
      <alignment horizontal="left" vertical="center"/>
    </xf>
    <xf numFmtId="0" fontId="20" fillId="2" borderId="2" xfId="4" applyFont="1" applyFill="1" applyBorder="1" applyAlignment="1">
      <alignment horizontal="left" vertical="center"/>
    </xf>
    <xf numFmtId="0" fontId="20" fillId="2" borderId="3" xfId="4" applyFont="1" applyFill="1" applyBorder="1" applyAlignment="1">
      <alignment horizontal="left" vertical="center"/>
    </xf>
    <xf numFmtId="0" fontId="52" fillId="2" borderId="0" xfId="4" applyFont="1" applyFill="1" applyAlignment="1">
      <alignment horizontal="left" vertical="center" wrapText="1"/>
    </xf>
    <xf numFmtId="0" fontId="53" fillId="0" borderId="0" xfId="0" applyFont="1" applyAlignment="1">
      <alignment horizontal="left" vertical="center" wrapText="1"/>
    </xf>
    <xf numFmtId="0" fontId="53" fillId="0" borderId="16" xfId="0" applyFont="1" applyBorder="1" applyAlignment="1">
      <alignment horizontal="left" vertical="center" wrapText="1"/>
    </xf>
    <xf numFmtId="0" fontId="21" fillId="2" borderId="20" xfId="4" applyFont="1" applyFill="1" applyBorder="1" applyAlignment="1">
      <alignment horizontal="left" vertical="center" wrapText="1"/>
    </xf>
    <xf numFmtId="0" fontId="20" fillId="2" borderId="141" xfId="4" applyFont="1" applyFill="1" applyBorder="1" applyAlignment="1">
      <alignment horizontal="center" vertical="center"/>
    </xf>
    <xf numFmtId="0" fontId="0" fillId="0" borderId="142" xfId="0" applyBorder="1" applyAlignment="1">
      <alignment vertical="center"/>
    </xf>
    <xf numFmtId="0" fontId="0" fillId="0" borderId="143" xfId="0" applyBorder="1" applyAlignment="1">
      <alignment vertical="center"/>
    </xf>
    <xf numFmtId="0" fontId="0" fillId="0" borderId="144" xfId="0" applyBorder="1" applyAlignment="1">
      <alignment vertical="center"/>
    </xf>
    <xf numFmtId="0" fontId="20" fillId="2" borderId="4" xfId="4" applyFont="1" applyFill="1" applyBorder="1" applyAlignment="1">
      <alignment horizontal="center" vertical="center"/>
    </xf>
    <xf numFmtId="0" fontId="20" fillId="2" borderId="21" xfId="4" applyFont="1" applyFill="1" applyBorder="1" applyAlignment="1">
      <alignment horizontal="center" vertical="center"/>
    </xf>
    <xf numFmtId="0" fontId="19" fillId="2" borderId="4" xfId="4" applyFont="1" applyFill="1" applyBorder="1" applyAlignment="1">
      <alignment horizontal="left" vertical="center" wrapText="1"/>
    </xf>
    <xf numFmtId="0" fontId="19" fillId="2" borderId="21" xfId="4" applyFont="1" applyFill="1" applyBorder="1" applyAlignment="1">
      <alignment horizontal="left" vertical="center" wrapText="1"/>
    </xf>
    <xf numFmtId="0" fontId="20" fillId="2" borderId="5" xfId="4" applyFont="1" applyFill="1" applyBorder="1" applyAlignment="1">
      <alignment horizontal="center" vertical="center"/>
    </xf>
    <xf numFmtId="0" fontId="20" fillId="2" borderId="17" xfId="4" applyFont="1" applyFill="1" applyBorder="1" applyAlignment="1">
      <alignment horizontal="center" vertical="center"/>
    </xf>
    <xf numFmtId="0" fontId="20" fillId="2" borderId="7" xfId="4" applyFont="1" applyFill="1" applyBorder="1" applyAlignment="1">
      <alignment horizontal="left" vertical="center"/>
    </xf>
    <xf numFmtId="0" fontId="20" fillId="2" borderId="19" xfId="4" applyFont="1" applyFill="1" applyBorder="1" applyAlignment="1">
      <alignment horizontal="left" vertical="center"/>
    </xf>
    <xf numFmtId="0" fontId="19" fillId="2" borderId="20" xfId="4" applyFont="1" applyFill="1" applyBorder="1" applyAlignment="1">
      <alignment horizontal="left" vertical="center" wrapText="1"/>
    </xf>
    <xf numFmtId="0" fontId="20" fillId="2" borderId="4" xfId="4" applyFont="1" applyFill="1" applyBorder="1" applyAlignment="1">
      <alignment horizontal="left" vertical="center" wrapText="1"/>
    </xf>
    <xf numFmtId="0" fontId="20" fillId="2" borderId="21" xfId="4" applyFont="1" applyFill="1" applyBorder="1" applyAlignment="1">
      <alignment horizontal="left" vertical="center" wrapText="1"/>
    </xf>
    <xf numFmtId="0" fontId="20" fillId="2" borderId="4" xfId="4" applyFont="1" applyFill="1" applyBorder="1" applyAlignment="1">
      <alignment horizontal="center" vertical="center" wrapText="1"/>
    </xf>
    <xf numFmtId="0" fontId="20" fillId="2" borderId="1" xfId="4" applyFont="1" applyFill="1" applyBorder="1" applyAlignment="1">
      <alignment horizontal="center" vertical="center" wrapText="1"/>
    </xf>
    <xf numFmtId="0" fontId="20" fillId="2" borderId="3" xfId="4" applyFont="1" applyFill="1" applyBorder="1" applyAlignment="1">
      <alignment horizontal="center" vertical="center" wrapText="1"/>
    </xf>
    <xf numFmtId="0" fontId="20" fillId="2" borderId="4" xfId="4" applyFont="1" applyFill="1" applyBorder="1" applyAlignment="1">
      <alignment horizontal="center" vertical="center" shrinkToFit="1"/>
    </xf>
    <xf numFmtId="0" fontId="20" fillId="2" borderId="21" xfId="4" applyFont="1" applyFill="1" applyBorder="1" applyAlignment="1">
      <alignment horizontal="center" vertical="center" shrinkToFit="1"/>
    </xf>
    <xf numFmtId="0" fontId="20" fillId="2" borderId="21" xfId="4" applyFont="1" applyFill="1" applyBorder="1" applyAlignment="1">
      <alignment horizontal="left" vertical="center"/>
    </xf>
    <xf numFmtId="0" fontId="17" fillId="2" borderId="0" xfId="4" applyFont="1" applyFill="1" applyAlignment="1">
      <alignment horizontal="left" vertical="center" wrapText="1"/>
    </xf>
    <xf numFmtId="0" fontId="4" fillId="2" borderId="0" xfId="1" applyFont="1" applyFill="1" applyAlignment="1">
      <alignment horizontal="center" vertical="center"/>
    </xf>
    <xf numFmtId="0" fontId="4" fillId="2" borderId="0" xfId="1" applyFont="1" applyFill="1" applyAlignment="1">
      <alignment horizontal="left" vertical="center"/>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128" xfId="1" applyFont="1" applyFill="1" applyBorder="1" applyAlignment="1">
      <alignment horizontal="center" vertical="center" textRotation="255"/>
    </xf>
    <xf numFmtId="0" fontId="4" fillId="2" borderId="132" xfId="3" applyFont="1" applyFill="1" applyBorder="1" applyAlignment="1">
      <alignment horizontal="center" vertical="center" textRotation="255"/>
    </xf>
    <xf numFmtId="0" fontId="4" fillId="2" borderId="135" xfId="3" applyFont="1" applyFill="1" applyBorder="1" applyAlignment="1">
      <alignment horizontal="center" vertical="center" textRotation="255"/>
    </xf>
    <xf numFmtId="0" fontId="4" fillId="2" borderId="78" xfId="1" applyFont="1" applyFill="1" applyBorder="1" applyAlignment="1">
      <alignment horizontal="left" vertical="center"/>
    </xf>
    <xf numFmtId="0" fontId="4" fillId="2" borderId="76" xfId="1" applyFont="1" applyFill="1" applyBorder="1" applyAlignment="1">
      <alignment horizontal="left" vertical="center"/>
    </xf>
    <xf numFmtId="0" fontId="4" fillId="2" borderId="77" xfId="1" applyFont="1" applyFill="1" applyBorder="1" applyAlignment="1">
      <alignment horizontal="left" vertical="center"/>
    </xf>
    <xf numFmtId="0" fontId="4" fillId="2" borderId="129" xfId="1" applyFont="1" applyFill="1" applyBorder="1" applyAlignment="1">
      <alignment horizontal="left" vertical="center"/>
    </xf>
    <xf numFmtId="0" fontId="4" fillId="2" borderId="130" xfId="1" applyFont="1" applyFill="1" applyBorder="1" applyAlignment="1">
      <alignment horizontal="left" vertical="center"/>
    </xf>
    <xf numFmtId="0" fontId="4" fillId="2" borderId="131" xfId="1" applyFont="1" applyFill="1" applyBorder="1" applyAlignment="1">
      <alignment horizontal="left" vertical="center"/>
    </xf>
    <xf numFmtId="0" fontId="4" fillId="2" borderId="0" xfId="2" applyFont="1" applyFill="1" applyAlignment="1">
      <alignment horizontal="left" vertical="center" wrapText="1"/>
    </xf>
    <xf numFmtId="0" fontId="4" fillId="2" borderId="41" xfId="2" applyFont="1" applyFill="1" applyBorder="1" applyAlignment="1">
      <alignment horizontal="left" vertical="center" wrapText="1"/>
    </xf>
    <xf numFmtId="0" fontId="4" fillId="2" borderId="17" xfId="2" applyFont="1" applyFill="1" applyBorder="1" applyAlignment="1">
      <alignment horizontal="left" vertical="center" wrapText="1"/>
    </xf>
    <xf numFmtId="0" fontId="4" fillId="2" borderId="18" xfId="2" applyFont="1" applyFill="1" applyBorder="1" applyAlignment="1">
      <alignment horizontal="left" vertical="center" wrapText="1"/>
    </xf>
    <xf numFmtId="0" fontId="4" fillId="2" borderId="134" xfId="2" applyFont="1" applyFill="1" applyBorder="1" applyAlignment="1">
      <alignment horizontal="left" vertical="center" wrapText="1"/>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17" xfId="1" applyFont="1" applyFill="1" applyBorder="1" applyAlignment="1">
      <alignment horizontal="left" vertical="center"/>
    </xf>
    <xf numFmtId="0" fontId="4" fillId="2" borderId="18" xfId="1" applyFont="1" applyFill="1" applyBorder="1" applyAlignment="1">
      <alignment horizontal="left" vertical="center"/>
    </xf>
    <xf numFmtId="0" fontId="4" fillId="2" borderId="19" xfId="1" applyFont="1" applyFill="1" applyBorder="1" applyAlignment="1">
      <alignment horizontal="left" vertical="center"/>
    </xf>
    <xf numFmtId="0" fontId="4" fillId="2" borderId="1" xfId="1" applyFont="1" applyFill="1" applyBorder="1" applyAlignment="1">
      <alignment horizontal="left"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49" fontId="4" fillId="2" borderId="1" xfId="1" applyNumberFormat="1" applyFont="1" applyFill="1" applyBorder="1" applyAlignment="1">
      <alignment horizontal="left" vertical="center"/>
    </xf>
    <xf numFmtId="49" fontId="4" fillId="2" borderId="2" xfId="1" applyNumberFormat="1" applyFont="1" applyFill="1" applyBorder="1" applyAlignment="1">
      <alignment horizontal="lef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85" xfId="1" applyNumberFormat="1" applyFont="1" applyFill="1" applyBorder="1" applyAlignment="1">
      <alignment horizontal="left" vertical="center"/>
    </xf>
    <xf numFmtId="0" fontId="4" fillId="2" borderId="20" xfId="2" applyFont="1" applyFill="1" applyBorder="1" applyAlignment="1">
      <alignment horizontal="center" vertic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49" fontId="4" fillId="2" borderId="6" xfId="2" applyNumberFormat="1" applyFont="1" applyFill="1" applyBorder="1" applyAlignment="1">
      <alignment horizontal="center" vertical="center" wrapText="1"/>
    </xf>
    <xf numFmtId="0" fontId="4" fillId="2" borderId="51" xfId="2" applyFont="1" applyFill="1" applyBorder="1" applyAlignment="1">
      <alignment horizontal="center" vertical="center" wrapText="1"/>
    </xf>
    <xf numFmtId="0" fontId="4" fillId="2" borderId="15" xfId="2"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33"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16" xfId="1" applyFont="1" applyFill="1" applyBorder="1" applyAlignment="1">
      <alignment horizontal="left" vertical="center"/>
    </xf>
    <xf numFmtId="0" fontId="4" fillId="2" borderId="15" xfId="1" applyFont="1" applyFill="1" applyBorder="1" applyAlignment="1">
      <alignment horizontal="left" vertical="center"/>
    </xf>
    <xf numFmtId="49" fontId="4" fillId="0" borderId="1" xfId="2" applyNumberFormat="1" applyFont="1" applyBorder="1" applyAlignment="1">
      <alignment horizontal="left" vertical="center"/>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0" fontId="8" fillId="2" borderId="0" xfId="1" applyFont="1" applyFill="1" applyBorder="1" applyAlignment="1">
      <alignment horizontal="center" vertical="center"/>
    </xf>
    <xf numFmtId="0" fontId="4" fillId="2" borderId="12"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176" fontId="4" fillId="2" borderId="17" xfId="1" applyNumberFormat="1" applyFont="1" applyFill="1" applyBorder="1" applyAlignment="1">
      <alignment horizontal="left" vertical="top"/>
    </xf>
    <xf numFmtId="176" fontId="4" fillId="2" borderId="18" xfId="1" applyNumberFormat="1" applyFont="1" applyFill="1" applyBorder="1" applyAlignment="1">
      <alignment horizontal="left" vertical="top"/>
    </xf>
    <xf numFmtId="176" fontId="4" fillId="2" borderId="134" xfId="1" applyNumberFormat="1" applyFont="1" applyFill="1" applyBorder="1" applyAlignment="1">
      <alignment horizontal="left" vertical="top"/>
    </xf>
    <xf numFmtId="0" fontId="4" fillId="2" borderId="92" xfId="1" applyFont="1" applyFill="1" applyBorder="1" applyAlignment="1">
      <alignment horizontal="left" vertical="center"/>
    </xf>
    <xf numFmtId="0" fontId="4" fillId="2" borderId="73" xfId="1" applyFont="1" applyFill="1" applyBorder="1" applyAlignment="1">
      <alignment horizontal="left" vertical="center"/>
    </xf>
    <xf numFmtId="0" fontId="4" fillId="2" borderId="91" xfId="1" applyFont="1" applyFill="1" applyBorder="1" applyAlignment="1">
      <alignment horizontal="left" vertical="center"/>
    </xf>
    <xf numFmtId="0" fontId="8" fillId="2" borderId="0" xfId="1" applyFont="1" applyFill="1" applyBorder="1" applyAlignment="1">
      <alignment horizontal="left" vertical="center"/>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17" xfId="1" applyFont="1" applyFill="1" applyBorder="1" applyAlignment="1">
      <alignment horizontal="left" vertical="top" wrapText="1"/>
    </xf>
    <xf numFmtId="0" fontId="4" fillId="2" borderId="18" xfId="1" applyFont="1" applyFill="1" applyBorder="1" applyAlignment="1">
      <alignment horizontal="left" vertical="top" wrapText="1"/>
    </xf>
    <xf numFmtId="0" fontId="4" fillId="2" borderId="19" xfId="1" applyFont="1" applyFill="1" applyBorder="1" applyAlignment="1">
      <alignment horizontal="left" vertical="top" wrapText="1"/>
    </xf>
    <xf numFmtId="0" fontId="4" fillId="2" borderId="6"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8" xfId="1" applyFont="1" applyFill="1" applyBorder="1" applyAlignment="1">
      <alignment horizontal="left"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5" xfId="1" applyFont="1" applyFill="1" applyBorder="1" applyAlignment="1">
      <alignment horizontal="left" vertical="top"/>
    </xf>
    <xf numFmtId="0" fontId="4" fillId="2" borderId="6" xfId="1" applyFont="1" applyFill="1" applyBorder="1" applyAlignment="1">
      <alignment horizontal="left" vertical="top"/>
    </xf>
    <xf numFmtId="0" fontId="4" fillId="2" borderId="51" xfId="1" applyFont="1" applyFill="1" applyBorder="1" applyAlignment="1">
      <alignment horizontal="left" vertical="top"/>
    </xf>
    <xf numFmtId="0" fontId="8" fillId="2" borderId="0" xfId="1"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4" fillId="2" borderId="132" xfId="1" applyFont="1" applyFill="1" applyBorder="1" applyAlignment="1">
      <alignment horizontal="center" vertical="center" textRotation="255"/>
    </xf>
    <xf numFmtId="0" fontId="4" fillId="2" borderId="135" xfId="1" applyFont="1" applyFill="1" applyBorder="1" applyAlignment="1">
      <alignment horizontal="center" vertical="center" textRotation="255"/>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2" borderId="98" xfId="1" applyFont="1" applyFill="1" applyBorder="1" applyAlignment="1">
      <alignment horizontal="left" vertical="center"/>
    </xf>
    <xf numFmtId="0" fontId="4" fillId="2" borderId="23" xfId="2" applyFont="1" applyFill="1" applyBorder="1" applyAlignment="1">
      <alignment horizontal="left" vertical="top" wrapText="1"/>
    </xf>
    <xf numFmtId="0" fontId="4" fillId="2" borderId="24" xfId="2" applyFont="1" applyFill="1" applyBorder="1" applyAlignment="1">
      <alignment horizontal="left" vertical="top" wrapText="1"/>
    </xf>
    <xf numFmtId="0" fontId="4" fillId="2" borderId="98" xfId="2" applyFont="1" applyFill="1" applyBorder="1" applyAlignment="1">
      <alignment horizontal="left" vertical="top" wrapText="1"/>
    </xf>
    <xf numFmtId="176" fontId="4" fillId="2" borderId="1" xfId="2" applyNumberFormat="1" applyFont="1" applyFill="1" applyBorder="1" applyAlignment="1">
      <alignment horizontal="left" vertical="center" wrapText="1" indent="1"/>
    </xf>
    <xf numFmtId="176" fontId="4" fillId="2" borderId="2" xfId="2" applyNumberFormat="1" applyFont="1" applyFill="1" applyBorder="1" applyAlignment="1">
      <alignment horizontal="left" vertical="center" wrapText="1" indent="1"/>
    </xf>
    <xf numFmtId="176" fontId="4" fillId="2" borderId="85" xfId="2" applyNumberFormat="1" applyFont="1" applyFill="1" applyBorder="1" applyAlignment="1">
      <alignment horizontal="left" vertical="center" wrapText="1" indent="1"/>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34" xfId="1" applyFont="1" applyFill="1" applyBorder="1" applyAlignment="1">
      <alignment horizontal="center" vertical="center"/>
    </xf>
    <xf numFmtId="0" fontId="4" fillId="2" borderId="139" xfId="1" applyFont="1" applyFill="1" applyBorder="1" applyAlignment="1">
      <alignment horizontal="left" vertical="center"/>
    </xf>
    <xf numFmtId="0" fontId="8" fillId="2" borderId="76" xfId="1" applyFont="1" applyFill="1" applyBorder="1" applyAlignment="1">
      <alignment horizontal="center" vertical="top" wrapText="1"/>
    </xf>
    <xf numFmtId="0" fontId="8" fillId="2" borderId="0" xfId="1" applyFont="1" applyFill="1" applyBorder="1" applyAlignment="1">
      <alignment horizontal="center" vertical="top" wrapText="1"/>
    </xf>
    <xf numFmtId="0" fontId="8" fillId="2" borderId="76" xfId="1" applyFont="1" applyFill="1" applyBorder="1" applyAlignment="1">
      <alignment horizontal="justify" vertical="top" wrapText="1"/>
    </xf>
    <xf numFmtId="0" fontId="8" fillId="2" borderId="0" xfId="1" applyFont="1" applyFill="1" applyBorder="1" applyAlignment="1">
      <alignment horizontal="justify" vertical="top" wrapText="1"/>
    </xf>
    <xf numFmtId="0" fontId="4" fillId="2" borderId="140" xfId="1" applyFont="1" applyFill="1" applyBorder="1" applyAlignment="1">
      <alignment horizontal="left" vertical="center"/>
    </xf>
    <xf numFmtId="0" fontId="4" fillId="2" borderId="78" xfId="1" applyFont="1" applyFill="1" applyBorder="1" applyAlignment="1">
      <alignment horizontal="center" vertical="center"/>
    </xf>
    <xf numFmtId="0" fontId="4" fillId="2" borderId="76" xfId="1" applyFont="1" applyFill="1" applyBorder="1" applyAlignment="1">
      <alignment horizontal="center" vertical="center"/>
    </xf>
    <xf numFmtId="0" fontId="4" fillId="2" borderId="77" xfId="1" applyFont="1" applyFill="1" applyBorder="1" applyAlignment="1">
      <alignment horizontal="center" vertical="center"/>
    </xf>
    <xf numFmtId="0" fontId="4" fillId="2" borderId="19" xfId="1" applyFont="1" applyFill="1" applyBorder="1" applyAlignment="1">
      <alignment horizontal="center" vertical="center"/>
    </xf>
    <xf numFmtId="176" fontId="4" fillId="2" borderId="78" xfId="1" applyNumberFormat="1" applyFont="1" applyFill="1" applyBorder="1" applyAlignment="1">
      <alignment horizontal="left" vertical="center"/>
    </xf>
    <xf numFmtId="176" fontId="4" fillId="2" borderId="76" xfId="1" applyNumberFormat="1" applyFont="1" applyFill="1" applyBorder="1" applyAlignment="1">
      <alignment horizontal="left" vertical="center"/>
    </xf>
    <xf numFmtId="176" fontId="4" fillId="2" borderId="79" xfId="1" applyNumberFormat="1" applyFont="1" applyFill="1" applyBorder="1" applyAlignment="1">
      <alignment horizontal="left" vertical="center"/>
    </xf>
    <xf numFmtId="176" fontId="4" fillId="2" borderId="17" xfId="1" applyNumberFormat="1" applyFont="1" applyFill="1" applyBorder="1" applyAlignment="1">
      <alignment horizontal="left" vertical="center"/>
    </xf>
    <xf numFmtId="176" fontId="4" fillId="2" borderId="18" xfId="1" applyNumberFormat="1" applyFont="1" applyFill="1" applyBorder="1" applyAlignment="1">
      <alignment horizontal="left" vertical="center"/>
    </xf>
    <xf numFmtId="176" fontId="4" fillId="2" borderId="134" xfId="1" applyNumberFormat="1" applyFont="1" applyFill="1" applyBorder="1" applyAlignment="1">
      <alignment horizontal="left" vertical="center"/>
    </xf>
    <xf numFmtId="0" fontId="4" fillId="2" borderId="92"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2" borderId="74" xfId="2" applyFont="1" applyFill="1" applyBorder="1" applyAlignment="1">
      <alignment horizontal="left" vertical="center" wrapText="1"/>
    </xf>
    <xf numFmtId="0" fontId="14" fillId="2" borderId="50" xfId="4" applyFont="1" applyFill="1" applyBorder="1" applyAlignment="1">
      <alignment horizontal="center" vertical="center" textRotation="255" wrapText="1"/>
    </xf>
    <xf numFmtId="0" fontId="14" fillId="2" borderId="52" xfId="4" applyFont="1" applyFill="1" applyBorder="1" applyAlignment="1">
      <alignment horizontal="center" vertical="center" textRotation="255" wrapText="1"/>
    </xf>
    <xf numFmtId="0" fontId="14" fillId="2" borderId="61" xfId="4" applyFont="1" applyFill="1" applyBorder="1" applyAlignment="1">
      <alignment horizontal="center" vertical="center" textRotation="255" wrapText="1"/>
    </xf>
    <xf numFmtId="0" fontId="15" fillId="2" borderId="31" xfId="4" applyFont="1" applyFill="1" applyBorder="1" applyAlignment="1">
      <alignment horizontal="center" vertical="center" wrapText="1"/>
    </xf>
    <xf numFmtId="0" fontId="15" fillId="2" borderId="32" xfId="4" applyFont="1" applyFill="1" applyBorder="1" applyAlignment="1">
      <alignment horizontal="center" vertical="center" wrapText="1"/>
    </xf>
    <xf numFmtId="0" fontId="14" fillId="2" borderId="5" xfId="4" applyFont="1" applyFill="1" applyBorder="1" applyAlignment="1">
      <alignment horizontal="left" vertical="center" wrapText="1"/>
    </xf>
    <xf numFmtId="0" fontId="14" fillId="2" borderId="6" xfId="4" applyFont="1" applyFill="1" applyBorder="1" applyAlignment="1">
      <alignment horizontal="left" vertical="center" wrapText="1"/>
    </xf>
    <xf numFmtId="0" fontId="14" fillId="2" borderId="7" xfId="4" applyFont="1" applyFill="1" applyBorder="1" applyAlignment="1">
      <alignment horizontal="left" vertical="center" wrapText="1"/>
    </xf>
    <xf numFmtId="0" fontId="14" fillId="2" borderId="0" xfId="4" applyFont="1" applyFill="1" applyAlignment="1">
      <alignment horizontal="justify" vertical="top" wrapText="1"/>
    </xf>
    <xf numFmtId="0" fontId="15" fillId="2" borderId="67" xfId="4" applyFont="1" applyFill="1" applyBorder="1" applyAlignment="1">
      <alignment horizontal="center" vertical="center" wrapText="1"/>
    </xf>
    <xf numFmtId="0" fontId="14" fillId="2" borderId="31" xfId="4" applyFont="1" applyFill="1" applyBorder="1" applyAlignment="1">
      <alignment horizontal="center" vertical="center" wrapText="1"/>
    </xf>
    <xf numFmtId="0" fontId="14" fillId="2" borderId="32" xfId="4" applyFont="1" applyFill="1" applyBorder="1" applyAlignment="1">
      <alignment horizontal="center" vertical="center" wrapText="1"/>
    </xf>
    <xf numFmtId="0" fontId="14" fillId="2" borderId="67" xfId="4" applyFont="1" applyFill="1" applyBorder="1" applyAlignment="1">
      <alignment horizontal="center" vertical="center" wrapText="1"/>
    </xf>
    <xf numFmtId="0" fontId="15" fillId="2" borderId="65" xfId="4" applyFont="1" applyFill="1" applyBorder="1" applyAlignment="1">
      <alignment horizontal="center" vertical="center" wrapText="1"/>
    </xf>
    <xf numFmtId="0" fontId="15" fillId="2" borderId="46" xfId="4" applyFont="1" applyFill="1" applyBorder="1" applyAlignment="1">
      <alignment horizontal="center" vertical="center" wrapText="1"/>
    </xf>
    <xf numFmtId="0" fontId="15" fillId="2" borderId="32" xfId="4" applyFont="1" applyFill="1" applyBorder="1" applyAlignment="1">
      <alignment horizontal="right" vertical="center" wrapText="1"/>
    </xf>
    <xf numFmtId="0" fontId="15" fillId="2" borderId="68" xfId="4" applyFont="1" applyFill="1" applyBorder="1" applyAlignment="1">
      <alignment horizontal="center" vertical="center" wrapText="1"/>
    </xf>
    <xf numFmtId="0" fontId="15" fillId="2" borderId="69" xfId="4" applyFont="1" applyFill="1" applyBorder="1" applyAlignment="1">
      <alignment horizontal="center" vertical="center" wrapText="1"/>
    </xf>
    <xf numFmtId="0" fontId="15" fillId="2" borderId="70" xfId="4" applyFont="1" applyFill="1" applyBorder="1" applyAlignment="1">
      <alignment horizontal="center" vertical="center" wrapText="1"/>
    </xf>
    <xf numFmtId="0" fontId="15" fillId="2" borderId="71" xfId="4" applyFont="1" applyFill="1" applyBorder="1" applyAlignment="1">
      <alignment horizontal="left" vertical="center" wrapText="1"/>
    </xf>
    <xf numFmtId="0" fontId="15" fillId="2" borderId="69" xfId="4" applyFont="1" applyFill="1" applyBorder="1" applyAlignment="1">
      <alignment horizontal="left" vertical="center" wrapText="1"/>
    </xf>
    <xf numFmtId="0" fontId="15" fillId="3" borderId="65" xfId="4" applyFont="1" applyFill="1" applyBorder="1" applyAlignment="1">
      <alignment horizontal="left" vertical="center" wrapText="1"/>
    </xf>
    <xf numFmtId="0" fontId="15" fillId="3" borderId="32" xfId="4" applyFont="1" applyFill="1" applyBorder="1" applyAlignment="1">
      <alignment horizontal="left" vertical="center" wrapText="1"/>
    </xf>
    <xf numFmtId="0" fontId="15" fillId="3" borderId="44" xfId="4" applyFont="1" applyFill="1" applyBorder="1" applyAlignment="1">
      <alignment horizontal="left" vertical="center" wrapText="1"/>
    </xf>
    <xf numFmtId="0" fontId="15" fillId="3" borderId="34" xfId="4" applyFont="1" applyFill="1" applyBorder="1" applyAlignment="1">
      <alignment horizontal="left" vertical="center" wrapText="1"/>
    </xf>
    <xf numFmtId="0" fontId="15" fillId="2" borderId="66" xfId="4" applyFont="1" applyFill="1" applyBorder="1" applyAlignment="1">
      <alignment horizontal="center" vertical="center" wrapText="1"/>
    </xf>
    <xf numFmtId="0" fontId="15" fillId="2" borderId="37" xfId="4" applyFont="1" applyFill="1" applyBorder="1" applyAlignment="1">
      <alignment horizontal="center" vertical="center" wrapText="1"/>
    </xf>
    <xf numFmtId="0" fontId="15" fillId="2" borderId="36" xfId="4" applyFont="1" applyFill="1" applyBorder="1" applyAlignment="1">
      <alignment horizontal="center" vertical="center" wrapText="1"/>
    </xf>
    <xf numFmtId="0" fontId="15" fillId="2" borderId="26" xfId="4" applyFont="1" applyFill="1" applyBorder="1" applyAlignment="1">
      <alignment horizontal="center" vertical="center" wrapText="1"/>
    </xf>
    <xf numFmtId="0" fontId="15" fillId="2" borderId="0" xfId="4" applyFont="1" applyFill="1" applyAlignment="1">
      <alignment horizontal="center" vertical="center" wrapText="1"/>
    </xf>
    <xf numFmtId="0" fontId="15" fillId="2" borderId="40" xfId="4" applyFont="1" applyFill="1" applyBorder="1" applyAlignment="1">
      <alignment horizontal="center" vertical="center" wrapText="1"/>
    </xf>
    <xf numFmtId="0" fontId="14" fillId="2" borderId="35" xfId="4" applyFont="1" applyFill="1" applyBorder="1" applyAlignment="1">
      <alignment horizontal="left" vertical="top" wrapText="1"/>
    </xf>
    <xf numFmtId="0" fontId="14" fillId="2" borderId="37" xfId="4" applyFont="1" applyFill="1" applyBorder="1" applyAlignment="1">
      <alignment horizontal="left" vertical="top" wrapText="1"/>
    </xf>
    <xf numFmtId="0" fontId="14" fillId="2" borderId="38" xfId="4" applyFont="1" applyFill="1" applyBorder="1" applyAlignment="1">
      <alignment horizontal="left" vertical="top" wrapText="1"/>
    </xf>
    <xf numFmtId="0" fontId="14" fillId="2" borderId="39" xfId="4" applyFont="1" applyFill="1" applyBorder="1" applyAlignment="1">
      <alignment horizontal="left" vertical="top" wrapText="1"/>
    </xf>
    <xf numFmtId="0" fontId="14" fillId="2" borderId="0" xfId="4" applyFont="1" applyFill="1" applyAlignment="1">
      <alignment horizontal="left" vertical="top" wrapText="1"/>
    </xf>
    <xf numFmtId="0" fontId="14" fillId="2" borderId="41" xfId="4" applyFont="1" applyFill="1" applyBorder="1" applyAlignment="1">
      <alignment horizontal="left" vertical="top" wrapText="1"/>
    </xf>
    <xf numFmtId="0" fontId="14" fillId="2" borderId="52" xfId="4" applyFont="1" applyFill="1" applyBorder="1" applyAlignment="1">
      <alignment horizontal="left" vertical="top" wrapText="1"/>
    </xf>
    <xf numFmtId="0" fontId="14" fillId="2" borderId="61" xfId="4" applyFont="1" applyFill="1" applyBorder="1" applyAlignment="1">
      <alignment horizontal="left" vertical="top"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15" xfId="4" applyFont="1" applyFill="1" applyBorder="1" applyAlignment="1">
      <alignment horizontal="center" vertical="center" wrapText="1"/>
    </xf>
    <xf numFmtId="0" fontId="15" fillId="2" borderId="16" xfId="4" applyFont="1" applyFill="1" applyBorder="1" applyAlignment="1">
      <alignment horizontal="center" vertical="center" wrapText="1"/>
    </xf>
    <xf numFmtId="0" fontId="15" fillId="2" borderId="17" xfId="4" applyFont="1" applyFill="1" applyBorder="1" applyAlignment="1">
      <alignment horizontal="center" vertical="center" wrapText="1"/>
    </xf>
    <xf numFmtId="0" fontId="15" fillId="2" borderId="19" xfId="4" applyFont="1" applyFill="1" applyBorder="1" applyAlignment="1">
      <alignment horizontal="center" vertical="center"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4" fillId="2" borderId="1" xfId="4" applyFont="1" applyFill="1" applyBorder="1" applyAlignment="1">
      <alignment horizontal="left" vertical="center" wrapText="1"/>
    </xf>
    <xf numFmtId="0" fontId="14" fillId="2" borderId="2" xfId="4" applyFont="1" applyFill="1" applyBorder="1" applyAlignment="1">
      <alignment horizontal="left" vertical="center" wrapText="1"/>
    </xf>
    <xf numFmtId="0" fontId="14" fillId="2" borderId="3" xfId="4" applyFont="1" applyFill="1" applyBorder="1" applyAlignment="1">
      <alignment horizontal="left" vertical="center" wrapText="1"/>
    </xf>
    <xf numFmtId="0" fontId="15" fillId="2" borderId="15" xfId="4" applyFont="1" applyFill="1" applyBorder="1" applyAlignment="1">
      <alignment horizontal="left" vertical="center" wrapText="1"/>
    </xf>
    <xf numFmtId="0" fontId="15" fillId="2" borderId="0" xfId="4" applyFont="1" applyFill="1" applyAlignment="1">
      <alignment horizontal="left" vertical="center" wrapText="1"/>
    </xf>
    <xf numFmtId="0" fontId="15" fillId="2" borderId="41" xfId="4" applyFont="1" applyFill="1" applyBorder="1" applyAlignment="1">
      <alignment horizontal="left" vertical="center" wrapText="1"/>
    </xf>
    <xf numFmtId="0" fontId="15" fillId="2" borderId="53" xfId="4" applyFont="1" applyFill="1" applyBorder="1" applyAlignment="1">
      <alignment horizontal="left" vertical="center" wrapText="1"/>
    </xf>
    <xf numFmtId="0" fontId="15" fillId="2" borderId="44" xfId="4" applyFont="1" applyFill="1" applyBorder="1" applyAlignment="1">
      <alignment horizontal="left" vertical="center" wrapText="1"/>
    </xf>
    <xf numFmtId="0" fontId="15" fillId="2" borderId="45" xfId="4" applyFont="1" applyFill="1" applyBorder="1" applyAlignment="1">
      <alignment horizontal="left" vertical="center" wrapText="1"/>
    </xf>
    <xf numFmtId="176" fontId="14" fillId="2" borderId="17" xfId="4" applyNumberFormat="1" applyFont="1" applyFill="1" applyBorder="1" applyAlignment="1">
      <alignment horizontal="left" vertical="center" wrapText="1" indent="1"/>
    </xf>
    <xf numFmtId="176" fontId="14" fillId="2" borderId="18" xfId="4" applyNumberFormat="1" applyFont="1" applyFill="1" applyBorder="1" applyAlignment="1">
      <alignment horizontal="left" vertical="center" wrapText="1" indent="1"/>
    </xf>
    <xf numFmtId="176" fontId="14" fillId="2" borderId="19" xfId="4" applyNumberFormat="1" applyFont="1" applyFill="1" applyBorder="1" applyAlignment="1">
      <alignment horizontal="left" vertical="center" wrapText="1" indent="1"/>
    </xf>
    <xf numFmtId="0" fontId="15" fillId="2" borderId="42" xfId="4" applyFont="1" applyFill="1" applyBorder="1" applyAlignment="1">
      <alignment horizontal="center" vertical="center" wrapText="1"/>
    </xf>
    <xf numFmtId="0" fontId="15" fillId="2" borderId="44" xfId="4" applyFont="1" applyFill="1" applyBorder="1" applyAlignment="1">
      <alignment horizontal="center" vertical="center" wrapText="1"/>
    </xf>
    <xf numFmtId="0" fontId="15" fillId="2" borderId="34" xfId="4" applyFont="1" applyFill="1" applyBorder="1" applyAlignment="1">
      <alignment horizontal="center" vertical="center" wrapText="1"/>
    </xf>
    <xf numFmtId="0" fontId="15" fillId="2" borderId="35" xfId="4" applyFont="1" applyFill="1" applyBorder="1" applyAlignment="1">
      <alignment horizontal="center" vertical="center" wrapText="1"/>
    </xf>
    <xf numFmtId="0" fontId="15" fillId="2" borderId="39" xfId="4" applyFont="1" applyFill="1" applyBorder="1" applyAlignment="1">
      <alignment horizontal="center" vertical="center" wrapText="1"/>
    </xf>
    <xf numFmtId="0" fontId="15" fillId="2" borderId="29" xfId="4" applyFont="1" applyFill="1" applyBorder="1" applyAlignment="1">
      <alignment horizontal="center" vertical="center" wrapText="1"/>
    </xf>
    <xf numFmtId="0" fontId="15" fillId="2" borderId="28" xfId="4" applyFont="1" applyFill="1" applyBorder="1" applyAlignment="1">
      <alignment horizontal="center" vertical="center" wrapText="1"/>
    </xf>
    <xf numFmtId="0" fontId="15" fillId="2" borderId="54" xfId="4" applyFont="1" applyFill="1" applyBorder="1" applyAlignment="1">
      <alignment horizontal="center" vertical="center" wrapText="1"/>
    </xf>
    <xf numFmtId="0" fontId="15" fillId="2" borderId="33" xfId="4" applyFont="1" applyFill="1" applyBorder="1" applyAlignment="1">
      <alignment horizontal="left" vertical="center" wrapText="1"/>
    </xf>
    <xf numFmtId="0" fontId="15" fillId="2" borderId="32" xfId="4" applyFont="1" applyFill="1" applyBorder="1" applyAlignment="1">
      <alignment horizontal="left" vertical="center" wrapText="1"/>
    </xf>
    <xf numFmtId="0" fontId="15" fillId="2" borderId="46" xfId="4" applyFont="1" applyFill="1" applyBorder="1" applyAlignment="1">
      <alignment horizontal="left" vertical="center" wrapText="1"/>
    </xf>
    <xf numFmtId="0" fontId="15" fillId="2" borderId="20" xfId="4" applyFont="1" applyFill="1" applyBorder="1" applyAlignment="1">
      <alignment horizontal="center" vertical="center" shrinkToFit="1"/>
    </xf>
    <xf numFmtId="0" fontId="14" fillId="2" borderId="55" xfId="4" applyFont="1" applyFill="1" applyBorder="1" applyAlignment="1">
      <alignment horizontal="center" vertical="center" wrapText="1"/>
    </xf>
    <xf numFmtId="0" fontId="14" fillId="2" borderId="37" xfId="4" applyFont="1" applyFill="1" applyBorder="1" applyAlignment="1">
      <alignment horizontal="center" vertical="center" wrapText="1"/>
    </xf>
    <xf numFmtId="0" fontId="14" fillId="2" borderId="56" xfId="4" applyFont="1" applyFill="1" applyBorder="1" applyAlignment="1">
      <alignment horizontal="center" vertical="center" wrapText="1"/>
    </xf>
    <xf numFmtId="0" fontId="14" fillId="2" borderId="17" xfId="4" applyFont="1" applyFill="1" applyBorder="1" applyAlignment="1">
      <alignment horizontal="center" vertical="center" wrapText="1"/>
    </xf>
    <xf numFmtId="0" fontId="14" fillId="2" borderId="18" xfId="4" applyFont="1" applyFill="1" applyBorder="1" applyAlignment="1">
      <alignment horizontal="center" vertical="center" wrapText="1"/>
    </xf>
    <xf numFmtId="0" fontId="14" fillId="2" borderId="19" xfId="4" applyFont="1" applyFill="1" applyBorder="1" applyAlignment="1">
      <alignment horizontal="center" vertical="center" wrapText="1"/>
    </xf>
    <xf numFmtId="0" fontId="14" fillId="2" borderId="57" xfId="4" applyFont="1" applyFill="1" applyBorder="1" applyAlignment="1">
      <alignment horizontal="left" vertical="center" wrapText="1"/>
    </xf>
    <xf numFmtId="0" fontId="14" fillId="2" borderId="58" xfId="4" applyFont="1" applyFill="1" applyBorder="1" applyAlignment="1">
      <alignment horizontal="left" vertical="center" wrapText="1"/>
    </xf>
    <xf numFmtId="0" fontId="14" fillId="2" borderId="59" xfId="4" applyFont="1" applyFill="1" applyBorder="1" applyAlignment="1">
      <alignment horizontal="left" vertical="center" wrapText="1"/>
    </xf>
    <xf numFmtId="0" fontId="14" fillId="2" borderId="60" xfId="4" applyFont="1" applyFill="1" applyBorder="1" applyAlignment="1">
      <alignment horizontal="left" vertical="center" wrapText="1"/>
    </xf>
    <xf numFmtId="0" fontId="14" fillId="2" borderId="62" xfId="4" applyFont="1" applyFill="1" applyBorder="1" applyAlignment="1">
      <alignment horizontal="left" vertical="center" wrapText="1"/>
    </xf>
    <xf numFmtId="0" fontId="14" fillId="2" borderId="63" xfId="4" applyFont="1" applyFill="1" applyBorder="1" applyAlignment="1">
      <alignment horizontal="left" vertical="center" wrapText="1"/>
    </xf>
    <xf numFmtId="0" fontId="14" fillId="2" borderId="64" xfId="4" applyFont="1" applyFill="1" applyBorder="1" applyAlignment="1">
      <alignment horizontal="left" vertical="center" wrapText="1"/>
    </xf>
    <xf numFmtId="0" fontId="15" fillId="2" borderId="42" xfId="4" applyFont="1" applyFill="1" applyBorder="1" applyAlignment="1">
      <alignment horizontal="left" vertical="center" wrapText="1"/>
    </xf>
    <xf numFmtId="0" fontId="15" fillId="2" borderId="43" xfId="4" applyFont="1" applyFill="1" applyBorder="1" applyAlignment="1">
      <alignment horizontal="center" vertical="center" wrapText="1"/>
    </xf>
    <xf numFmtId="49" fontId="15" fillId="2" borderId="33" xfId="4" applyNumberFormat="1" applyFont="1" applyFill="1" applyBorder="1" applyAlignment="1">
      <alignment horizontal="left" vertical="center" wrapText="1"/>
    </xf>
    <xf numFmtId="49" fontId="15" fillId="2" borderId="32" xfId="4" applyNumberFormat="1" applyFont="1" applyFill="1" applyBorder="1" applyAlignment="1">
      <alignment horizontal="left" vertical="center" wrapText="1"/>
    </xf>
    <xf numFmtId="49" fontId="16" fillId="2" borderId="32" xfId="4" applyNumberFormat="1" applyFont="1" applyFill="1" applyBorder="1" applyAlignment="1">
      <alignment horizontal="right" vertical="center" wrapText="1"/>
    </xf>
    <xf numFmtId="49" fontId="15" fillId="2" borderId="2" xfId="4" applyNumberFormat="1" applyFont="1" applyFill="1" applyBorder="1" applyAlignment="1">
      <alignment horizontal="center" vertical="center" wrapText="1"/>
    </xf>
    <xf numFmtId="49" fontId="15" fillId="2" borderId="3" xfId="4" applyNumberFormat="1" applyFont="1" applyFill="1" applyBorder="1" applyAlignment="1">
      <alignment horizontal="center" vertical="center" wrapText="1"/>
    </xf>
    <xf numFmtId="0" fontId="15" fillId="2" borderId="1" xfId="4" applyFont="1" applyFill="1" applyBorder="1" applyAlignment="1">
      <alignment horizontal="center" vertical="center" wrapText="1"/>
    </xf>
    <xf numFmtId="0" fontId="15" fillId="2" borderId="3" xfId="4" applyFont="1" applyFill="1" applyBorder="1" applyAlignment="1">
      <alignment horizontal="center" vertical="center" wrapText="1"/>
    </xf>
    <xf numFmtId="49" fontId="15" fillId="2" borderId="34" xfId="4" applyNumberFormat="1" applyFont="1" applyFill="1" applyBorder="1" applyAlignment="1">
      <alignment horizontal="left" vertical="center" wrapText="1"/>
    </xf>
    <xf numFmtId="0" fontId="15" fillId="2" borderId="48" xfId="4" applyFont="1" applyFill="1" applyBorder="1" applyAlignment="1">
      <alignment horizontal="center" vertical="center" wrapText="1"/>
    </xf>
    <xf numFmtId="0" fontId="15" fillId="2" borderId="49" xfId="4" applyFont="1" applyFill="1" applyBorder="1" applyAlignment="1">
      <alignment horizontal="center" vertical="center" wrapText="1"/>
    </xf>
    <xf numFmtId="49" fontId="15" fillId="2" borderId="0" xfId="4" applyNumberFormat="1" applyFont="1" applyFill="1" applyAlignment="1">
      <alignment horizontal="left" vertical="center" wrapText="1"/>
    </xf>
    <xf numFmtId="49" fontId="15" fillId="2" borderId="41" xfId="4" applyNumberFormat="1" applyFont="1" applyFill="1" applyBorder="1" applyAlignment="1">
      <alignment horizontal="left" vertical="center" wrapText="1"/>
    </xf>
    <xf numFmtId="0" fontId="13" fillId="2" borderId="0" xfId="4" applyFont="1" applyFill="1" applyAlignment="1">
      <alignment horizontal="left" vertical="center"/>
    </xf>
    <xf numFmtId="0" fontId="14" fillId="2" borderId="22" xfId="4" applyFont="1" applyFill="1" applyBorder="1" applyAlignment="1">
      <alignment horizontal="center" vertical="center" textRotation="255" wrapText="1"/>
    </xf>
    <xf numFmtId="0" fontId="14" fillId="2" borderId="26" xfId="4" applyFont="1" applyFill="1" applyBorder="1" applyAlignment="1">
      <alignment horizontal="center" vertical="center" textRotation="255" wrapText="1"/>
    </xf>
    <xf numFmtId="0" fontId="14" fillId="2" borderId="47" xfId="4" applyFont="1" applyFill="1" applyBorder="1" applyAlignment="1">
      <alignment horizontal="center" vertical="center" textRotation="255" wrapText="1"/>
    </xf>
    <xf numFmtId="0" fontId="15" fillId="2" borderId="23" xfId="4" applyFont="1" applyFill="1" applyBorder="1" applyAlignment="1">
      <alignment horizontal="center" vertical="center"/>
    </xf>
    <xf numFmtId="0" fontId="15" fillId="2" borderId="24" xfId="4" applyFont="1" applyFill="1" applyBorder="1" applyAlignment="1">
      <alignment horizontal="center" vertical="center"/>
    </xf>
    <xf numFmtId="0" fontId="15" fillId="2" borderId="23" xfId="4" applyFont="1" applyFill="1" applyBorder="1" applyAlignment="1">
      <alignment horizontal="left" vertical="center"/>
    </xf>
    <xf numFmtId="0" fontId="15" fillId="2" borderId="24" xfId="4" applyFont="1" applyFill="1" applyBorder="1" applyAlignment="1">
      <alignment horizontal="left" vertical="center"/>
    </xf>
    <xf numFmtId="0" fontId="15" fillId="2" borderId="25" xfId="4" applyFont="1" applyFill="1" applyBorder="1" applyAlignment="1">
      <alignment horizontal="left" vertical="center"/>
    </xf>
    <xf numFmtId="0" fontId="15" fillId="2" borderId="27" xfId="4" applyFont="1" applyFill="1" applyBorder="1" applyAlignment="1">
      <alignment horizontal="center" vertical="center" wrapText="1"/>
    </xf>
    <xf numFmtId="0" fontId="15" fillId="2" borderId="29" xfId="4" applyFont="1" applyFill="1" applyBorder="1" applyAlignment="1">
      <alignment horizontal="left" vertical="center" wrapText="1"/>
    </xf>
    <xf numFmtId="0" fontId="15" fillId="2" borderId="28" xfId="4" applyFont="1" applyFill="1" applyBorder="1" applyAlignment="1">
      <alignment horizontal="left" vertical="center" wrapText="1"/>
    </xf>
    <xf numFmtId="0" fontId="15" fillId="2" borderId="30" xfId="4" applyFont="1" applyFill="1" applyBorder="1" applyAlignment="1">
      <alignment horizontal="left" vertical="center" wrapText="1"/>
    </xf>
    <xf numFmtId="0" fontId="15" fillId="2" borderId="34" xfId="4" applyFont="1" applyFill="1" applyBorder="1" applyAlignment="1">
      <alignment horizontal="left" vertical="center" wrapText="1"/>
    </xf>
    <xf numFmtId="0" fontId="15" fillId="2" borderId="35" xfId="4" applyFont="1" applyFill="1" applyBorder="1" applyAlignment="1">
      <alignment horizontal="center" vertical="center" shrinkToFit="1"/>
    </xf>
    <xf numFmtId="0" fontId="15" fillId="2" borderId="37" xfId="4" applyFont="1" applyFill="1" applyBorder="1" applyAlignment="1">
      <alignment horizontal="center" vertical="center" shrinkToFit="1"/>
    </xf>
    <xf numFmtId="49" fontId="15" fillId="2" borderId="37" xfId="4" applyNumberFormat="1" applyFont="1" applyFill="1" applyBorder="1" applyAlignment="1">
      <alignment horizontal="center" vertical="center" wrapText="1"/>
    </xf>
    <xf numFmtId="0" fontId="15" fillId="2" borderId="38" xfId="4" applyFont="1" applyFill="1" applyBorder="1" applyAlignment="1">
      <alignment horizontal="center" vertical="center" wrapText="1"/>
    </xf>
    <xf numFmtId="0" fontId="14" fillId="2" borderId="0" xfId="4" applyFont="1" applyFill="1" applyAlignment="1">
      <alignment horizontal="left" vertical="center"/>
    </xf>
    <xf numFmtId="0" fontId="14" fillId="2" borderId="41" xfId="4" applyFont="1" applyFill="1" applyBorder="1" applyAlignment="1">
      <alignment horizontal="left" vertical="center"/>
    </xf>
    <xf numFmtId="0" fontId="27" fillId="0" borderId="18" xfId="6" applyFont="1" applyBorder="1" applyAlignment="1">
      <alignment horizontal="center" vertical="center"/>
    </xf>
    <xf numFmtId="0" fontId="27" fillId="0" borderId="1" xfId="6" applyFont="1" applyBorder="1" applyAlignment="1">
      <alignment horizontal="center" vertical="center"/>
    </xf>
    <xf numFmtId="0" fontId="27" fillId="0" borderId="2" xfId="6" applyFont="1" applyBorder="1" applyAlignment="1">
      <alignment horizontal="center" vertical="center"/>
    </xf>
    <xf numFmtId="0" fontId="27" fillId="0" borderId="3" xfId="6" applyFont="1" applyBorder="1" applyAlignment="1">
      <alignment horizontal="center" vertical="center"/>
    </xf>
    <xf numFmtId="177" fontId="27" fillId="0" borderId="1" xfId="6" applyNumberFormat="1" applyFont="1" applyBorder="1" applyAlignment="1">
      <alignment horizontal="center" vertical="center"/>
    </xf>
    <xf numFmtId="177" fontId="27" fillId="0" borderId="2" xfId="6" applyNumberFormat="1" applyFont="1" applyBorder="1" applyAlignment="1">
      <alignment horizontal="center" vertical="center"/>
    </xf>
    <xf numFmtId="177" fontId="27" fillId="0" borderId="3" xfId="6" applyNumberFormat="1" applyFont="1" applyBorder="1" applyAlignment="1">
      <alignment horizontal="center" vertical="center"/>
    </xf>
    <xf numFmtId="182" fontId="27" fillId="2" borderId="1" xfId="6" applyNumberFormat="1" applyFont="1" applyFill="1" applyBorder="1" applyAlignment="1">
      <alignment horizontal="center" vertical="center"/>
    </xf>
    <xf numFmtId="182" fontId="27" fillId="2" borderId="2" xfId="6" applyNumberFormat="1" applyFont="1" applyFill="1" applyBorder="1" applyAlignment="1">
      <alignment horizontal="center" vertical="center"/>
    </xf>
    <xf numFmtId="182" fontId="27" fillId="2" borderId="3" xfId="6" applyNumberFormat="1" applyFont="1" applyFill="1" applyBorder="1" applyAlignment="1">
      <alignment horizontal="center" vertical="center"/>
    </xf>
    <xf numFmtId="0" fontId="27" fillId="5" borderId="1" xfId="6" applyFont="1" applyFill="1" applyBorder="1" applyAlignment="1" applyProtection="1">
      <alignment horizontal="center" vertical="center"/>
      <protection locked="0"/>
    </xf>
    <xf numFmtId="0" fontId="27" fillId="5" borderId="3" xfId="6" applyFont="1" applyFill="1" applyBorder="1" applyAlignment="1" applyProtection="1">
      <alignment horizontal="center" vertical="center"/>
      <protection locked="0"/>
    </xf>
    <xf numFmtId="180" fontId="27" fillId="0" borderId="1" xfId="6" applyNumberFormat="1" applyFont="1" applyBorder="1" applyAlignment="1">
      <alignment horizontal="center" vertical="center"/>
    </xf>
    <xf numFmtId="180" fontId="27" fillId="0" borderId="2" xfId="6" applyNumberFormat="1" applyFont="1" applyBorder="1" applyAlignment="1">
      <alignment horizontal="center" vertical="center"/>
    </xf>
    <xf numFmtId="180" fontId="27" fillId="0" borderId="3" xfId="6" applyNumberFormat="1" applyFont="1" applyBorder="1" applyAlignment="1">
      <alignment horizontal="center" vertical="center"/>
    </xf>
    <xf numFmtId="181" fontId="27" fillId="2" borderId="0" xfId="6" applyNumberFormat="1" applyFont="1" applyFill="1" applyAlignment="1">
      <alignment horizontal="center" vertical="center"/>
    </xf>
    <xf numFmtId="0" fontId="27" fillId="2" borderId="0" xfId="6" applyFont="1" applyFill="1" applyAlignment="1">
      <alignment horizontal="center" vertical="center"/>
    </xf>
    <xf numFmtId="0" fontId="27" fillId="2" borderId="0" xfId="6" applyFont="1" applyFill="1" applyAlignment="1">
      <alignment horizontal="right" vertical="center"/>
    </xf>
    <xf numFmtId="180" fontId="27" fillId="0" borderId="1" xfId="6" applyNumberFormat="1" applyFont="1" applyBorder="1" applyAlignment="1">
      <alignment horizontal="right" vertical="center"/>
    </xf>
    <xf numFmtId="180" fontId="27" fillId="0" borderId="3" xfId="6" applyNumberFormat="1" applyFont="1" applyBorder="1" applyAlignment="1">
      <alignment horizontal="right" vertical="center"/>
    </xf>
    <xf numFmtId="180" fontId="27" fillId="0" borderId="1" xfId="7" applyNumberFormat="1" applyFont="1" applyFill="1" applyBorder="1" applyAlignment="1" applyProtection="1">
      <alignment horizontal="right" vertical="center"/>
    </xf>
    <xf numFmtId="180" fontId="27" fillId="0" borderId="3" xfId="7" applyNumberFormat="1" applyFont="1" applyFill="1" applyBorder="1" applyAlignment="1" applyProtection="1">
      <alignment horizontal="right" vertical="center"/>
    </xf>
    <xf numFmtId="180" fontId="27" fillId="5" borderId="1" xfId="6" applyNumberFormat="1" applyFont="1" applyFill="1" applyBorder="1" applyAlignment="1" applyProtection="1">
      <alignment horizontal="right" vertical="center"/>
      <protection locked="0"/>
    </xf>
    <xf numFmtId="180" fontId="27" fillId="5" borderId="3" xfId="6" applyNumberFormat="1" applyFont="1" applyFill="1" applyBorder="1" applyAlignment="1" applyProtection="1">
      <alignment horizontal="right" vertical="center"/>
      <protection locked="0"/>
    </xf>
    <xf numFmtId="180" fontId="27" fillId="5" borderId="1" xfId="7" applyNumberFormat="1" applyFont="1" applyFill="1" applyBorder="1" applyAlignment="1" applyProtection="1">
      <alignment horizontal="right" vertical="center"/>
      <protection locked="0"/>
    </xf>
    <xf numFmtId="180" fontId="27" fillId="5" borderId="3" xfId="7" applyNumberFormat="1" applyFont="1" applyFill="1" applyBorder="1" applyAlignment="1" applyProtection="1">
      <alignment horizontal="right" vertical="center"/>
      <protection locked="0"/>
    </xf>
    <xf numFmtId="0" fontId="27" fillId="0" borderId="0" xfId="6" applyFont="1" applyAlignment="1">
      <alignment horizontal="center" vertical="center"/>
    </xf>
    <xf numFmtId="0" fontId="28" fillId="0" borderId="0" xfId="6" applyFont="1" applyAlignment="1">
      <alignment horizontal="center" vertical="center" wrapText="1"/>
    </xf>
    <xf numFmtId="0" fontId="24" fillId="5" borderId="84" xfId="6" applyFont="1" applyFill="1" applyBorder="1" applyAlignment="1" applyProtection="1">
      <alignment horizontal="left" vertical="center" wrapText="1"/>
      <protection locked="0"/>
    </xf>
    <xf numFmtId="0" fontId="24" fillId="5" borderId="2" xfId="6" applyFont="1" applyFill="1" applyBorder="1" applyAlignment="1" applyProtection="1">
      <alignment horizontal="left" vertical="center" wrapText="1"/>
      <protection locked="0"/>
    </xf>
    <xf numFmtId="0" fontId="24" fillId="5" borderId="85" xfId="6" applyFont="1" applyFill="1" applyBorder="1" applyAlignment="1" applyProtection="1">
      <alignment horizontal="left" vertical="center" wrapText="1"/>
      <protection locked="0"/>
    </xf>
    <xf numFmtId="0" fontId="28" fillId="4" borderId="107" xfId="6" applyFont="1" applyFill="1" applyBorder="1" applyAlignment="1" applyProtection="1">
      <alignment horizontal="center" vertical="center" wrapText="1"/>
      <protection locked="0"/>
    </xf>
    <xf numFmtId="0" fontId="28" fillId="4" borderId="108" xfId="6" applyFont="1" applyFill="1" applyBorder="1" applyAlignment="1" applyProtection="1">
      <alignment horizontal="center" vertical="center" wrapText="1"/>
      <protection locked="0"/>
    </xf>
    <xf numFmtId="0" fontId="24" fillId="4" borderId="109" xfId="6" applyFont="1" applyFill="1" applyBorder="1" applyAlignment="1" applyProtection="1">
      <alignment horizontal="center" vertical="center" wrapText="1"/>
      <protection locked="0"/>
    </xf>
    <xf numFmtId="0" fontId="24" fillId="4" borderId="108" xfId="6" applyFont="1" applyFill="1" applyBorder="1" applyAlignment="1" applyProtection="1">
      <alignment horizontal="center" vertical="center" wrapText="1"/>
      <protection locked="0"/>
    </xf>
    <xf numFmtId="0" fontId="24" fillId="4" borderId="109" xfId="6" applyFont="1" applyFill="1" applyBorder="1" applyAlignment="1" applyProtection="1">
      <alignment horizontal="center" vertical="center" shrinkToFit="1"/>
      <protection locked="0"/>
    </xf>
    <xf numFmtId="0" fontId="24" fillId="4" borderId="110" xfId="6" applyFont="1" applyFill="1" applyBorder="1" applyAlignment="1" applyProtection="1">
      <alignment horizontal="center" vertical="center" shrinkToFit="1"/>
      <protection locked="0"/>
    </xf>
    <xf numFmtId="0" fontId="24" fillId="4" borderId="108" xfId="6" applyFont="1" applyFill="1" applyBorder="1" applyAlignment="1" applyProtection="1">
      <alignment horizontal="center" vertical="center" shrinkToFit="1"/>
      <protection locked="0"/>
    </xf>
    <xf numFmtId="0" fontId="24" fillId="5" borderId="109" xfId="6" applyFont="1" applyFill="1" applyBorder="1" applyAlignment="1" applyProtection="1">
      <alignment horizontal="center" vertical="center" wrapText="1"/>
      <protection locked="0"/>
    </xf>
    <xf numFmtId="0" fontId="24" fillId="5" borderId="110" xfId="6" applyFont="1" applyFill="1" applyBorder="1" applyAlignment="1" applyProtection="1">
      <alignment horizontal="center" vertical="center" wrapText="1"/>
      <protection locked="0"/>
    </xf>
    <xf numFmtId="0" fontId="24" fillId="5" borderId="111" xfId="6" applyFont="1" applyFill="1" applyBorder="1" applyAlignment="1" applyProtection="1">
      <alignment horizontal="center" vertical="center" wrapText="1"/>
      <protection locked="0"/>
    </xf>
    <xf numFmtId="178" fontId="25" fillId="2" borderId="107" xfId="6" applyNumberFormat="1" applyFont="1" applyFill="1" applyBorder="1" applyAlignment="1">
      <alignment horizontal="center" vertical="center" wrapText="1"/>
    </xf>
    <xf numFmtId="178" fontId="25" fillId="2" borderId="111" xfId="6" applyNumberFormat="1" applyFont="1" applyFill="1" applyBorder="1" applyAlignment="1">
      <alignment horizontal="center" vertical="center" wrapText="1"/>
    </xf>
    <xf numFmtId="178" fontId="25" fillId="2" borderId="107" xfId="7" applyNumberFormat="1" applyFont="1" applyFill="1" applyBorder="1" applyAlignment="1" applyProtection="1">
      <alignment horizontal="center" vertical="center" wrapText="1"/>
    </xf>
    <xf numFmtId="178" fontId="25" fillId="2" borderId="111" xfId="7" applyNumberFormat="1" applyFont="1" applyFill="1" applyBorder="1" applyAlignment="1" applyProtection="1">
      <alignment horizontal="center" vertical="center" wrapText="1"/>
    </xf>
    <xf numFmtId="0" fontId="24" fillId="5" borderId="107" xfId="6" applyFont="1" applyFill="1" applyBorder="1" applyAlignment="1" applyProtection="1">
      <alignment horizontal="left" vertical="center" wrapText="1"/>
      <protection locked="0"/>
    </xf>
    <xf numFmtId="0" fontId="24" fillId="5" borderId="110" xfId="6" applyFont="1" applyFill="1" applyBorder="1" applyAlignment="1" applyProtection="1">
      <alignment horizontal="left" vertical="center" wrapText="1"/>
      <protection locked="0"/>
    </xf>
    <xf numFmtId="0" fontId="24" fillId="5" borderId="111" xfId="6" applyFont="1" applyFill="1" applyBorder="1" applyAlignment="1" applyProtection="1">
      <alignment horizontal="left" vertical="center" wrapText="1"/>
      <protection locked="0"/>
    </xf>
    <xf numFmtId="0" fontId="28" fillId="4" borderId="84" xfId="6" applyFont="1" applyFill="1" applyBorder="1" applyAlignment="1" applyProtection="1">
      <alignment horizontal="center" vertical="center" wrapText="1"/>
      <protection locked="0"/>
    </xf>
    <xf numFmtId="0" fontId="28" fillId="4" borderId="3" xfId="6" applyFont="1" applyFill="1" applyBorder="1" applyAlignment="1" applyProtection="1">
      <alignment horizontal="center" vertical="center" wrapText="1"/>
      <protection locked="0"/>
    </xf>
    <xf numFmtId="0" fontId="24" fillId="4" borderId="1" xfId="6" applyFont="1" applyFill="1" applyBorder="1" applyAlignment="1" applyProtection="1">
      <alignment horizontal="center" vertical="center" wrapText="1"/>
      <protection locked="0"/>
    </xf>
    <xf numFmtId="0" fontId="24" fillId="4" borderId="3" xfId="6" applyFont="1" applyFill="1" applyBorder="1" applyAlignment="1" applyProtection="1">
      <alignment horizontal="center" vertical="center" wrapText="1"/>
      <protection locked="0"/>
    </xf>
    <xf numFmtId="0" fontId="24" fillId="4" borderId="1" xfId="6" applyFont="1" applyFill="1" applyBorder="1" applyAlignment="1" applyProtection="1">
      <alignment horizontal="center" vertical="center" shrinkToFit="1"/>
      <protection locked="0"/>
    </xf>
    <xf numFmtId="0" fontId="24" fillId="4" borderId="2" xfId="6" applyFont="1" applyFill="1" applyBorder="1" applyAlignment="1" applyProtection="1">
      <alignment horizontal="center" vertical="center" shrinkToFit="1"/>
      <protection locked="0"/>
    </xf>
    <xf numFmtId="0" fontId="24" fillId="4" borderId="3" xfId="6" applyFont="1" applyFill="1" applyBorder="1" applyAlignment="1" applyProtection="1">
      <alignment horizontal="center" vertical="center" shrinkToFit="1"/>
      <protection locked="0"/>
    </xf>
    <xf numFmtId="0" fontId="24" fillId="5" borderId="1" xfId="6" applyFont="1" applyFill="1" applyBorder="1" applyAlignment="1" applyProtection="1">
      <alignment horizontal="center" vertical="center" wrapText="1"/>
      <protection locked="0"/>
    </xf>
    <xf numFmtId="0" fontId="24" fillId="5" borderId="2" xfId="6" applyFont="1" applyFill="1" applyBorder="1" applyAlignment="1" applyProtection="1">
      <alignment horizontal="center" vertical="center" wrapText="1"/>
      <protection locked="0"/>
    </xf>
    <xf numFmtId="0" fontId="24" fillId="5" borderId="85" xfId="6" applyFont="1" applyFill="1" applyBorder="1" applyAlignment="1" applyProtection="1">
      <alignment horizontal="center" vertical="center" wrapText="1"/>
      <protection locked="0"/>
    </xf>
    <xf numFmtId="178" fontId="25" fillId="2" borderId="84" xfId="6" applyNumberFormat="1" applyFont="1" applyFill="1" applyBorder="1" applyAlignment="1">
      <alignment horizontal="center" vertical="center" wrapText="1"/>
    </xf>
    <xf numFmtId="178" fontId="25" fillId="2" borderId="85" xfId="6" applyNumberFormat="1" applyFont="1" applyFill="1" applyBorder="1" applyAlignment="1">
      <alignment horizontal="center" vertical="center" wrapText="1"/>
    </xf>
    <xf numFmtId="178" fontId="25" fillId="2" borderId="84" xfId="7" applyNumberFormat="1" applyFont="1" applyFill="1" applyBorder="1" applyAlignment="1" applyProtection="1">
      <alignment horizontal="center" vertical="center" wrapText="1"/>
    </xf>
    <xf numFmtId="178" fontId="25" fillId="2" borderId="85" xfId="7" applyNumberFormat="1" applyFont="1" applyFill="1" applyBorder="1" applyAlignment="1" applyProtection="1">
      <alignment horizontal="center" vertical="center" wrapText="1"/>
    </xf>
    <xf numFmtId="0" fontId="24" fillId="5" borderId="97" xfId="6" applyFont="1" applyFill="1" applyBorder="1" applyAlignment="1" applyProtection="1">
      <alignment horizontal="left" vertical="center" wrapText="1"/>
      <protection locked="0"/>
    </xf>
    <xf numFmtId="0" fontId="24" fillId="5" borderId="24" xfId="6" applyFont="1" applyFill="1" applyBorder="1" applyAlignment="1" applyProtection="1">
      <alignment horizontal="left" vertical="center" wrapText="1"/>
      <protection locked="0"/>
    </xf>
    <xf numFmtId="0" fontId="24" fillId="5" borderId="25" xfId="6" applyFont="1" applyFill="1" applyBorder="1" applyAlignment="1" applyProtection="1">
      <alignment horizontal="left" vertical="center" wrapText="1"/>
      <protection locked="0"/>
    </xf>
    <xf numFmtId="0" fontId="28" fillId="4" borderId="97" xfId="6" applyFont="1" applyFill="1" applyBorder="1" applyAlignment="1" applyProtection="1">
      <alignment horizontal="center" vertical="center" wrapText="1"/>
      <protection locked="0"/>
    </xf>
    <xf numFmtId="0" fontId="28" fillId="4" borderId="98" xfId="6" applyFont="1" applyFill="1" applyBorder="1" applyAlignment="1" applyProtection="1">
      <alignment horizontal="center" vertical="center" wrapText="1"/>
      <protection locked="0"/>
    </xf>
    <xf numFmtId="0" fontId="24" fillId="4" borderId="23" xfId="6" applyFont="1" applyFill="1" applyBorder="1" applyAlignment="1" applyProtection="1">
      <alignment horizontal="center" vertical="center" wrapText="1"/>
      <protection locked="0"/>
    </xf>
    <xf numFmtId="0" fontId="24" fillId="4" borderId="98" xfId="6" applyFont="1" applyFill="1" applyBorder="1" applyAlignment="1" applyProtection="1">
      <alignment horizontal="center" vertical="center" wrapText="1"/>
      <protection locked="0"/>
    </xf>
    <xf numFmtId="0" fontId="24" fillId="4" borderId="23" xfId="6" applyFont="1" applyFill="1" applyBorder="1" applyAlignment="1" applyProtection="1">
      <alignment horizontal="center" vertical="center" shrinkToFit="1"/>
      <protection locked="0"/>
    </xf>
    <xf numFmtId="0" fontId="24" fillId="4" borderId="24" xfId="6" applyFont="1" applyFill="1" applyBorder="1" applyAlignment="1" applyProtection="1">
      <alignment horizontal="center" vertical="center" shrinkToFit="1"/>
      <protection locked="0"/>
    </xf>
    <xf numFmtId="0" fontId="24" fillId="4" borderId="98" xfId="6" applyFont="1" applyFill="1" applyBorder="1" applyAlignment="1" applyProtection="1">
      <alignment horizontal="center" vertical="center" shrinkToFit="1"/>
      <protection locked="0"/>
    </xf>
    <xf numFmtId="0" fontId="24" fillId="5" borderId="23" xfId="6" applyFont="1" applyFill="1" applyBorder="1" applyAlignment="1" applyProtection="1">
      <alignment horizontal="center" vertical="center" wrapText="1"/>
      <protection locked="0"/>
    </xf>
    <xf numFmtId="0" fontId="24" fillId="5" borderId="24" xfId="6" applyFont="1" applyFill="1" applyBorder="1" applyAlignment="1" applyProtection="1">
      <alignment horizontal="center" vertical="center" wrapText="1"/>
      <protection locked="0"/>
    </xf>
    <xf numFmtId="0" fontId="24" fillId="5" borderId="25" xfId="6" applyFont="1" applyFill="1" applyBorder="1" applyAlignment="1" applyProtection="1">
      <alignment horizontal="center" vertical="center" wrapText="1"/>
      <protection locked="0"/>
    </xf>
    <xf numFmtId="178" fontId="25" fillId="2" borderId="97" xfId="6" applyNumberFormat="1" applyFont="1" applyFill="1" applyBorder="1" applyAlignment="1">
      <alignment horizontal="center" vertical="center" wrapText="1"/>
    </xf>
    <xf numFmtId="178" fontId="25" fillId="2" borderId="25" xfId="6" applyNumberFormat="1" applyFont="1" applyFill="1" applyBorder="1" applyAlignment="1">
      <alignment horizontal="center" vertical="center" wrapText="1"/>
    </xf>
    <xf numFmtId="178" fontId="25" fillId="2" borderId="97" xfId="7" applyNumberFormat="1" applyFont="1" applyFill="1" applyBorder="1" applyAlignment="1" applyProtection="1">
      <alignment horizontal="center" vertical="center" wrapText="1"/>
    </xf>
    <xf numFmtId="178" fontId="25" fillId="2" borderId="25" xfId="7" applyNumberFormat="1" applyFont="1" applyFill="1" applyBorder="1" applyAlignment="1" applyProtection="1">
      <alignment horizontal="center" vertical="center" wrapText="1"/>
    </xf>
    <xf numFmtId="0" fontId="24" fillId="5" borderId="1" xfId="6" applyFont="1" applyFill="1" applyBorder="1" applyAlignment="1" applyProtection="1">
      <alignment horizontal="center" vertical="center"/>
      <protection locked="0"/>
    </xf>
    <xf numFmtId="0" fontId="24" fillId="5" borderId="3" xfId="6" applyFont="1" applyFill="1" applyBorder="1" applyAlignment="1" applyProtection="1">
      <alignment horizontal="center" vertical="center"/>
      <protection locked="0"/>
    </xf>
    <xf numFmtId="0" fontId="24" fillId="2" borderId="1" xfId="6" applyFont="1" applyFill="1" applyBorder="1" applyAlignment="1">
      <alignment horizontal="center" vertical="center"/>
    </xf>
    <xf numFmtId="0" fontId="24" fillId="2" borderId="3" xfId="6" applyFont="1" applyFill="1" applyBorder="1" applyAlignment="1">
      <alignment horizontal="center" vertical="center"/>
    </xf>
    <xf numFmtId="0" fontId="24" fillId="0" borderId="75" xfId="6" applyFont="1" applyBorder="1" applyAlignment="1">
      <alignment horizontal="center" vertical="center"/>
    </xf>
    <xf numFmtId="0" fontId="24" fillId="0" borderId="83" xfId="6" applyFont="1" applyBorder="1" applyAlignment="1">
      <alignment horizontal="center" vertical="center"/>
    </xf>
    <xf numFmtId="0" fontId="24" fillId="0" borderId="90" xfId="6" applyFont="1" applyBorder="1" applyAlignment="1">
      <alignment horizontal="center" vertical="center"/>
    </xf>
    <xf numFmtId="0" fontId="24" fillId="0" borderId="76" xfId="6" applyFont="1" applyBorder="1" applyAlignment="1">
      <alignment horizontal="center" vertical="center" wrapText="1"/>
    </xf>
    <xf numFmtId="0" fontId="24" fillId="0" borderId="77" xfId="6" applyFont="1" applyBorder="1" applyAlignment="1">
      <alignment horizontal="center" vertical="center" wrapText="1"/>
    </xf>
    <xf numFmtId="0" fontId="24" fillId="0" borderId="0" xfId="6" applyFont="1" applyAlignment="1">
      <alignment horizontal="center" vertical="center" wrapText="1"/>
    </xf>
    <xf numFmtId="0" fontId="24" fillId="0" borderId="16" xfId="6" applyFont="1" applyBorder="1" applyAlignment="1">
      <alignment horizontal="center" vertical="center" wrapText="1"/>
    </xf>
    <xf numFmtId="0" fontId="24" fillId="0" borderId="73" xfId="6" applyFont="1" applyBorder="1" applyAlignment="1">
      <alignment horizontal="center" vertical="center" wrapText="1"/>
    </xf>
    <xf numFmtId="0" fontId="24" fillId="0" borderId="91" xfId="6" applyFont="1" applyBorder="1" applyAlignment="1">
      <alignment horizontal="center" vertical="center" wrapText="1"/>
    </xf>
    <xf numFmtId="0" fontId="24" fillId="0" borderId="78" xfId="6" applyFont="1" applyBorder="1" applyAlignment="1">
      <alignment horizontal="center" vertical="center" wrapText="1"/>
    </xf>
    <xf numFmtId="0" fontId="24" fillId="0" borderId="15" xfId="6" applyFont="1" applyBorder="1" applyAlignment="1">
      <alignment horizontal="center" vertical="center" wrapText="1"/>
    </xf>
    <xf numFmtId="0" fontId="24" fillId="0" borderId="92" xfId="6" applyFont="1" applyBorder="1" applyAlignment="1">
      <alignment horizontal="center" vertical="center" wrapText="1"/>
    </xf>
    <xf numFmtId="0" fontId="24" fillId="0" borderId="79" xfId="6" applyFont="1" applyBorder="1" applyAlignment="1">
      <alignment horizontal="center" vertical="center" wrapText="1"/>
    </xf>
    <xf numFmtId="0" fontId="24" fillId="0" borderId="41" xfId="6" applyFont="1" applyBorder="1" applyAlignment="1">
      <alignment horizontal="center" vertical="center" wrapText="1"/>
    </xf>
    <xf numFmtId="0" fontId="24" fillId="0" borderId="74" xfId="6" applyFont="1" applyBorder="1" applyAlignment="1">
      <alignment horizontal="center" vertical="center" wrapText="1"/>
    </xf>
    <xf numFmtId="0" fontId="24" fillId="0" borderId="22" xfId="6" quotePrefix="1" applyFont="1" applyBorder="1" applyAlignment="1">
      <alignment horizontal="center" vertical="center"/>
    </xf>
    <xf numFmtId="0" fontId="24" fillId="0" borderId="76" xfId="6" applyFont="1" applyBorder="1" applyAlignment="1">
      <alignment horizontal="center" vertical="center"/>
    </xf>
    <xf numFmtId="0" fontId="28" fillId="0" borderId="80" xfId="6" applyFont="1" applyBorder="1" applyAlignment="1">
      <alignment horizontal="center" vertical="center" wrapText="1"/>
    </xf>
    <xf numFmtId="0" fontId="28" fillId="0" borderId="81" xfId="6" applyFont="1" applyBorder="1" applyAlignment="1">
      <alignment horizontal="center" vertical="center" wrapText="1"/>
    </xf>
    <xf numFmtId="0" fontId="28" fillId="0" borderId="86" xfId="6" applyFont="1" applyBorder="1" applyAlignment="1">
      <alignment horizontal="center" vertical="center" wrapText="1"/>
    </xf>
    <xf numFmtId="0" fontId="28" fillId="0" borderId="87" xfId="6" applyFont="1" applyBorder="1" applyAlignment="1">
      <alignment horizontal="center" vertical="center" wrapText="1"/>
    </xf>
    <xf numFmtId="0" fontId="28" fillId="0" borderId="88" xfId="6" applyFont="1" applyBorder="1" applyAlignment="1">
      <alignment horizontal="center" vertical="center" wrapText="1"/>
    </xf>
    <xf numFmtId="0" fontId="28" fillId="0" borderId="89" xfId="6" applyFont="1" applyBorder="1" applyAlignment="1">
      <alignment horizontal="center" vertical="center" wrapText="1"/>
    </xf>
    <xf numFmtId="0" fontId="28" fillId="0" borderId="93" xfId="6" applyFont="1" applyBorder="1" applyAlignment="1">
      <alignment horizontal="center" vertical="center" wrapText="1"/>
    </xf>
    <xf numFmtId="0" fontId="28" fillId="0" borderId="95" xfId="6" applyFont="1" applyBorder="1" applyAlignment="1">
      <alignment horizontal="center" vertical="center" wrapText="1"/>
    </xf>
    <xf numFmtId="0" fontId="24" fillId="0" borderId="82" xfId="6" applyFont="1" applyBorder="1" applyAlignment="1">
      <alignment horizontal="center" vertical="center" wrapText="1"/>
    </xf>
    <xf numFmtId="0" fontId="24" fillId="0" borderId="75" xfId="6" applyFont="1" applyBorder="1" applyAlignment="1">
      <alignment horizontal="center" vertical="center" wrapText="1"/>
    </xf>
    <xf numFmtId="0" fontId="24" fillId="0" borderId="84" xfId="6" applyFont="1" applyBorder="1" applyAlignment="1">
      <alignment horizontal="center" vertical="center"/>
    </xf>
    <xf numFmtId="0" fontId="24" fillId="0" borderId="2" xfId="6" applyFont="1" applyBorder="1" applyAlignment="1">
      <alignment horizontal="center" vertical="center"/>
    </xf>
    <xf numFmtId="0" fontId="24" fillId="0" borderId="85" xfId="6" applyFont="1" applyBorder="1" applyAlignment="1">
      <alignment horizontal="center" vertical="center"/>
    </xf>
    <xf numFmtId="0" fontId="25" fillId="4" borderId="0" xfId="6" applyFont="1" applyFill="1" applyAlignment="1" applyProtection="1">
      <alignment horizontal="center" vertical="center"/>
      <protection locked="0"/>
    </xf>
    <xf numFmtId="0" fontId="25" fillId="5" borderId="0" xfId="6" applyFont="1" applyFill="1" applyAlignment="1" applyProtection="1">
      <alignment horizontal="center" vertical="center"/>
      <protection locked="0"/>
    </xf>
    <xf numFmtId="0" fontId="25" fillId="0" borderId="0" xfId="6" applyFont="1" applyAlignment="1">
      <alignment horizontal="center" vertical="center"/>
    </xf>
    <xf numFmtId="0" fontId="24" fillId="4" borderId="20" xfId="6" applyFont="1" applyFill="1" applyBorder="1" applyAlignment="1" applyProtection="1">
      <alignment horizontal="center" vertical="center"/>
      <protection locked="0"/>
    </xf>
    <xf numFmtId="0" fontId="24" fillId="5" borderId="17" xfId="6" applyFont="1" applyFill="1" applyBorder="1" applyAlignment="1" applyProtection="1">
      <alignment horizontal="center" vertical="center"/>
      <protection locked="0"/>
    </xf>
    <xf numFmtId="0" fontId="24" fillId="5" borderId="19" xfId="6" applyFont="1" applyFill="1" applyBorder="1" applyAlignment="1" applyProtection="1">
      <alignment horizontal="center" vertical="center"/>
      <protection locked="0"/>
    </xf>
    <xf numFmtId="0" fontId="28" fillId="2" borderId="0" xfId="6" applyFont="1" applyFill="1" applyAlignment="1">
      <alignment horizontal="left" vertical="center"/>
    </xf>
    <xf numFmtId="0" fontId="39" fillId="2" borderId="83" xfId="6" applyFont="1" applyFill="1" applyBorder="1" applyAlignment="1">
      <alignment horizontal="center" vertical="center"/>
    </xf>
    <xf numFmtId="0" fontId="39" fillId="2" borderId="90" xfId="6" applyFont="1" applyFill="1" applyBorder="1" applyAlignment="1">
      <alignment horizontal="center" vertical="center"/>
    </xf>
    <xf numFmtId="0" fontId="37" fillId="2" borderId="86" xfId="4" applyFont="1" applyFill="1" applyBorder="1" applyAlignment="1">
      <alignment horizontal="center" vertical="top"/>
    </xf>
    <xf numFmtId="0" fontId="37" fillId="2" borderId="20" xfId="4" applyFont="1" applyFill="1" applyBorder="1" applyAlignment="1">
      <alignment horizontal="center" vertical="top"/>
    </xf>
    <xf numFmtId="0" fontId="37" fillId="2" borderId="87" xfId="4" applyFont="1" applyFill="1" applyBorder="1" applyAlignment="1">
      <alignment horizontal="center" vertical="top"/>
    </xf>
    <xf numFmtId="0" fontId="56" fillId="2" borderId="0" xfId="4" applyFont="1" applyFill="1" applyAlignment="1">
      <alignment horizontal="center" vertical="center"/>
    </xf>
    <xf numFmtId="0" fontId="37" fillId="2" borderId="97" xfId="4" applyFont="1" applyFill="1" applyBorder="1" applyAlignment="1">
      <alignment horizontal="center" vertical="top"/>
    </xf>
    <xf numFmtId="0" fontId="37" fillId="2" borderId="24" xfId="4" applyFont="1" applyFill="1" applyBorder="1" applyAlignment="1">
      <alignment horizontal="center" vertical="top"/>
    </xf>
    <xf numFmtId="0" fontId="37" fillId="2" borderId="98" xfId="4" applyFont="1" applyFill="1" applyBorder="1" applyAlignment="1">
      <alignment horizontal="center" vertical="top"/>
    </xf>
    <xf numFmtId="0" fontId="37" fillId="2" borderId="23" xfId="4" applyFont="1" applyFill="1" applyBorder="1" applyAlignment="1">
      <alignment horizontal="center" vertical="top"/>
    </xf>
    <xf numFmtId="0" fontId="37" fillId="2" borderId="25" xfId="4" applyFont="1" applyFill="1" applyBorder="1" applyAlignment="1">
      <alignment horizontal="center" vertical="top"/>
    </xf>
    <xf numFmtId="0" fontId="37" fillId="2" borderId="103" xfId="4" applyFont="1" applyFill="1" applyBorder="1" applyAlignment="1">
      <alignment horizontal="center" vertical="center"/>
    </xf>
    <xf numFmtId="0" fontId="37" fillId="2" borderId="104" xfId="4" applyFont="1" applyFill="1" applyBorder="1" applyAlignment="1">
      <alignment horizontal="center" vertical="center"/>
    </xf>
    <xf numFmtId="0" fontId="37" fillId="2" borderId="145" xfId="4" applyFont="1" applyFill="1" applyBorder="1" applyAlignment="1">
      <alignment horizontal="center" vertical="top"/>
    </xf>
    <xf numFmtId="0" fontId="37" fillId="2" borderId="146" xfId="4" applyFont="1" applyFill="1" applyBorder="1" applyAlignment="1">
      <alignment horizontal="center" vertical="top"/>
    </xf>
    <xf numFmtId="0" fontId="37" fillId="2" borderId="147" xfId="4" applyFont="1" applyFill="1" applyBorder="1" applyAlignment="1">
      <alignment horizontal="center" vertical="top"/>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17" xfId="4" applyFont="1" applyFill="1" applyBorder="1" applyAlignment="1">
      <alignment horizontal="center" vertical="center"/>
    </xf>
    <xf numFmtId="0" fontId="37" fillId="2" borderId="18" xfId="4" applyFont="1" applyFill="1" applyBorder="1" applyAlignment="1">
      <alignment horizontal="center" vertical="center"/>
    </xf>
    <xf numFmtId="0" fontId="37" fillId="2" borderId="19" xfId="4" applyFont="1" applyFill="1" applyBorder="1" applyAlignment="1">
      <alignment horizontal="center" vertical="center"/>
    </xf>
    <xf numFmtId="0" fontId="37" fillId="2" borderId="5" xfId="4" applyFont="1" applyFill="1" applyBorder="1" applyAlignment="1">
      <alignment horizontal="center" vertical="top"/>
    </xf>
    <xf numFmtId="0" fontId="37" fillId="2" borderId="17" xfId="4" applyFont="1" applyFill="1" applyBorder="1" applyAlignment="1">
      <alignment horizontal="center" vertical="top"/>
    </xf>
    <xf numFmtId="0" fontId="37" fillId="2" borderId="51" xfId="4" applyFont="1" applyFill="1" applyBorder="1" applyAlignment="1">
      <alignment horizontal="center" vertical="center"/>
    </xf>
    <xf numFmtId="0" fontId="37" fillId="2" borderId="134" xfId="4" applyFont="1" applyFill="1" applyBorder="1" applyAlignment="1">
      <alignment horizontal="center" vertical="center"/>
    </xf>
    <xf numFmtId="0" fontId="37" fillId="2" borderId="148" xfId="4" applyFont="1" applyFill="1" applyBorder="1" applyAlignment="1">
      <alignment horizontal="center" vertical="center"/>
    </xf>
    <xf numFmtId="0" fontId="37" fillId="2" borderId="149" xfId="4" applyFont="1" applyFill="1" applyBorder="1" applyAlignment="1">
      <alignment horizontal="center" vertical="center"/>
    </xf>
    <xf numFmtId="0" fontId="37" fillId="2" borderId="150" xfId="4" applyFont="1" applyFill="1" applyBorder="1" applyAlignment="1">
      <alignment horizontal="center" vertical="top"/>
    </xf>
    <xf numFmtId="0" fontId="37" fillId="2" borderId="151" xfId="4" applyFont="1" applyFill="1" applyBorder="1" applyAlignment="1">
      <alignment horizontal="center" vertical="top"/>
    </xf>
    <xf numFmtId="0" fontId="37" fillId="2" borderId="152" xfId="4" applyFont="1" applyFill="1" applyBorder="1" applyAlignment="1">
      <alignment horizontal="center" vertical="top"/>
    </xf>
    <xf numFmtId="0" fontId="37" fillId="2" borderId="84" xfId="4" applyFont="1" applyFill="1" applyBorder="1" applyAlignment="1">
      <alignment horizontal="center" vertical="top"/>
    </xf>
    <xf numFmtId="0" fontId="37" fillId="2" borderId="2" xfId="4" applyFont="1" applyFill="1" applyBorder="1" applyAlignment="1">
      <alignment horizontal="center" vertical="top"/>
    </xf>
    <xf numFmtId="0" fontId="37" fillId="2" borderId="153" xfId="4" applyFont="1" applyFill="1" applyBorder="1" applyAlignment="1">
      <alignment horizontal="center" vertical="top"/>
    </xf>
    <xf numFmtId="0" fontId="37" fillId="2" borderId="104" xfId="4" applyFont="1" applyFill="1" applyBorder="1" applyAlignment="1">
      <alignment horizontal="center" vertical="top"/>
    </xf>
    <xf numFmtId="0" fontId="37" fillId="2" borderId="105" xfId="4" applyFont="1" applyFill="1" applyBorder="1" applyAlignment="1">
      <alignment horizontal="center" vertical="top"/>
    </xf>
    <xf numFmtId="0" fontId="37" fillId="2" borderId="154" xfId="4" applyFont="1" applyFill="1" applyBorder="1" applyAlignment="1">
      <alignment horizontal="center" vertical="top"/>
    </xf>
    <xf numFmtId="0" fontId="37" fillId="2" borderId="155" xfId="4" applyFont="1" applyFill="1" applyBorder="1" applyAlignment="1">
      <alignment horizontal="center" vertical="top"/>
    </xf>
    <xf numFmtId="0" fontId="37" fillId="2" borderId="156" xfId="4" applyFont="1" applyFill="1" applyBorder="1" applyAlignment="1">
      <alignment horizontal="center" vertical="top"/>
    </xf>
    <xf numFmtId="0" fontId="37" fillId="2" borderId="157" xfId="4" applyFont="1" applyFill="1" applyBorder="1" applyAlignment="1">
      <alignment horizontal="center" vertical="top"/>
    </xf>
    <xf numFmtId="0" fontId="37" fillId="2" borderId="158" xfId="4" applyFont="1" applyFill="1" applyBorder="1" applyAlignment="1">
      <alignment horizontal="center" vertical="top"/>
    </xf>
    <xf numFmtId="0" fontId="19" fillId="2" borderId="0" xfId="4" applyFont="1" applyFill="1" applyAlignment="1">
      <alignment horizontal="left" vertical="top"/>
    </xf>
    <xf numFmtId="0" fontId="57" fillId="2" borderId="0" xfId="4" applyFont="1" applyFill="1" applyAlignment="1">
      <alignment horizontal="left" vertical="top" wrapText="1"/>
    </xf>
    <xf numFmtId="0" fontId="37" fillId="2" borderId="159" xfId="4" applyFont="1" applyFill="1" applyBorder="1" applyAlignment="1">
      <alignment horizontal="center" vertical="top"/>
    </xf>
    <xf numFmtId="0" fontId="37" fillId="2" borderId="149" xfId="4" applyFont="1" applyFill="1" applyBorder="1" applyAlignment="1">
      <alignment horizontal="center" vertical="top"/>
    </xf>
    <xf numFmtId="0" fontId="37" fillId="2" borderId="160" xfId="4" applyFont="1" applyFill="1" applyBorder="1" applyAlignment="1">
      <alignment horizontal="center" vertical="top"/>
    </xf>
    <xf numFmtId="0" fontId="19" fillId="2" borderId="107" xfId="4" applyFont="1" applyFill="1" applyBorder="1" applyAlignment="1">
      <alignment horizontal="left" vertical="top" wrapText="1"/>
    </xf>
    <xf numFmtId="0" fontId="19" fillId="2" borderId="110" xfId="4" applyFont="1" applyFill="1" applyBorder="1" applyAlignment="1">
      <alignment horizontal="left" vertical="top" wrapText="1"/>
    </xf>
    <xf numFmtId="0" fontId="19" fillId="2" borderId="111" xfId="4" applyFont="1" applyFill="1" applyBorder="1" applyAlignment="1">
      <alignment horizontal="left" vertical="top"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vertical="center"/>
    </xf>
    <xf numFmtId="0" fontId="0" fillId="0" borderId="16" xfId="0" applyBorder="1" applyAlignment="1">
      <alignment vertical="center"/>
    </xf>
    <xf numFmtId="0" fontId="0" fillId="0" borderId="20" xfId="0" applyBorder="1" applyAlignment="1">
      <alignment horizontal="center" vertical="center"/>
    </xf>
    <xf numFmtId="0" fontId="20" fillId="2" borderId="26" xfId="4" applyFont="1" applyFill="1" applyBorder="1" applyAlignment="1">
      <alignment horizontal="left" vertical="center" wrapText="1"/>
    </xf>
    <xf numFmtId="0" fontId="20" fillId="2" borderId="41" xfId="4" applyFont="1" applyFill="1" applyBorder="1" applyAlignment="1">
      <alignment horizontal="left" vertical="center" wrapText="1"/>
    </xf>
    <xf numFmtId="0" fontId="20" fillId="2" borderId="26" xfId="4" applyFont="1" applyFill="1" applyBorder="1" applyAlignment="1">
      <alignment horizontal="left" vertical="top" wrapText="1"/>
    </xf>
    <xf numFmtId="0" fontId="20" fillId="2" borderId="41" xfId="4" applyFont="1" applyFill="1" applyBorder="1" applyAlignment="1">
      <alignment horizontal="left" vertical="top" wrapText="1"/>
    </xf>
    <xf numFmtId="0" fontId="20" fillId="2" borderId="117" xfId="4" applyFont="1" applyFill="1" applyBorder="1" applyAlignment="1">
      <alignment horizontal="left" vertical="top" wrapText="1"/>
    </xf>
    <xf numFmtId="0" fontId="20" fillId="2" borderId="74" xfId="4" applyFont="1" applyFill="1" applyBorder="1" applyAlignment="1">
      <alignment horizontal="left" vertical="top" wrapText="1"/>
    </xf>
    <xf numFmtId="0" fontId="42" fillId="2" borderId="0" xfId="4" applyFont="1" applyFill="1" applyAlignment="1">
      <alignment horizontal="center" vertical="center"/>
    </xf>
    <xf numFmtId="0" fontId="20" fillId="2" borderId="80" xfId="4" applyFont="1" applyFill="1" applyBorder="1" applyAlignment="1">
      <alignment horizontal="center" vertical="center" wrapText="1"/>
    </xf>
    <xf numFmtId="0" fontId="20" fillId="2" borderId="81" xfId="4" applyFont="1" applyFill="1" applyBorder="1" applyAlignment="1">
      <alignment horizontal="center" vertical="center" wrapText="1"/>
    </xf>
    <xf numFmtId="0" fontId="20" fillId="2" borderId="122" xfId="4" applyFont="1" applyFill="1" applyBorder="1" applyAlignment="1">
      <alignment horizontal="left" vertical="center" wrapText="1"/>
    </xf>
    <xf numFmtId="0" fontId="20" fillId="2" borderId="51" xfId="4" applyFont="1" applyFill="1" applyBorder="1" applyAlignment="1">
      <alignment horizontal="left" vertical="center" wrapText="1"/>
    </xf>
    <xf numFmtId="0" fontId="40" fillId="2" borderId="0" xfId="4" applyFont="1" applyFill="1" applyAlignment="1">
      <alignment horizontal="center" vertical="top"/>
    </xf>
    <xf numFmtId="0" fontId="43" fillId="2" borderId="1" xfId="4" applyFont="1" applyFill="1" applyBorder="1" applyAlignment="1">
      <alignment horizontal="left" vertical="center"/>
    </xf>
    <xf numFmtId="0" fontId="43" fillId="2" borderId="2" xfId="4" applyFont="1" applyFill="1" applyBorder="1" applyAlignment="1">
      <alignment horizontal="left" vertical="center"/>
    </xf>
    <xf numFmtId="0" fontId="43" fillId="2" borderId="3" xfId="4" applyFont="1" applyFill="1" applyBorder="1" applyAlignment="1">
      <alignment horizontal="left" vertical="center"/>
    </xf>
    <xf numFmtId="0" fontId="41" fillId="2" borderId="6" xfId="4" applyFont="1" applyFill="1" applyBorder="1" applyAlignment="1">
      <alignment horizontal="left"/>
    </xf>
    <xf numFmtId="0" fontId="41" fillId="2" borderId="6" xfId="4" applyFont="1" applyFill="1" applyBorder="1" applyAlignment="1">
      <alignment horizontal="center" vertical="center"/>
    </xf>
    <xf numFmtId="0" fontId="41" fillId="2" borderId="18" xfId="4" applyFont="1" applyFill="1" applyBorder="1" applyAlignment="1">
      <alignment horizontal="center" vertical="center"/>
    </xf>
    <xf numFmtId="0" fontId="43" fillId="2" borderId="18" xfId="4" applyFont="1" applyFill="1" applyBorder="1" applyAlignment="1">
      <alignment horizontal="center"/>
    </xf>
    <xf numFmtId="0" fontId="43" fillId="2" borderId="0" xfId="4" applyFont="1" applyFill="1" applyAlignment="1">
      <alignment horizontal="left" vertical="top"/>
    </xf>
    <xf numFmtId="0" fontId="40" fillId="2" borderId="0" xfId="4" applyFont="1" applyFill="1" applyAlignment="1">
      <alignment horizontal="right" vertical="center"/>
    </xf>
    <xf numFmtId="0" fontId="42" fillId="2" borderId="0" xfId="4" applyFont="1" applyFill="1" applyAlignment="1">
      <alignment horizontal="right"/>
    </xf>
    <xf numFmtId="0" fontId="41" fillId="2" borderId="0" xfId="4" applyFont="1" applyFill="1" applyAlignment="1">
      <alignment horizontal="left" vertical="center"/>
    </xf>
    <xf numFmtId="0" fontId="41" fillId="2" borderId="18" xfId="4" applyFont="1" applyFill="1" applyBorder="1" applyAlignment="1">
      <alignment horizontal="left" vertical="center"/>
    </xf>
    <xf numFmtId="0" fontId="9" fillId="2" borderId="4" xfId="9" applyFont="1" applyFill="1" applyBorder="1" applyAlignment="1">
      <alignment horizontal="left" vertical="center"/>
    </xf>
    <xf numFmtId="0" fontId="9" fillId="2" borderId="21" xfId="9" applyFont="1" applyFill="1" applyBorder="1" applyAlignment="1">
      <alignment horizontal="left" vertical="center"/>
    </xf>
    <xf numFmtId="0" fontId="2" fillId="2" borderId="0" xfId="9" applyFill="1">
      <alignment vertical="center"/>
    </xf>
    <xf numFmtId="0" fontId="50" fillId="2" borderId="0" xfId="9" applyFont="1" applyFill="1" applyAlignment="1">
      <alignment horizontal="center" vertical="center"/>
    </xf>
    <xf numFmtId="0" fontId="49" fillId="2" borderId="4" xfId="9" applyFont="1" applyFill="1" applyBorder="1" applyAlignment="1">
      <alignment horizontal="center" vertical="center"/>
    </xf>
    <xf numFmtId="0" fontId="49" fillId="2" borderId="21" xfId="9" applyFont="1" applyFill="1" applyBorder="1" applyAlignment="1">
      <alignment horizontal="center" vertical="center"/>
    </xf>
    <xf numFmtId="0" fontId="60" fillId="0" borderId="97" xfId="10" applyFont="1" applyBorder="1" applyAlignment="1">
      <alignment horizontal="center"/>
    </xf>
    <xf numFmtId="0" fontId="60" fillId="0" borderId="24" xfId="10" applyFont="1" applyBorder="1" applyAlignment="1">
      <alignment horizontal="center"/>
    </xf>
    <xf numFmtId="0" fontId="60" fillId="0" borderId="25" xfId="10" applyFont="1" applyBorder="1" applyAlignment="1">
      <alignment horizontal="center"/>
    </xf>
    <xf numFmtId="0" fontId="58" fillId="0" borderId="0" xfId="10" applyFont="1" applyAlignment="1">
      <alignment horizontal="center"/>
    </xf>
    <xf numFmtId="0" fontId="2" fillId="0" borderId="97" xfId="10" applyBorder="1" applyAlignment="1">
      <alignment horizontal="center" vertical="center"/>
    </xf>
    <xf numFmtId="0" fontId="2" fillId="0" borderId="24" xfId="10" applyBorder="1" applyAlignment="1">
      <alignment horizontal="center" vertical="center"/>
    </xf>
    <xf numFmtId="0" fontId="2" fillId="0" borderId="98" xfId="10" applyBorder="1" applyAlignment="1">
      <alignment horizontal="center" vertical="center"/>
    </xf>
    <xf numFmtId="0" fontId="2" fillId="0" borderId="23" xfId="10" applyBorder="1" applyAlignment="1">
      <alignment horizontal="center" vertical="center"/>
    </xf>
    <xf numFmtId="0" fontId="2" fillId="0" borderId="25" xfId="10" applyBorder="1" applyAlignment="1">
      <alignment horizontal="center" vertical="center"/>
    </xf>
    <xf numFmtId="0" fontId="2" fillId="0" borderId="107" xfId="10" applyBorder="1" applyAlignment="1">
      <alignment horizontal="center" vertical="center"/>
    </xf>
    <xf numFmtId="0" fontId="2" fillId="0" borderId="110" xfId="10" applyBorder="1" applyAlignment="1">
      <alignment horizontal="center" vertical="center"/>
    </xf>
    <xf numFmtId="0" fontId="2" fillId="0" borderId="108" xfId="10" applyBorder="1" applyAlignment="1">
      <alignment horizontal="center" vertical="center"/>
    </xf>
    <xf numFmtId="0" fontId="2" fillId="0" borderId="109" xfId="10" applyBorder="1" applyAlignment="1">
      <alignment horizontal="center" vertical="center"/>
    </xf>
    <xf numFmtId="0" fontId="2" fillId="0" borderId="111" xfId="10" applyBorder="1" applyAlignment="1">
      <alignment horizontal="center" vertical="center"/>
    </xf>
  </cellXfs>
  <cellStyles count="11">
    <cellStyle name="ハイパーリンク" xfId="5" builtinId="8"/>
    <cellStyle name="桁区切り 2" xfId="7" xr:uid="{00000000-0005-0000-0000-000001000000}"/>
    <cellStyle name="標準" xfId="0" builtinId="0"/>
    <cellStyle name="標準 2" xfId="6" xr:uid="{00000000-0005-0000-0000-000003000000}"/>
    <cellStyle name="標準 2 2" xfId="8" xr:uid="{00000000-0005-0000-0000-000004000000}"/>
    <cellStyle name="標準 2 3" xfId="4" xr:uid="{00000000-0005-0000-0000-000005000000}"/>
    <cellStyle name="標準 3" xfId="9" xr:uid="{00000000-0005-0000-0000-000006000000}"/>
    <cellStyle name="標準_kyotaku_shinnsei" xfId="3" xr:uid="{00000000-0005-0000-0000-000007000000}"/>
    <cellStyle name="標準_参考様式" xfId="10" xr:uid="{8F2AE6E3-C9D3-455C-90E8-E3CDA50DC143}"/>
    <cellStyle name="標準_第１号様式・付表" xfId="1" xr:uid="{00000000-0005-0000-0000-000008000000}"/>
    <cellStyle name="標準_付表　訪問介護　修正版_第一号様式 2" xfId="2" xr:uid="{00000000-0005-0000-0000-000009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6</xdr:col>
          <xdr:colOff>0</xdr:colOff>
          <xdr:row>18</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xdr:rowOff>
        </xdr:from>
        <xdr:to>
          <xdr:col>6</xdr:col>
          <xdr:colOff>0</xdr:colOff>
          <xdr:row>20</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76200</xdr:rowOff>
        </xdr:from>
        <xdr:to>
          <xdr:col>5</xdr:col>
          <xdr:colOff>219075</xdr:colOff>
          <xdr:row>29</xdr:row>
          <xdr:rowOff>209550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190500</xdr:rowOff>
        </xdr:from>
        <xdr:to>
          <xdr:col>4</xdr:col>
          <xdr:colOff>28575</xdr:colOff>
          <xdr:row>31</xdr:row>
          <xdr:rowOff>180975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76200</xdr:rowOff>
        </xdr:from>
        <xdr:to>
          <xdr:col>4</xdr:col>
          <xdr:colOff>38100</xdr:colOff>
          <xdr:row>29</xdr:row>
          <xdr:rowOff>200025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O:\2810_&#20171;&#35703;&#20445;&#38522;&#35506;\&#25152;&#23646;&#20849;&#29992;&#12501;&#12457;&#12523;&#12480;\07_&#25351;&#23450;&#25285;&#24403;\01_&#20171;&#35703;&#20445;&#38522;&#20107;&#26989;&#25152;&#12398;&#25351;&#23450;\01_&#20171;&#35703;&#20445;&#38522;&#20107;&#26989;&#25152;&#12398;&#25351;&#23450;\11_&#38651;&#23376;&#30003;&#35531;\&#38651;&#23376;&#30003;&#35531;&#23566;&#20837;&#12395;&#20276;&#12358;&#28155;&#20184;&#26360;&#39006;&#12398;&#35211;&#30452;&#12375;\&#20171;&#35703;&#20104;&#38450;&#25903;&#25588;\20241201kaigoyoboushien_shiteishinsei.xlsx" TargetMode="External"/><Relationship Id="rId1" Type="http://schemas.openxmlformats.org/officeDocument/2006/relationships/externalLinkPath" Target="file:///\\10.48.0.1\NaibuVDI_FolderRedirect$\2810_&#20171;&#35703;&#20445;&#38522;&#35506;\&#25152;&#23646;&#20849;&#29992;&#12501;&#12457;&#12523;&#12480;\07_&#25351;&#23450;&#25285;&#24403;\01_&#20171;&#35703;&#20445;&#38522;&#20107;&#26989;&#25152;&#12398;&#25351;&#23450;\01_&#20171;&#35703;&#20445;&#38522;&#20107;&#26989;&#25152;&#12398;&#25351;&#23450;\11_&#38651;&#23376;&#30003;&#35531;\&#38651;&#23376;&#30003;&#35531;&#23566;&#20837;&#12395;&#20276;&#12358;&#28155;&#20184;&#26360;&#39006;&#12398;&#35211;&#30452;&#12375;\&#20171;&#35703;&#20104;&#38450;&#25903;&#25588;\20241201kaigoyoboushien_shiteishins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O:\2810_&#20171;&#35703;&#20445;&#38522;&#35506;\&#25152;&#23646;&#20849;&#29992;&#12501;&#12457;&#12523;&#12480;\07_&#25351;&#23450;&#25285;&#24403;\01_&#20171;&#35703;&#20445;&#38522;&#20107;&#26989;&#25152;&#12398;&#25351;&#23450;\01_&#20171;&#35703;&#20445;&#38522;&#20107;&#26989;&#25152;&#12398;&#25351;&#23450;\11_&#38651;&#23376;&#30003;&#35531;\&#38651;&#23376;&#30003;&#35531;&#23566;&#20837;&#12395;&#20276;&#12358;&#28155;&#20184;&#26360;&#39006;&#12398;&#35211;&#30452;&#12375;\&#23621;&#23429;&#26032;&#35215;&#12539;&#26356;&#26032;\kyotakuhennkoutodoke20241201.xlsx" TargetMode="External"/><Relationship Id="rId1" Type="http://schemas.openxmlformats.org/officeDocument/2006/relationships/externalLinkPath" Target="/2810_&#20171;&#35703;&#20445;&#38522;&#35506;/&#25152;&#23646;&#20849;&#29992;&#12501;&#12457;&#12523;&#12480;/07_&#25351;&#23450;&#25285;&#24403;/01_&#20171;&#35703;&#20445;&#38522;&#20107;&#26989;&#25152;&#12398;&#25351;&#23450;/01_&#20171;&#35703;&#20445;&#38522;&#20107;&#26989;&#25152;&#12398;&#25351;&#23450;/11_&#38651;&#23376;&#30003;&#35531;/&#38651;&#23376;&#30003;&#35531;&#23566;&#20837;&#12395;&#20276;&#12358;&#28155;&#20184;&#26360;&#39006;&#12398;&#35211;&#30452;&#12375;/&#23621;&#23429;&#26032;&#35215;&#12539;&#26356;&#26032;/kyotakuhennkoutodoke2024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48.0.1\NaibuVDI_FolderRedirect$\2810_&#20171;&#35703;&#20445;&#38522;&#35506;\&#25152;&#23646;&#20849;&#29992;&#12501;&#12457;&#12523;&#12480;\07_&#25351;&#23450;&#25285;&#24403;\01_&#20171;&#35703;&#20445;&#38522;&#20107;&#26989;&#25152;&#12398;&#25351;&#23450;\01_&#20171;&#35703;&#20445;&#38522;&#20107;&#26989;&#25152;&#12398;&#25351;&#23450;\02_&#23621;&#23429;&#20171;&#35703;&#25903;&#25588;&#20107;&#26989;&#25152;&#12398;&#25351;&#23450;&#31561;&#12398;&#30003;&#35531;&#12539;&#23626;&#20986;\09_&#20171;&#35703;&#20104;&#38450;&#25903;&#25588;&#12398;&#25351;&#23450;\&#27096;&#24335;\20240509_kaigoyoboushien_shit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書類及びチェックリスト"/>
      <sheetName val="指定申請書"/>
      <sheetName val="指定申請書裏面"/>
      <sheetName val="付表"/>
      <sheetName val="【記載例】標準様式1"/>
      <sheetName val="標準様式1"/>
      <sheetName val="記入方法"/>
      <sheetName val="プルダウン・リスト"/>
      <sheetName val="標準様式３"/>
      <sheetName val="標準様式５"/>
      <sheetName val="大田区参考様式２"/>
      <sheetName val="標準様式６"/>
      <sheetName val="別紙④"/>
      <sheetName val="標準様式７"/>
      <sheetName val="別紙１－２"/>
      <sheetName val="備考（1－2）"/>
      <sheetName val="別紙3－2"/>
    </sheetNames>
    <sheetDataSet>
      <sheetData sheetId="0"/>
      <sheetData sheetId="1"/>
      <sheetData sheetId="2"/>
      <sheetData sheetId="3"/>
      <sheetData sheetId="4"/>
      <sheetData sheetId="5"/>
      <sheetData sheetId="6"/>
      <sheetData sheetId="7">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事項別提出書類一覧"/>
      <sheetName val="変更届出書"/>
      <sheetName val="リスト"/>
      <sheetName val="付表"/>
      <sheetName val="【記載例】標準様式1"/>
      <sheetName val="標準様式１"/>
      <sheetName val="記入方法"/>
      <sheetName val="プルダウン・リスト"/>
      <sheetName val="標準様式２"/>
      <sheetName val="標準様式3"/>
      <sheetName val="標準様式５"/>
      <sheetName val="標準様式６"/>
      <sheetName val="別紙②"/>
      <sheetName val="別紙④"/>
      <sheetName val="標準様式７"/>
      <sheetName val="大田区参考様式６"/>
    </sheetNames>
    <sheetDataSet>
      <sheetData sheetId="0"/>
      <sheetData sheetId="1"/>
      <sheetData sheetId="2"/>
      <sheetData sheetId="3"/>
      <sheetData sheetId="4"/>
      <sheetData sheetId="5"/>
      <sheetData sheetId="6"/>
      <sheetData sheetId="7">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及びチェックリスト"/>
      <sheetName val="指定申請書"/>
      <sheetName val="指定申請書裏面"/>
      <sheetName val="付表（介護予防支援）"/>
      <sheetName val="【記載例】介護予防支援"/>
      <sheetName val="介護予防支援（１枚版）"/>
      <sheetName val="記入方法"/>
      <sheetName val="プルダウン・リスト"/>
      <sheetName val="標準様式３"/>
      <sheetName val="標準様式５"/>
      <sheetName val="大田区参考様式２"/>
      <sheetName val="標準様式６"/>
      <sheetName val="別紙④"/>
      <sheetName val="標準様式７"/>
      <sheetName val="別紙１－２"/>
      <sheetName val="備考（1－2）"/>
      <sheetName val="別紙3－2"/>
    </sheetNames>
    <sheetDataSet>
      <sheetData sheetId="0"/>
      <sheetData sheetId="1"/>
      <sheetData sheetId="2"/>
      <sheetData sheetId="3"/>
      <sheetData sheetId="4"/>
      <sheetData sheetId="5"/>
      <sheetData sheetId="6"/>
      <sheetData sheetId="7">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tabSelected="1" view="pageBreakPreview" zoomScaleNormal="90" zoomScaleSheetLayoutView="100" workbookViewId="0">
      <selection activeCell="A2" sqref="A2:H2"/>
    </sheetView>
  </sheetViews>
  <sheetFormatPr defaultColWidth="6.875" defaultRowHeight="14.25"/>
  <cols>
    <col min="1" max="1" width="4.5" style="31" customWidth="1"/>
    <col min="2" max="2" width="22.75" style="30" customWidth="1"/>
    <col min="3" max="3" width="9.875" style="30" customWidth="1"/>
    <col min="4" max="4" width="3.125" style="31" customWidth="1"/>
    <col min="5" max="5" width="9.625" style="31" customWidth="1"/>
    <col min="6" max="6" width="3.125" style="31" customWidth="1"/>
    <col min="7" max="7" width="9.625" style="31" customWidth="1"/>
    <col min="8" max="8" width="27.25" style="31" customWidth="1"/>
    <col min="9" max="9" width="1.375" style="31" customWidth="1"/>
    <col min="10" max="16384" width="6.875" style="31"/>
  </cols>
  <sheetData>
    <row r="1" spans="1:8" ht="22.5" customHeight="1">
      <c r="A1" s="29" t="s">
        <v>63</v>
      </c>
    </row>
    <row r="2" spans="1:8" ht="22.5" customHeight="1">
      <c r="A2" s="302" t="s">
        <v>64</v>
      </c>
      <c r="B2" s="302"/>
      <c r="C2" s="302"/>
      <c r="D2" s="302"/>
      <c r="E2" s="302"/>
      <c r="F2" s="302"/>
      <c r="G2" s="302"/>
      <c r="H2" s="302"/>
    </row>
    <row r="4" spans="1:8">
      <c r="A4" s="31" t="s">
        <v>65</v>
      </c>
    </row>
    <row r="6" spans="1:8" ht="27.75" customHeight="1">
      <c r="A6" s="32"/>
      <c r="B6" s="33" t="s">
        <v>66</v>
      </c>
      <c r="C6" s="33" t="s">
        <v>67</v>
      </c>
      <c r="D6" s="297" t="s">
        <v>68</v>
      </c>
      <c r="E6" s="298"/>
      <c r="F6" s="297" t="s">
        <v>69</v>
      </c>
      <c r="G6" s="298"/>
      <c r="H6" s="33" t="s">
        <v>28</v>
      </c>
    </row>
    <row r="7" spans="1:8" ht="20.25" customHeight="1">
      <c r="A7" s="285">
        <v>1</v>
      </c>
      <c r="B7" s="294" t="s">
        <v>70</v>
      </c>
      <c r="C7" s="285"/>
      <c r="D7" s="289"/>
      <c r="E7" s="291" t="s">
        <v>71</v>
      </c>
      <c r="F7" s="34"/>
      <c r="G7" s="35" t="s">
        <v>71</v>
      </c>
      <c r="H7" s="280" t="s">
        <v>400</v>
      </c>
    </row>
    <row r="8" spans="1:8" ht="20.25" customHeight="1">
      <c r="A8" s="286"/>
      <c r="B8" s="295"/>
      <c r="C8" s="286"/>
      <c r="D8" s="290"/>
      <c r="E8" s="292"/>
      <c r="F8" s="36"/>
      <c r="G8" s="37" t="s">
        <v>72</v>
      </c>
      <c r="H8" s="280"/>
    </row>
    <row r="9" spans="1:8" ht="20.25" customHeight="1">
      <c r="A9" s="285">
        <v>2</v>
      </c>
      <c r="B9" s="294" t="s">
        <v>73</v>
      </c>
      <c r="C9" s="285" t="s">
        <v>74</v>
      </c>
      <c r="D9" s="289"/>
      <c r="E9" s="291" t="s">
        <v>71</v>
      </c>
      <c r="F9" s="34"/>
      <c r="G9" s="35" t="s">
        <v>71</v>
      </c>
      <c r="H9" s="280" t="s">
        <v>398</v>
      </c>
    </row>
    <row r="10" spans="1:8" ht="20.25" customHeight="1">
      <c r="A10" s="286"/>
      <c r="B10" s="295"/>
      <c r="C10" s="286"/>
      <c r="D10" s="290"/>
      <c r="E10" s="292"/>
      <c r="F10" s="36"/>
      <c r="G10" s="37" t="s">
        <v>75</v>
      </c>
      <c r="H10" s="280"/>
    </row>
    <row r="11" spans="1:8" ht="20.25" customHeight="1">
      <c r="A11" s="285">
        <v>3</v>
      </c>
      <c r="B11" s="294" t="s">
        <v>76</v>
      </c>
      <c r="C11" s="285" t="s">
        <v>434</v>
      </c>
      <c r="D11" s="289"/>
      <c r="E11" s="291" t="s">
        <v>71</v>
      </c>
      <c r="F11" s="34"/>
      <c r="G11" s="35" t="s">
        <v>71</v>
      </c>
      <c r="H11" s="280" t="s">
        <v>401</v>
      </c>
    </row>
    <row r="12" spans="1:8" ht="20.25" customHeight="1">
      <c r="A12" s="286"/>
      <c r="B12" s="295"/>
      <c r="C12" s="286"/>
      <c r="D12" s="290"/>
      <c r="E12" s="292"/>
      <c r="F12" s="36"/>
      <c r="G12" s="37" t="s">
        <v>72</v>
      </c>
      <c r="H12" s="280"/>
    </row>
    <row r="13" spans="1:8" ht="20.25" customHeight="1">
      <c r="A13" s="285">
        <v>4</v>
      </c>
      <c r="B13" s="294" t="s">
        <v>77</v>
      </c>
      <c r="C13" s="285" t="s">
        <v>78</v>
      </c>
      <c r="D13" s="289"/>
      <c r="E13" s="291" t="s">
        <v>71</v>
      </c>
      <c r="F13" s="34"/>
      <c r="G13" s="35" t="s">
        <v>71</v>
      </c>
      <c r="H13" s="280"/>
    </row>
    <row r="14" spans="1:8" ht="20.25" customHeight="1">
      <c r="A14" s="286"/>
      <c r="B14" s="295"/>
      <c r="C14" s="286"/>
      <c r="D14" s="290"/>
      <c r="E14" s="292"/>
      <c r="F14" s="36"/>
      <c r="G14" s="37" t="s">
        <v>79</v>
      </c>
      <c r="H14" s="280"/>
    </row>
    <row r="15" spans="1:8" ht="20.25" customHeight="1">
      <c r="A15" s="285">
        <v>5</v>
      </c>
      <c r="B15" s="294" t="s">
        <v>80</v>
      </c>
      <c r="C15" s="285"/>
      <c r="D15" s="289"/>
      <c r="E15" s="291" t="s">
        <v>71</v>
      </c>
      <c r="F15" s="34"/>
      <c r="G15" s="35" t="s">
        <v>71</v>
      </c>
      <c r="H15" s="280" t="s">
        <v>402</v>
      </c>
    </row>
    <row r="16" spans="1:8" ht="20.25" customHeight="1">
      <c r="A16" s="286"/>
      <c r="B16" s="295"/>
      <c r="C16" s="286"/>
      <c r="D16" s="290"/>
      <c r="E16" s="292"/>
      <c r="F16" s="36"/>
      <c r="G16" s="37" t="s">
        <v>72</v>
      </c>
      <c r="H16" s="280"/>
    </row>
    <row r="17" spans="1:8" ht="20.25" customHeight="1">
      <c r="A17" s="285">
        <v>6</v>
      </c>
      <c r="B17" s="294" t="s">
        <v>81</v>
      </c>
      <c r="C17" s="285" t="s">
        <v>82</v>
      </c>
      <c r="D17" s="289"/>
      <c r="E17" s="291" t="s">
        <v>71</v>
      </c>
      <c r="F17" s="34"/>
      <c r="G17" s="35" t="s">
        <v>71</v>
      </c>
      <c r="H17" s="280"/>
    </row>
    <row r="18" spans="1:8" ht="20.25" customHeight="1">
      <c r="A18" s="286"/>
      <c r="B18" s="295"/>
      <c r="C18" s="286"/>
      <c r="D18" s="290"/>
      <c r="E18" s="292"/>
      <c r="F18" s="36"/>
      <c r="G18" s="37" t="s">
        <v>72</v>
      </c>
      <c r="H18" s="280"/>
    </row>
    <row r="19" spans="1:8" ht="20.25" customHeight="1">
      <c r="A19" s="285">
        <v>7</v>
      </c>
      <c r="B19" s="294" t="s">
        <v>83</v>
      </c>
      <c r="C19" s="294" t="s">
        <v>436</v>
      </c>
      <c r="D19" s="289"/>
      <c r="E19" s="291" t="s">
        <v>71</v>
      </c>
      <c r="F19" s="34"/>
      <c r="G19" s="35" t="s">
        <v>71</v>
      </c>
      <c r="H19" s="280"/>
    </row>
    <row r="20" spans="1:8" ht="20.25" customHeight="1">
      <c r="A20" s="286"/>
      <c r="B20" s="295"/>
      <c r="C20" s="301"/>
      <c r="D20" s="290"/>
      <c r="E20" s="292"/>
      <c r="F20" s="36"/>
      <c r="G20" s="37" t="s">
        <v>72</v>
      </c>
      <c r="H20" s="280"/>
    </row>
    <row r="21" spans="1:8" ht="20.25" customHeight="1">
      <c r="A21" s="285">
        <v>8</v>
      </c>
      <c r="B21" s="294" t="s">
        <v>84</v>
      </c>
      <c r="C21" s="299" t="s">
        <v>85</v>
      </c>
      <c r="D21" s="289"/>
      <c r="E21" s="291" t="s">
        <v>71</v>
      </c>
      <c r="F21" s="289"/>
      <c r="G21" s="291" t="s">
        <v>71</v>
      </c>
      <c r="H21" s="293" t="s">
        <v>421</v>
      </c>
    </row>
    <row r="22" spans="1:8" ht="20.25" customHeight="1">
      <c r="A22" s="286"/>
      <c r="B22" s="295"/>
      <c r="C22" s="300"/>
      <c r="D22" s="290"/>
      <c r="E22" s="292"/>
      <c r="F22" s="290"/>
      <c r="G22" s="292"/>
      <c r="H22" s="293"/>
    </row>
    <row r="23" spans="1:8" ht="20.25" customHeight="1">
      <c r="A23" s="285">
        <v>9</v>
      </c>
      <c r="B23" s="294" t="s">
        <v>86</v>
      </c>
      <c r="C23" s="285" t="s">
        <v>87</v>
      </c>
      <c r="D23" s="289"/>
      <c r="E23" s="291" t="s">
        <v>71</v>
      </c>
      <c r="F23" s="289"/>
      <c r="G23" s="291" t="s">
        <v>71</v>
      </c>
      <c r="H23" s="280"/>
    </row>
    <row r="24" spans="1:8" ht="20.25" customHeight="1">
      <c r="A24" s="286"/>
      <c r="B24" s="295"/>
      <c r="C24" s="286"/>
      <c r="D24" s="290"/>
      <c r="E24" s="292"/>
      <c r="F24" s="290"/>
      <c r="G24" s="292"/>
      <c r="H24" s="280"/>
    </row>
    <row r="25" spans="1:8" ht="13.5">
      <c r="A25" s="38"/>
      <c r="B25" s="38"/>
      <c r="C25" s="38"/>
      <c r="D25" s="39"/>
      <c r="E25" s="40"/>
      <c r="F25" s="39"/>
      <c r="G25" s="40"/>
      <c r="H25" s="38"/>
    </row>
    <row r="26" spans="1:8" ht="13.5" customHeight="1">
      <c r="A26" s="269" t="s">
        <v>88</v>
      </c>
      <c r="B26" s="269"/>
      <c r="C26" s="269"/>
      <c r="D26" s="269"/>
      <c r="E26" s="269"/>
      <c r="F26" s="269"/>
      <c r="G26" s="269"/>
      <c r="H26" s="269"/>
    </row>
    <row r="27" spans="1:8" ht="13.5" customHeight="1">
      <c r="A27" s="269"/>
      <c r="B27" s="269"/>
      <c r="C27" s="269"/>
      <c r="D27" s="269"/>
      <c r="E27" s="269"/>
      <c r="F27" s="269"/>
      <c r="G27" s="269"/>
      <c r="H27" s="269"/>
    </row>
    <row r="28" spans="1:8" ht="31.5" customHeight="1">
      <c r="A28" s="32"/>
      <c r="B28" s="33" t="s">
        <v>66</v>
      </c>
      <c r="C28" s="33" t="s">
        <v>67</v>
      </c>
      <c r="D28" s="297" t="s">
        <v>68</v>
      </c>
      <c r="E28" s="298"/>
      <c r="F28" s="297" t="s">
        <v>69</v>
      </c>
      <c r="G28" s="298"/>
      <c r="H28" s="33" t="s">
        <v>28</v>
      </c>
    </row>
    <row r="29" spans="1:8" ht="20.100000000000001" customHeight="1">
      <c r="A29" s="285">
        <v>10</v>
      </c>
      <c r="B29" s="287" t="s">
        <v>403</v>
      </c>
      <c r="C29" s="285"/>
      <c r="D29" s="289"/>
      <c r="E29" s="291" t="s">
        <v>71</v>
      </c>
      <c r="F29" s="34"/>
      <c r="G29" s="291" t="s">
        <v>71</v>
      </c>
      <c r="H29" s="293" t="s">
        <v>358</v>
      </c>
    </row>
    <row r="30" spans="1:8" ht="20.100000000000001" customHeight="1">
      <c r="A30" s="286"/>
      <c r="B30" s="288"/>
      <c r="C30" s="286"/>
      <c r="D30" s="290"/>
      <c r="E30" s="292"/>
      <c r="F30" s="36"/>
      <c r="G30" s="292"/>
      <c r="H30" s="293"/>
    </row>
    <row r="31" spans="1:8" ht="30" customHeight="1">
      <c r="A31" s="285">
        <v>11</v>
      </c>
      <c r="B31" s="294" t="s">
        <v>89</v>
      </c>
      <c r="C31" s="296" t="s">
        <v>461</v>
      </c>
      <c r="D31" s="289"/>
      <c r="E31" s="291" t="s">
        <v>71</v>
      </c>
      <c r="F31" s="281"/>
      <c r="G31" s="282"/>
      <c r="H31" s="280" t="s">
        <v>435</v>
      </c>
    </row>
    <row r="32" spans="1:8" ht="30" customHeight="1">
      <c r="A32" s="286"/>
      <c r="B32" s="295"/>
      <c r="C32" s="286"/>
      <c r="D32" s="290"/>
      <c r="E32" s="292"/>
      <c r="F32" s="283"/>
      <c r="G32" s="284"/>
      <c r="H32" s="280"/>
    </row>
    <row r="33" spans="1:8" ht="13.5" customHeight="1">
      <c r="A33" s="38"/>
      <c r="B33" s="38"/>
      <c r="C33" s="38"/>
      <c r="D33" s="39"/>
      <c r="E33" s="40"/>
      <c r="F33" s="39"/>
      <c r="G33" s="40"/>
      <c r="H33" s="38"/>
    </row>
    <row r="34" spans="1:8" ht="13.5">
      <c r="A34" s="39" t="s">
        <v>90</v>
      </c>
      <c r="B34" s="38" t="s">
        <v>91</v>
      </c>
      <c r="C34" s="38"/>
      <c r="D34" s="39"/>
      <c r="E34" s="40"/>
      <c r="F34" s="39"/>
      <c r="G34" s="40"/>
      <c r="H34" s="38"/>
    </row>
    <row r="35" spans="1:8" ht="6" customHeight="1">
      <c r="A35" s="39"/>
      <c r="B35" s="38"/>
      <c r="C35" s="38"/>
      <c r="D35" s="39"/>
      <c r="E35" s="40"/>
      <c r="F35" s="39"/>
      <c r="G35" s="40"/>
      <c r="H35" s="38"/>
    </row>
    <row r="36" spans="1:8" ht="13.5" customHeight="1">
      <c r="A36" s="39" t="s">
        <v>92</v>
      </c>
      <c r="B36" s="269" t="s">
        <v>93</v>
      </c>
      <c r="C36" s="269"/>
      <c r="D36" s="269"/>
      <c r="E36" s="269"/>
      <c r="F36" s="269"/>
      <c r="G36" s="269"/>
      <c r="H36" s="269"/>
    </row>
    <row r="37" spans="1:8" ht="27" customHeight="1">
      <c r="A37" s="39"/>
      <c r="B37" s="269"/>
      <c r="C37" s="269"/>
      <c r="D37" s="269"/>
      <c r="E37" s="269"/>
      <c r="F37" s="269"/>
      <c r="G37" s="269"/>
      <c r="H37" s="269"/>
    </row>
    <row r="38" spans="1:8" ht="6" customHeight="1">
      <c r="A38" s="39"/>
      <c r="B38" s="38"/>
      <c r="C38" s="38"/>
      <c r="D38" s="39"/>
      <c r="E38" s="40"/>
      <c r="F38" s="39"/>
      <c r="G38" s="40"/>
      <c r="H38" s="38"/>
    </row>
    <row r="39" spans="1:8" ht="13.5" customHeight="1">
      <c r="A39" s="39" t="s">
        <v>94</v>
      </c>
      <c r="B39" s="270" t="s">
        <v>95</v>
      </c>
      <c r="C39" s="270"/>
      <c r="D39" s="270"/>
      <c r="E39" s="270"/>
      <c r="F39" s="270"/>
      <c r="G39" s="270"/>
      <c r="H39" s="270"/>
    </row>
    <row r="40" spans="1:8" ht="13.5">
      <c r="A40" s="39"/>
      <c r="B40" s="270"/>
      <c r="C40" s="270"/>
      <c r="D40" s="270"/>
      <c r="E40" s="270"/>
      <c r="F40" s="270"/>
      <c r="G40" s="270"/>
      <c r="H40" s="270"/>
    </row>
    <row r="41" spans="1:8" ht="24" customHeight="1">
      <c r="A41" s="271" t="s">
        <v>96</v>
      </c>
      <c r="B41" s="271"/>
      <c r="C41" s="271"/>
      <c r="D41" s="271"/>
      <c r="E41" s="271"/>
      <c r="F41" s="271"/>
      <c r="G41" s="271"/>
      <c r="H41" s="271"/>
    </row>
    <row r="42" spans="1:8" ht="13.5">
      <c r="A42" s="39"/>
      <c r="B42" s="38"/>
      <c r="C42" s="38"/>
      <c r="D42" s="39"/>
      <c r="E42" s="40"/>
      <c r="F42" s="39"/>
      <c r="G42" s="40"/>
      <c r="H42" s="38"/>
    </row>
    <row r="43" spans="1:8">
      <c r="C43" s="31"/>
      <c r="D43" s="38" t="s">
        <v>97</v>
      </c>
      <c r="E43" s="38"/>
      <c r="F43" s="38"/>
      <c r="G43" s="38"/>
      <c r="H43" s="38"/>
    </row>
    <row r="44" spans="1:8" ht="22.5" customHeight="1">
      <c r="C44" s="31"/>
      <c r="D44" s="272" t="s">
        <v>98</v>
      </c>
      <c r="E44" s="273"/>
      <c r="F44" s="274"/>
      <c r="G44" s="275"/>
      <c r="H44" s="276"/>
    </row>
    <row r="45" spans="1:8" ht="18" customHeight="1">
      <c r="A45" s="277" t="s">
        <v>399</v>
      </c>
      <c r="B45" s="278"/>
      <c r="C45" s="279"/>
      <c r="D45" s="272" t="s">
        <v>99</v>
      </c>
      <c r="E45" s="273"/>
      <c r="F45" s="274"/>
      <c r="G45" s="275"/>
      <c r="H45" s="276"/>
    </row>
    <row r="46" spans="1:8" ht="19.5" customHeight="1">
      <c r="A46" s="278"/>
      <c r="B46" s="278"/>
      <c r="C46" s="279"/>
      <c r="D46" s="263" t="s">
        <v>100</v>
      </c>
      <c r="E46" s="263"/>
      <c r="F46" s="264"/>
      <c r="G46" s="265"/>
      <c r="H46" s="266"/>
    </row>
    <row r="47" spans="1:8" ht="18.75" customHeight="1">
      <c r="C47" s="31"/>
      <c r="D47" s="267" t="s">
        <v>101</v>
      </c>
      <c r="E47" s="267"/>
      <c r="F47" s="268"/>
      <c r="G47" s="265"/>
      <c r="H47" s="266"/>
    </row>
  </sheetData>
  <mergeCells count="90">
    <mergeCell ref="A11:A12"/>
    <mergeCell ref="B11:B12"/>
    <mergeCell ref="C11:C12"/>
    <mergeCell ref="D11:D12"/>
    <mergeCell ref="A9:A10"/>
    <mergeCell ref="B9:B10"/>
    <mergeCell ref="A2:H2"/>
    <mergeCell ref="D6:E6"/>
    <mergeCell ref="F6:G6"/>
    <mergeCell ref="A7:A8"/>
    <mergeCell ref="B7:B8"/>
    <mergeCell ref="C7:C8"/>
    <mergeCell ref="D7:D8"/>
    <mergeCell ref="E7:E8"/>
    <mergeCell ref="H7:H8"/>
    <mergeCell ref="E11:E12"/>
    <mergeCell ref="C9:C10"/>
    <mergeCell ref="D9:D10"/>
    <mergeCell ref="E9:E10"/>
    <mergeCell ref="H9:H10"/>
    <mergeCell ref="H11:H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D21:D22"/>
    <mergeCell ref="E21:E22"/>
    <mergeCell ref="F21:F22"/>
    <mergeCell ref="A19:A20"/>
    <mergeCell ref="B19:B20"/>
    <mergeCell ref="C19:C20"/>
    <mergeCell ref="D19:D20"/>
    <mergeCell ref="E19:E20"/>
    <mergeCell ref="A26:H27"/>
    <mergeCell ref="D28:E28"/>
    <mergeCell ref="F28:G28"/>
    <mergeCell ref="G21:G22"/>
    <mergeCell ref="H21:H22"/>
    <mergeCell ref="A23:A24"/>
    <mergeCell ref="B23:B24"/>
    <mergeCell ref="C23:C24"/>
    <mergeCell ref="D23:D24"/>
    <mergeCell ref="E23:E24"/>
    <mergeCell ref="F23:F24"/>
    <mergeCell ref="G23:G24"/>
    <mergeCell ref="H23:H24"/>
    <mergeCell ref="A21:A22"/>
    <mergeCell ref="B21:B22"/>
    <mergeCell ref="C21:C22"/>
    <mergeCell ref="H31:H32"/>
    <mergeCell ref="F31:G32"/>
    <mergeCell ref="A29:A30"/>
    <mergeCell ref="B29:B30"/>
    <mergeCell ref="C29:C30"/>
    <mergeCell ref="D29:D30"/>
    <mergeCell ref="E29:E30"/>
    <mergeCell ref="H29:H30"/>
    <mergeCell ref="G29:G30"/>
    <mergeCell ref="A31:A32"/>
    <mergeCell ref="B31:B32"/>
    <mergeCell ref="C31:C32"/>
    <mergeCell ref="D31:D32"/>
    <mergeCell ref="E31:E32"/>
    <mergeCell ref="D46:E46"/>
    <mergeCell ref="F46:H46"/>
    <mergeCell ref="D47:E47"/>
    <mergeCell ref="F47:H47"/>
    <mergeCell ref="B36:H37"/>
    <mergeCell ref="B39:H40"/>
    <mergeCell ref="A41:H41"/>
    <mergeCell ref="D44:E44"/>
    <mergeCell ref="F44:H44"/>
    <mergeCell ref="D45:E45"/>
    <mergeCell ref="F45:H45"/>
    <mergeCell ref="A45:C46"/>
  </mergeCells>
  <phoneticPr fontId="6"/>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19</xdr:row>
                    <xdr:rowOff>9525</xdr:rowOff>
                  </from>
                  <to>
                    <xdr:col>6</xdr:col>
                    <xdr:colOff>0</xdr:colOff>
                    <xdr:row>20</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5</xdr:col>
                    <xdr:colOff>19050</xdr:colOff>
                    <xdr:row>28</xdr:row>
                    <xdr:rowOff>76200</xdr:rowOff>
                  </from>
                  <to>
                    <xdr:col>5</xdr:col>
                    <xdr:colOff>219075</xdr:colOff>
                    <xdr:row>29</xdr:row>
                    <xdr:rowOff>209550</xdr:rowOff>
                  </to>
                </anchor>
              </controlPr>
            </control>
          </mc:Choice>
        </mc:AlternateContent>
        <mc:AlternateContent xmlns:mc="http://schemas.openxmlformats.org/markup-compatibility/2006">
          <mc:Choice Requires="x14">
            <control shapeId="4134" r:id="rId32" name="Check Box 38">
              <controlPr defaultSize="0" autoFill="0" autoLine="0" autoPict="0">
                <anchor moveWithCells="1">
                  <from>
                    <xdr:col>3</xdr:col>
                    <xdr:colOff>28575</xdr:colOff>
                    <xdr:row>30</xdr:row>
                    <xdr:rowOff>190500</xdr:rowOff>
                  </from>
                  <to>
                    <xdr:col>4</xdr:col>
                    <xdr:colOff>28575</xdr:colOff>
                    <xdr:row>31</xdr:row>
                    <xdr:rowOff>180975</xdr:rowOff>
                  </to>
                </anchor>
              </controlPr>
            </control>
          </mc:Choice>
        </mc:AlternateContent>
        <mc:AlternateContent xmlns:mc="http://schemas.openxmlformats.org/markup-compatibility/2006">
          <mc:Choice Requires="x14">
            <control shapeId="4135" r:id="rId33" name="Check Box 39">
              <controlPr defaultSize="0" autoFill="0" autoLine="0" autoPict="0">
                <anchor moveWithCells="1">
                  <from>
                    <xdr:col>3</xdr:col>
                    <xdr:colOff>38100</xdr:colOff>
                    <xdr:row>28</xdr:row>
                    <xdr:rowOff>76200</xdr:rowOff>
                  </from>
                  <to>
                    <xdr:col>4</xdr:col>
                    <xdr:colOff>38100</xdr:colOff>
                    <xdr:row>29</xdr:row>
                    <xdr:rowOff>200025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182" customWidth="1"/>
    <col min="2" max="2" width="23.125" style="182" customWidth="1"/>
    <col min="3" max="3" width="53.125" style="182" customWidth="1"/>
    <col min="4" max="4" width="0.625" style="182" customWidth="1"/>
    <col min="5" max="16384" width="6.625" style="182"/>
  </cols>
  <sheetData>
    <row r="1" spans="2:3" ht="16.899999999999999" customHeight="1">
      <c r="B1" s="181" t="s">
        <v>297</v>
      </c>
    </row>
    <row r="2" spans="2:3" ht="32.450000000000003" customHeight="1" thickBot="1">
      <c r="B2" s="720" t="s">
        <v>298</v>
      </c>
      <c r="C2" s="720"/>
    </row>
    <row r="3" spans="2:3" s="185" customFormat="1" ht="25.15" customHeight="1">
      <c r="B3" s="183" t="s">
        <v>299</v>
      </c>
      <c r="C3" s="184"/>
    </row>
    <row r="4" spans="2:3" s="185" customFormat="1" ht="22.9" customHeight="1" thickBot="1">
      <c r="B4" s="186" t="s">
        <v>300</v>
      </c>
      <c r="C4" s="187"/>
    </row>
    <row r="5" spans="2:3" s="185" customFormat="1" ht="22.9" customHeight="1" thickBot="1">
      <c r="B5" s="188"/>
      <c r="C5" s="189"/>
    </row>
    <row r="6" spans="2:3" s="185" customFormat="1" ht="33.75" customHeight="1">
      <c r="B6" s="721" t="s">
        <v>301</v>
      </c>
      <c r="C6" s="722"/>
    </row>
    <row r="7" spans="2:3" s="185" customFormat="1" ht="24.95" customHeight="1">
      <c r="B7" s="723" t="s">
        <v>302</v>
      </c>
      <c r="C7" s="724"/>
    </row>
    <row r="8" spans="2:3" s="185" customFormat="1" ht="99.95" customHeight="1">
      <c r="B8" s="716"/>
      <c r="C8" s="717"/>
    </row>
    <row r="9" spans="2:3" s="185" customFormat="1" ht="24.95" customHeight="1">
      <c r="B9" s="714" t="s">
        <v>303</v>
      </c>
      <c r="C9" s="715"/>
    </row>
    <row r="10" spans="2:3" ht="99.95" customHeight="1">
      <c r="B10" s="716"/>
      <c r="C10" s="717"/>
    </row>
    <row r="11" spans="2:3" ht="24.95" customHeight="1">
      <c r="B11" s="714" t="s">
        <v>304</v>
      </c>
      <c r="C11" s="715"/>
    </row>
    <row r="12" spans="2:3" ht="99.95" customHeight="1">
      <c r="B12" s="716"/>
      <c r="C12" s="717"/>
    </row>
    <row r="13" spans="2:3" ht="24.95" customHeight="1">
      <c r="B13" s="714" t="s">
        <v>305</v>
      </c>
      <c r="C13" s="715"/>
    </row>
    <row r="14" spans="2:3" ht="99.95" customHeight="1" thickBot="1">
      <c r="B14" s="718"/>
      <c r="C14" s="719"/>
    </row>
    <row r="15" spans="2:3" ht="13.5">
      <c r="B15" s="190"/>
      <c r="C15" s="190"/>
    </row>
    <row r="16" spans="2:3" ht="12.75">
      <c r="B16" s="181" t="s">
        <v>306</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L24"/>
  <sheetViews>
    <sheetView topLeftCell="A8" zoomScale="130" zoomScaleNormal="130" zoomScaleSheetLayoutView="130" workbookViewId="0">
      <selection activeCell="B14" sqref="B14"/>
    </sheetView>
  </sheetViews>
  <sheetFormatPr defaultColWidth="6.625" defaultRowHeight="12.75"/>
  <cols>
    <col min="1" max="1" width="4.75" style="191" customWidth="1"/>
    <col min="2" max="3" width="11.125" style="191" customWidth="1"/>
    <col min="4" max="5" width="9.625" style="191" customWidth="1"/>
    <col min="6" max="6" width="13.375" style="191" customWidth="1"/>
    <col min="7" max="12" width="4" style="191" customWidth="1"/>
    <col min="13" max="16384" width="6.625" style="191"/>
  </cols>
  <sheetData>
    <row r="1" spans="1:12">
      <c r="A1" s="733" t="s">
        <v>307</v>
      </c>
      <c r="B1" s="733"/>
      <c r="C1" s="733"/>
      <c r="D1" s="733"/>
      <c r="E1" s="733"/>
      <c r="F1" s="733"/>
      <c r="G1" s="733"/>
      <c r="H1" s="733"/>
      <c r="I1" s="733"/>
      <c r="J1" s="733"/>
      <c r="K1" s="733"/>
      <c r="L1" s="733"/>
    </row>
    <row r="3" spans="1:12" ht="16.899999999999999" customHeight="1">
      <c r="A3" s="720" t="s">
        <v>308</v>
      </c>
      <c r="B3" s="720"/>
      <c r="C3" s="720"/>
      <c r="D3" s="720"/>
      <c r="E3" s="720"/>
      <c r="F3" s="720"/>
      <c r="G3" s="720"/>
      <c r="H3" s="720"/>
      <c r="I3" s="720"/>
      <c r="J3" s="720"/>
      <c r="K3" s="720"/>
      <c r="L3" s="720"/>
    </row>
    <row r="4" spans="1:12" ht="16.899999999999999" customHeight="1">
      <c r="A4" s="192"/>
      <c r="B4" s="192"/>
      <c r="C4" s="192"/>
      <c r="D4" s="192"/>
      <c r="E4" s="192"/>
      <c r="F4" s="192"/>
      <c r="G4" s="192"/>
      <c r="H4" s="192"/>
      <c r="I4" s="192"/>
      <c r="J4" s="192"/>
      <c r="K4" s="192"/>
      <c r="L4" s="192"/>
    </row>
    <row r="5" spans="1:12" ht="24" customHeight="1">
      <c r="A5" s="193"/>
      <c r="B5" s="193"/>
      <c r="C5" s="193"/>
      <c r="D5" s="193"/>
      <c r="E5" s="193"/>
      <c r="F5" s="193"/>
      <c r="G5" s="194"/>
      <c r="H5" s="195" t="s">
        <v>309</v>
      </c>
      <c r="I5" s="195"/>
      <c r="J5" s="195" t="s">
        <v>310</v>
      </c>
      <c r="K5" s="195"/>
      <c r="L5" s="195" t="s">
        <v>311</v>
      </c>
    </row>
    <row r="6" spans="1:12" ht="16.899999999999999" customHeight="1">
      <c r="A6" s="734" t="s">
        <v>397</v>
      </c>
      <c r="B6" s="734"/>
      <c r="C6" s="193" t="s">
        <v>396</v>
      </c>
      <c r="D6" s="193"/>
      <c r="E6" s="193"/>
      <c r="F6" s="193"/>
      <c r="G6" s="193"/>
      <c r="H6" s="193"/>
      <c r="I6" s="193"/>
      <c r="J6" s="193"/>
      <c r="K6" s="193"/>
      <c r="L6" s="193"/>
    </row>
    <row r="7" spans="1:12" ht="16.899999999999999" customHeight="1">
      <c r="A7" s="196"/>
      <c r="B7" s="196"/>
      <c r="C7" s="196"/>
      <c r="D7" s="196"/>
      <c r="E7" s="196"/>
      <c r="F7" s="196"/>
      <c r="G7" s="196"/>
      <c r="H7" s="196"/>
      <c r="I7" s="196"/>
      <c r="J7" s="196"/>
      <c r="K7" s="196"/>
      <c r="L7" s="196"/>
    </row>
    <row r="8" spans="1:12" s="198" customFormat="1" ht="21" customHeight="1">
      <c r="A8" s="735" t="s">
        <v>312</v>
      </c>
      <c r="B8" s="735"/>
      <c r="C8" s="735"/>
      <c r="D8" s="197" t="s">
        <v>313</v>
      </c>
      <c r="E8" s="736"/>
      <c r="F8" s="736"/>
      <c r="G8" s="736"/>
      <c r="H8" s="736"/>
      <c r="I8" s="736"/>
      <c r="J8" s="736"/>
      <c r="K8" s="736"/>
      <c r="L8" s="736"/>
    </row>
    <row r="9" spans="1:12" ht="21" customHeight="1">
      <c r="A9" s="199"/>
      <c r="B9" s="199"/>
      <c r="C9" s="199"/>
      <c r="D9" s="200"/>
      <c r="E9" s="737"/>
      <c r="F9" s="737"/>
      <c r="G9" s="737"/>
      <c r="H9" s="737"/>
      <c r="I9" s="737"/>
      <c r="J9" s="737"/>
      <c r="K9" s="737"/>
      <c r="L9" s="737"/>
    </row>
    <row r="10" spans="1:12" ht="21" customHeight="1">
      <c r="A10" s="199"/>
      <c r="B10" s="199"/>
      <c r="C10" s="199"/>
      <c r="D10" s="729" t="s">
        <v>314</v>
      </c>
      <c r="E10" s="729"/>
      <c r="F10" s="730"/>
      <c r="G10" s="730"/>
      <c r="H10" s="730"/>
      <c r="I10" s="730"/>
      <c r="J10" s="730"/>
      <c r="K10" s="730"/>
      <c r="L10" s="730"/>
    </row>
    <row r="11" spans="1:12" ht="21" customHeight="1">
      <c r="D11" s="732"/>
      <c r="E11" s="732"/>
      <c r="F11" s="731"/>
      <c r="G11" s="731"/>
      <c r="H11" s="731"/>
      <c r="I11" s="731"/>
      <c r="J11" s="731"/>
      <c r="K11" s="731"/>
      <c r="L11" s="731"/>
    </row>
    <row r="12" spans="1:12" ht="27.75" customHeight="1">
      <c r="A12" s="725"/>
      <c r="B12" s="725"/>
      <c r="C12" s="725"/>
      <c r="D12" s="725"/>
      <c r="E12" s="725"/>
      <c r="F12" s="725"/>
      <c r="G12" s="725"/>
      <c r="H12" s="725"/>
      <c r="I12" s="725"/>
      <c r="J12" s="725"/>
      <c r="K12" s="725"/>
      <c r="L12" s="725"/>
    </row>
    <row r="13" spans="1:12" ht="27.75" customHeight="1">
      <c r="A13" s="201"/>
      <c r="B13" s="201"/>
      <c r="C13" s="201"/>
      <c r="D13" s="201"/>
      <c r="E13" s="201"/>
      <c r="F13" s="201"/>
      <c r="G13" s="201"/>
      <c r="H13" s="201"/>
      <c r="I13" s="201"/>
      <c r="J13" s="201"/>
      <c r="K13" s="201"/>
      <c r="L13" s="201"/>
    </row>
    <row r="14" spans="1:12" s="185" customFormat="1" ht="16.899999999999999" customHeight="1">
      <c r="A14" s="202" t="s">
        <v>315</v>
      </c>
      <c r="B14" s="203"/>
      <c r="C14" s="203"/>
      <c r="D14" s="203"/>
      <c r="E14" s="203"/>
      <c r="F14" s="203"/>
      <c r="G14" s="203"/>
      <c r="H14" s="203"/>
      <c r="I14" s="203"/>
      <c r="J14" s="203"/>
      <c r="K14" s="203"/>
      <c r="L14" s="203"/>
    </row>
    <row r="20" spans="1:8" ht="19.5" customHeight="1">
      <c r="A20" s="204"/>
      <c r="B20" s="726" t="s">
        <v>316</v>
      </c>
      <c r="C20" s="727"/>
      <c r="D20" s="727"/>
      <c r="E20" s="727"/>
      <c r="F20" s="727"/>
      <c r="G20" s="727"/>
      <c r="H20" s="728"/>
    </row>
    <row r="21" spans="1:8" ht="19.5" customHeight="1">
      <c r="A21" s="204"/>
      <c r="B21" s="726" t="s">
        <v>317</v>
      </c>
      <c r="C21" s="727"/>
      <c r="D21" s="727"/>
      <c r="E21" s="727"/>
      <c r="F21" s="727"/>
      <c r="G21" s="727"/>
      <c r="H21" s="728"/>
    </row>
    <row r="22" spans="1:8" ht="19.5" customHeight="1">
      <c r="A22" s="204"/>
      <c r="B22" s="726" t="s">
        <v>318</v>
      </c>
      <c r="C22" s="727"/>
      <c r="D22" s="727"/>
      <c r="E22" s="727"/>
      <c r="F22" s="727"/>
      <c r="G22" s="727"/>
      <c r="H22" s="728"/>
    </row>
    <row r="23" spans="1:8" ht="19.5" customHeight="1">
      <c r="A23" s="204"/>
      <c r="B23" s="726" t="s">
        <v>319</v>
      </c>
      <c r="C23" s="727"/>
      <c r="D23" s="727"/>
      <c r="E23" s="727"/>
      <c r="F23" s="727"/>
      <c r="G23" s="727"/>
      <c r="H23" s="728"/>
    </row>
    <row r="24" spans="1:8">
      <c r="A24" s="191" t="s">
        <v>320</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6"/>
  <printOptions horizontalCentered="1"/>
  <pageMargins left="0.70866141732283472" right="0.70866141732283472" top="0.74803149606299213" bottom="0.74803149606299213" header="0.31496062992125984" footer="0.31496062992125984"/>
  <pageSetup paperSize="9" scale="86"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B1:C19"/>
  <sheetViews>
    <sheetView showGridLines="0" topLeftCell="B1" zoomScale="130" zoomScaleNormal="130" workbookViewId="0">
      <selection activeCell="M12" sqref="M12"/>
    </sheetView>
  </sheetViews>
  <sheetFormatPr defaultColWidth="7" defaultRowHeight="13.5"/>
  <cols>
    <col min="1" max="1" width="0.75" style="205" customWidth="1"/>
    <col min="2" max="2" width="5.875" style="205" customWidth="1"/>
    <col min="3" max="3" width="83.125" style="206" customWidth="1"/>
    <col min="4" max="4" width="0.75" style="205" customWidth="1"/>
    <col min="5" max="10" width="7" style="205"/>
    <col min="11" max="11" width="6.5" style="205" customWidth="1"/>
    <col min="12" max="16384" width="7" style="205"/>
  </cols>
  <sheetData>
    <row r="1" spans="2:3">
      <c r="B1" s="205" t="s">
        <v>321</v>
      </c>
      <c r="C1" s="205"/>
    </row>
    <row r="2" spans="2:3">
      <c r="C2" s="205" t="s">
        <v>322</v>
      </c>
    </row>
    <row r="3" spans="2:3" ht="6" customHeight="1"/>
    <row r="4" spans="2:3">
      <c r="B4" s="207" t="s">
        <v>323</v>
      </c>
      <c r="C4" s="208" t="s">
        <v>324</v>
      </c>
    </row>
    <row r="5" spans="2:3">
      <c r="B5" s="209" t="s">
        <v>325</v>
      </c>
      <c r="C5" s="210" t="s">
        <v>326</v>
      </c>
    </row>
    <row r="6" spans="2:3" ht="21">
      <c r="B6" s="209" t="s">
        <v>327</v>
      </c>
      <c r="C6" s="210" t="s">
        <v>328</v>
      </c>
    </row>
    <row r="7" spans="2:3">
      <c r="B7" s="209" t="s">
        <v>329</v>
      </c>
      <c r="C7" s="210" t="s">
        <v>330</v>
      </c>
    </row>
    <row r="8" spans="2:3" ht="21">
      <c r="B8" s="209" t="s">
        <v>331</v>
      </c>
      <c r="C8" s="210" t="s">
        <v>332</v>
      </c>
    </row>
    <row r="9" spans="2:3" ht="21">
      <c r="B9" s="209" t="s">
        <v>333</v>
      </c>
      <c r="C9" s="210" t="s">
        <v>334</v>
      </c>
    </row>
    <row r="10" spans="2:3" ht="31.5">
      <c r="B10" s="209" t="s">
        <v>335</v>
      </c>
      <c r="C10" s="210" t="s">
        <v>336</v>
      </c>
    </row>
    <row r="11" spans="2:3" ht="84">
      <c r="B11" s="209" t="s">
        <v>337</v>
      </c>
      <c r="C11" s="210" t="s">
        <v>338</v>
      </c>
    </row>
    <row r="12" spans="2:3" ht="52.5">
      <c r="B12" s="209" t="s">
        <v>339</v>
      </c>
      <c r="C12" s="210" t="s">
        <v>340</v>
      </c>
    </row>
    <row r="13" spans="2:3" ht="31.5">
      <c r="B13" s="209" t="s">
        <v>341</v>
      </c>
      <c r="C13" s="210" t="s">
        <v>342</v>
      </c>
    </row>
    <row r="14" spans="2:3" ht="52.5">
      <c r="B14" s="209" t="s">
        <v>343</v>
      </c>
      <c r="C14" s="210" t="s">
        <v>344</v>
      </c>
    </row>
    <row r="15" spans="2:3" ht="31.5">
      <c r="B15" s="209" t="s">
        <v>345</v>
      </c>
      <c r="C15" s="210" t="s">
        <v>346</v>
      </c>
    </row>
    <row r="16" spans="2:3">
      <c r="B16" s="209" t="s">
        <v>347</v>
      </c>
      <c r="C16" s="210" t="s">
        <v>348</v>
      </c>
    </row>
    <row r="17" spans="2:3">
      <c r="B17" s="209" t="s">
        <v>349</v>
      </c>
      <c r="C17" s="210" t="s">
        <v>350</v>
      </c>
    </row>
    <row r="18" spans="2:3">
      <c r="B18" s="211" t="s">
        <v>351</v>
      </c>
      <c r="C18" s="212" t="s">
        <v>352</v>
      </c>
    </row>
    <row r="19" spans="2:3">
      <c r="B19" s="213"/>
    </row>
  </sheetData>
  <phoneticPr fontId="6"/>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C19"/>
  <sheetViews>
    <sheetView showGridLines="0" topLeftCell="B1" zoomScale="130" zoomScaleNormal="130" workbookViewId="0">
      <selection activeCell="M12" sqref="M12"/>
    </sheetView>
  </sheetViews>
  <sheetFormatPr defaultColWidth="7" defaultRowHeight="13.5"/>
  <cols>
    <col min="1" max="1" width="0.75" style="205" customWidth="1"/>
    <col min="2" max="2" width="5.875" style="205" customWidth="1"/>
    <col min="3" max="3" width="83.125" style="206" customWidth="1"/>
    <col min="4" max="4" width="0.75" style="205" customWidth="1"/>
    <col min="5" max="10" width="7" style="205"/>
    <col min="11" max="11" width="6.5" style="205" customWidth="1"/>
    <col min="12" max="16384" width="7" style="205"/>
  </cols>
  <sheetData>
    <row r="1" spans="2:3">
      <c r="B1" s="205" t="s">
        <v>404</v>
      </c>
      <c r="C1" s="205"/>
    </row>
    <row r="2" spans="2:3">
      <c r="C2" s="205" t="s">
        <v>405</v>
      </c>
    </row>
    <row r="3" spans="2:3" ht="6" customHeight="1"/>
    <row r="4" spans="2:3">
      <c r="B4" s="207" t="s">
        <v>323</v>
      </c>
      <c r="C4" s="208" t="s">
        <v>406</v>
      </c>
    </row>
    <row r="5" spans="2:3" ht="21">
      <c r="B5" s="209" t="s">
        <v>325</v>
      </c>
      <c r="C5" s="210" t="s">
        <v>407</v>
      </c>
    </row>
    <row r="6" spans="2:3" ht="21">
      <c r="B6" s="209" t="s">
        <v>327</v>
      </c>
      <c r="C6" s="210" t="s">
        <v>408</v>
      </c>
    </row>
    <row r="7" spans="2:3">
      <c r="B7" s="209" t="s">
        <v>329</v>
      </c>
      <c r="C7" s="210" t="s">
        <v>409</v>
      </c>
    </row>
    <row r="8" spans="2:3" ht="21">
      <c r="B8" s="209" t="s">
        <v>331</v>
      </c>
      <c r="C8" s="210" t="s">
        <v>410</v>
      </c>
    </row>
    <row r="9" spans="2:3" ht="21">
      <c r="B9" s="209" t="s">
        <v>333</v>
      </c>
      <c r="C9" s="210" t="s">
        <v>411</v>
      </c>
    </row>
    <row r="10" spans="2:3" ht="31.5">
      <c r="B10" s="209" t="s">
        <v>335</v>
      </c>
      <c r="C10" s="210" t="s">
        <v>412</v>
      </c>
    </row>
    <row r="11" spans="2:3" ht="84">
      <c r="B11" s="209" t="s">
        <v>337</v>
      </c>
      <c r="C11" s="210" t="s">
        <v>413</v>
      </c>
    </row>
    <row r="12" spans="2:3" ht="52.5">
      <c r="B12" s="209" t="s">
        <v>339</v>
      </c>
      <c r="C12" s="210" t="s">
        <v>414</v>
      </c>
    </row>
    <row r="13" spans="2:3" ht="31.5">
      <c r="B13" s="209" t="s">
        <v>341</v>
      </c>
      <c r="C13" s="210" t="s">
        <v>415</v>
      </c>
    </row>
    <row r="14" spans="2:3" ht="52.5">
      <c r="B14" s="209" t="s">
        <v>343</v>
      </c>
      <c r="C14" s="210" t="s">
        <v>416</v>
      </c>
    </row>
    <row r="15" spans="2:3" ht="31.5">
      <c r="B15" s="209" t="s">
        <v>345</v>
      </c>
      <c r="C15" s="210" t="s">
        <v>417</v>
      </c>
    </row>
    <row r="16" spans="2:3">
      <c r="B16" s="209" t="s">
        <v>347</v>
      </c>
      <c r="C16" s="210" t="s">
        <v>418</v>
      </c>
    </row>
    <row r="17" spans="2:3">
      <c r="B17" s="209" t="s">
        <v>349</v>
      </c>
      <c r="C17" s="210" t="s">
        <v>419</v>
      </c>
    </row>
    <row r="18" spans="2:3">
      <c r="B18" s="211" t="s">
        <v>351</v>
      </c>
      <c r="C18" s="212" t="s">
        <v>420</v>
      </c>
    </row>
    <row r="19" spans="2:3">
      <c r="B19" s="213"/>
    </row>
  </sheetData>
  <phoneticPr fontId="6"/>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32"/>
  <sheetViews>
    <sheetView zoomScaleNormal="100" workbookViewId="0">
      <selection activeCell="B35" sqref="B35"/>
    </sheetView>
  </sheetViews>
  <sheetFormatPr defaultColWidth="9" defaultRowHeight="13.5"/>
  <cols>
    <col min="1" max="1" width="46.125" style="214" customWidth="1"/>
    <col min="2" max="2" width="30" style="214" customWidth="1"/>
    <col min="3" max="16384" width="9" style="214"/>
  </cols>
  <sheetData>
    <row r="1" spans="1:2" ht="22.5" customHeight="1">
      <c r="A1" s="214" t="s">
        <v>353</v>
      </c>
    </row>
    <row r="2" spans="1:2" ht="24.75" customHeight="1">
      <c r="A2" s="741" t="s">
        <v>354</v>
      </c>
      <c r="B2" s="741"/>
    </row>
    <row r="3" spans="1:2" ht="18.75" customHeight="1"/>
    <row r="4" spans="1:2" ht="14.1" customHeight="1">
      <c r="A4" s="215" t="s">
        <v>355</v>
      </c>
      <c r="B4" s="742" t="s">
        <v>356</v>
      </c>
    </row>
    <row r="5" spans="1:2" ht="18.75" customHeight="1">
      <c r="A5" s="216" t="s">
        <v>357</v>
      </c>
      <c r="B5" s="743"/>
    </row>
    <row r="6" spans="1:2" ht="15" customHeight="1">
      <c r="A6" s="217"/>
      <c r="B6" s="738"/>
    </row>
    <row r="7" spans="1:2" ht="39" customHeight="1">
      <c r="A7" s="218"/>
      <c r="B7" s="739"/>
    </row>
    <row r="8" spans="1:2" ht="15" customHeight="1">
      <c r="A8" s="217"/>
      <c r="B8" s="738"/>
    </row>
    <row r="9" spans="1:2" ht="39" customHeight="1">
      <c r="A9" s="218"/>
      <c r="B9" s="739"/>
    </row>
    <row r="10" spans="1:2" ht="15" customHeight="1">
      <c r="A10" s="217"/>
      <c r="B10" s="738"/>
    </row>
    <row r="11" spans="1:2" ht="39" customHeight="1">
      <c r="A11" s="218"/>
      <c r="B11" s="739"/>
    </row>
    <row r="12" spans="1:2" ht="15" customHeight="1">
      <c r="A12" s="217"/>
      <c r="B12" s="738"/>
    </row>
    <row r="13" spans="1:2" ht="39" customHeight="1">
      <c r="A13" s="218"/>
      <c r="B13" s="739"/>
    </row>
    <row r="14" spans="1:2" ht="15" customHeight="1">
      <c r="A14" s="217"/>
      <c r="B14" s="738"/>
    </row>
    <row r="15" spans="1:2" ht="39" customHeight="1">
      <c r="A15" s="218"/>
      <c r="B15" s="739"/>
    </row>
    <row r="16" spans="1:2" ht="15" customHeight="1">
      <c r="A16" s="217"/>
      <c r="B16" s="738"/>
    </row>
    <row r="17" spans="1:2" ht="39" customHeight="1">
      <c r="A17" s="218"/>
      <c r="B17" s="739"/>
    </row>
    <row r="18" spans="1:2" ht="15" customHeight="1">
      <c r="A18" s="217"/>
      <c r="B18" s="738"/>
    </row>
    <row r="19" spans="1:2" ht="39" customHeight="1">
      <c r="A19" s="218"/>
      <c r="B19" s="739"/>
    </row>
    <row r="20" spans="1:2" ht="15" customHeight="1">
      <c r="A20" s="217"/>
      <c r="B20" s="738"/>
    </row>
    <row r="21" spans="1:2" ht="39" customHeight="1">
      <c r="A21" s="218"/>
      <c r="B21" s="739"/>
    </row>
    <row r="22" spans="1:2" ht="15" customHeight="1">
      <c r="A22" s="217"/>
      <c r="B22" s="738"/>
    </row>
    <row r="23" spans="1:2" ht="39" customHeight="1">
      <c r="A23" s="218"/>
      <c r="B23" s="739"/>
    </row>
    <row r="24" spans="1:2" ht="15" customHeight="1">
      <c r="A24" s="217"/>
      <c r="B24" s="738"/>
    </row>
    <row r="25" spans="1:2" ht="39" customHeight="1">
      <c r="A25" s="218"/>
      <c r="B25" s="739"/>
    </row>
    <row r="26" spans="1:2" ht="15" customHeight="1">
      <c r="A26" s="217"/>
      <c r="B26" s="738"/>
    </row>
    <row r="27" spans="1:2" ht="39" customHeight="1">
      <c r="A27" s="218"/>
      <c r="B27" s="739"/>
    </row>
    <row r="28" spans="1:2" ht="15" customHeight="1">
      <c r="A28" s="217"/>
      <c r="B28" s="738"/>
    </row>
    <row r="29" spans="1:2" ht="39" customHeight="1">
      <c r="A29" s="218"/>
      <c r="B29" s="739"/>
    </row>
    <row r="30" spans="1:2" ht="7.5" customHeight="1"/>
    <row r="31" spans="1:2" ht="15" customHeight="1">
      <c r="A31" s="740"/>
      <c r="B31" s="740"/>
    </row>
    <row r="32" spans="1:2" ht="15" customHeight="1">
      <c r="A32" s="740"/>
      <c r="B32" s="740"/>
    </row>
  </sheetData>
  <mergeCells count="16">
    <mergeCell ref="B14:B15"/>
    <mergeCell ref="A31:B31"/>
    <mergeCell ref="A32:B32"/>
    <mergeCell ref="A2:B2"/>
    <mergeCell ref="B4:B5"/>
    <mergeCell ref="B6:B7"/>
    <mergeCell ref="B8:B9"/>
    <mergeCell ref="B10:B11"/>
    <mergeCell ref="B12:B13"/>
    <mergeCell ref="B16:B17"/>
    <mergeCell ref="B18:B19"/>
    <mergeCell ref="B20:B21"/>
    <mergeCell ref="B22:B23"/>
    <mergeCell ref="B24:B25"/>
    <mergeCell ref="B26:B27"/>
    <mergeCell ref="B28:B29"/>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54D30-34AB-4A86-9162-C48140F2018C}">
  <sheetPr>
    <pageSetUpPr fitToPage="1"/>
  </sheetPr>
  <dimension ref="A1:AF50"/>
  <sheetViews>
    <sheetView zoomScaleNormal="100" workbookViewId="0">
      <selection activeCell="V28" sqref="V28"/>
    </sheetView>
  </sheetViews>
  <sheetFormatPr defaultRowHeight="13.5"/>
  <cols>
    <col min="1" max="32" width="2.625" style="246" customWidth="1"/>
    <col min="33" max="33" width="2.5" style="246" customWidth="1"/>
    <col min="34" max="40" width="2.625" style="246" customWidth="1"/>
    <col min="41" max="258" width="9" style="246"/>
    <col min="259" max="288" width="2.625" style="246" customWidth="1"/>
    <col min="289" max="289" width="2.5" style="246" customWidth="1"/>
    <col min="290" max="296" width="2.625" style="246" customWidth="1"/>
    <col min="297" max="514" width="9" style="246"/>
    <col min="515" max="544" width="2.625" style="246" customWidth="1"/>
    <col min="545" max="545" width="2.5" style="246" customWidth="1"/>
    <col min="546" max="552" width="2.625" style="246" customWidth="1"/>
    <col min="553" max="770" width="9" style="246"/>
    <col min="771" max="800" width="2.625" style="246" customWidth="1"/>
    <col min="801" max="801" width="2.5" style="246" customWidth="1"/>
    <col min="802" max="808" width="2.625" style="246" customWidth="1"/>
    <col min="809" max="1026" width="9" style="246"/>
    <col min="1027" max="1056" width="2.625" style="246" customWidth="1"/>
    <col min="1057" max="1057" width="2.5" style="246" customWidth="1"/>
    <col min="1058" max="1064" width="2.625" style="246" customWidth="1"/>
    <col min="1065" max="1282" width="9" style="246"/>
    <col min="1283" max="1312" width="2.625" style="246" customWidth="1"/>
    <col min="1313" max="1313" width="2.5" style="246" customWidth="1"/>
    <col min="1314" max="1320" width="2.625" style="246" customWidth="1"/>
    <col min="1321" max="1538" width="9" style="246"/>
    <col min="1539" max="1568" width="2.625" style="246" customWidth="1"/>
    <col min="1569" max="1569" width="2.5" style="246" customWidth="1"/>
    <col min="1570" max="1576" width="2.625" style="246" customWidth="1"/>
    <col min="1577" max="1794" width="9" style="246"/>
    <col min="1795" max="1824" width="2.625" style="246" customWidth="1"/>
    <col min="1825" max="1825" width="2.5" style="246" customWidth="1"/>
    <col min="1826" max="1832" width="2.625" style="246" customWidth="1"/>
    <col min="1833" max="2050" width="9" style="246"/>
    <col min="2051" max="2080" width="2.625" style="246" customWidth="1"/>
    <col min="2081" max="2081" width="2.5" style="246" customWidth="1"/>
    <col min="2082" max="2088" width="2.625" style="246" customWidth="1"/>
    <col min="2089" max="2306" width="9" style="246"/>
    <col min="2307" max="2336" width="2.625" style="246" customWidth="1"/>
    <col min="2337" max="2337" width="2.5" style="246" customWidth="1"/>
    <col min="2338" max="2344" width="2.625" style="246" customWidth="1"/>
    <col min="2345" max="2562" width="9" style="246"/>
    <col min="2563" max="2592" width="2.625" style="246" customWidth="1"/>
    <col min="2593" max="2593" width="2.5" style="246" customWidth="1"/>
    <col min="2594" max="2600" width="2.625" style="246" customWidth="1"/>
    <col min="2601" max="2818" width="9" style="246"/>
    <col min="2819" max="2848" width="2.625" style="246" customWidth="1"/>
    <col min="2849" max="2849" width="2.5" style="246" customWidth="1"/>
    <col min="2850" max="2856" width="2.625" style="246" customWidth="1"/>
    <col min="2857" max="3074" width="9" style="246"/>
    <col min="3075" max="3104" width="2.625" style="246" customWidth="1"/>
    <col min="3105" max="3105" width="2.5" style="246" customWidth="1"/>
    <col min="3106" max="3112" width="2.625" style="246" customWidth="1"/>
    <col min="3113" max="3330" width="9" style="246"/>
    <col min="3331" max="3360" width="2.625" style="246" customWidth="1"/>
    <col min="3361" max="3361" width="2.5" style="246" customWidth="1"/>
    <col min="3362" max="3368" width="2.625" style="246" customWidth="1"/>
    <col min="3369" max="3586" width="9" style="246"/>
    <col min="3587" max="3616" width="2.625" style="246" customWidth="1"/>
    <col min="3617" max="3617" width="2.5" style="246" customWidth="1"/>
    <col min="3618" max="3624" width="2.625" style="246" customWidth="1"/>
    <col min="3625" max="3842" width="9" style="246"/>
    <col min="3843" max="3872" width="2.625" style="246" customWidth="1"/>
    <col min="3873" max="3873" width="2.5" style="246" customWidth="1"/>
    <col min="3874" max="3880" width="2.625" style="246" customWidth="1"/>
    <col min="3881" max="4098" width="9" style="246"/>
    <col min="4099" max="4128" width="2.625" style="246" customWidth="1"/>
    <col min="4129" max="4129" width="2.5" style="246" customWidth="1"/>
    <col min="4130" max="4136" width="2.625" style="246" customWidth="1"/>
    <col min="4137" max="4354" width="9" style="246"/>
    <col min="4355" max="4384" width="2.625" style="246" customWidth="1"/>
    <col min="4385" max="4385" width="2.5" style="246" customWidth="1"/>
    <col min="4386" max="4392" width="2.625" style="246" customWidth="1"/>
    <col min="4393" max="4610" width="9" style="246"/>
    <col min="4611" max="4640" width="2.625" style="246" customWidth="1"/>
    <col min="4641" max="4641" width="2.5" style="246" customWidth="1"/>
    <col min="4642" max="4648" width="2.625" style="246" customWidth="1"/>
    <col min="4649" max="4866" width="9" style="246"/>
    <col min="4867" max="4896" width="2.625" style="246" customWidth="1"/>
    <col min="4897" max="4897" width="2.5" style="246" customWidth="1"/>
    <col min="4898" max="4904" width="2.625" style="246" customWidth="1"/>
    <col min="4905" max="5122" width="9" style="246"/>
    <col min="5123" max="5152" width="2.625" style="246" customWidth="1"/>
    <col min="5153" max="5153" width="2.5" style="246" customWidth="1"/>
    <col min="5154" max="5160" width="2.625" style="246" customWidth="1"/>
    <col min="5161" max="5378" width="9" style="246"/>
    <col min="5379" max="5408" width="2.625" style="246" customWidth="1"/>
    <col min="5409" max="5409" width="2.5" style="246" customWidth="1"/>
    <col min="5410" max="5416" width="2.625" style="246" customWidth="1"/>
    <col min="5417" max="5634" width="9" style="246"/>
    <col min="5635" max="5664" width="2.625" style="246" customWidth="1"/>
    <col min="5665" max="5665" width="2.5" style="246" customWidth="1"/>
    <col min="5666" max="5672" width="2.625" style="246" customWidth="1"/>
    <col min="5673" max="5890" width="9" style="246"/>
    <col min="5891" max="5920" width="2.625" style="246" customWidth="1"/>
    <col min="5921" max="5921" width="2.5" style="246" customWidth="1"/>
    <col min="5922" max="5928" width="2.625" style="246" customWidth="1"/>
    <col min="5929" max="6146" width="9" style="246"/>
    <col min="6147" max="6176" width="2.625" style="246" customWidth="1"/>
    <col min="6177" max="6177" width="2.5" style="246" customWidth="1"/>
    <col min="6178" max="6184" width="2.625" style="246" customWidth="1"/>
    <col min="6185" max="6402" width="9" style="246"/>
    <col min="6403" max="6432" width="2.625" style="246" customWidth="1"/>
    <col min="6433" max="6433" width="2.5" style="246" customWidth="1"/>
    <col min="6434" max="6440" width="2.625" style="246" customWidth="1"/>
    <col min="6441" max="6658" width="9" style="246"/>
    <col min="6659" max="6688" width="2.625" style="246" customWidth="1"/>
    <col min="6689" max="6689" width="2.5" style="246" customWidth="1"/>
    <col min="6690" max="6696" width="2.625" style="246" customWidth="1"/>
    <col min="6697" max="6914" width="9" style="246"/>
    <col min="6915" max="6944" width="2.625" style="246" customWidth="1"/>
    <col min="6945" max="6945" width="2.5" style="246" customWidth="1"/>
    <col min="6946" max="6952" width="2.625" style="246" customWidth="1"/>
    <col min="6953" max="7170" width="9" style="246"/>
    <col min="7171" max="7200" width="2.625" style="246" customWidth="1"/>
    <col min="7201" max="7201" width="2.5" style="246" customWidth="1"/>
    <col min="7202" max="7208" width="2.625" style="246" customWidth="1"/>
    <col min="7209" max="7426" width="9" style="246"/>
    <col min="7427" max="7456" width="2.625" style="246" customWidth="1"/>
    <col min="7457" max="7457" width="2.5" style="246" customWidth="1"/>
    <col min="7458" max="7464" width="2.625" style="246" customWidth="1"/>
    <col min="7465" max="7682" width="9" style="246"/>
    <col min="7683" max="7712" width="2.625" style="246" customWidth="1"/>
    <col min="7713" max="7713" width="2.5" style="246" customWidth="1"/>
    <col min="7714" max="7720" width="2.625" style="246" customWidth="1"/>
    <col min="7721" max="7938" width="9" style="246"/>
    <col min="7939" max="7968" width="2.625" style="246" customWidth="1"/>
    <col min="7969" max="7969" width="2.5" style="246" customWidth="1"/>
    <col min="7970" max="7976" width="2.625" style="246" customWidth="1"/>
    <col min="7977" max="8194" width="9" style="246"/>
    <col min="8195" max="8224" width="2.625" style="246" customWidth="1"/>
    <col min="8225" max="8225" width="2.5" style="246" customWidth="1"/>
    <col min="8226" max="8232" width="2.625" style="246" customWidth="1"/>
    <col min="8233" max="8450" width="9" style="246"/>
    <col min="8451" max="8480" width="2.625" style="246" customWidth="1"/>
    <col min="8481" max="8481" width="2.5" style="246" customWidth="1"/>
    <col min="8482" max="8488" width="2.625" style="246" customWidth="1"/>
    <col min="8489" max="8706" width="9" style="246"/>
    <col min="8707" max="8736" width="2.625" style="246" customWidth="1"/>
    <col min="8737" max="8737" width="2.5" style="246" customWidth="1"/>
    <col min="8738" max="8744" width="2.625" style="246" customWidth="1"/>
    <col min="8745" max="8962" width="9" style="246"/>
    <col min="8963" max="8992" width="2.625" style="246" customWidth="1"/>
    <col min="8993" max="8993" width="2.5" style="246" customWidth="1"/>
    <col min="8994" max="9000" width="2.625" style="246" customWidth="1"/>
    <col min="9001" max="9218" width="9" style="246"/>
    <col min="9219" max="9248" width="2.625" style="246" customWidth="1"/>
    <col min="9249" max="9249" width="2.5" style="246" customWidth="1"/>
    <col min="9250" max="9256" width="2.625" style="246" customWidth="1"/>
    <col min="9257" max="9474" width="9" style="246"/>
    <col min="9475" max="9504" width="2.625" style="246" customWidth="1"/>
    <col min="9505" max="9505" width="2.5" style="246" customWidth="1"/>
    <col min="9506" max="9512" width="2.625" style="246" customWidth="1"/>
    <col min="9513" max="9730" width="9" style="246"/>
    <col min="9731" max="9760" width="2.625" style="246" customWidth="1"/>
    <col min="9761" max="9761" width="2.5" style="246" customWidth="1"/>
    <col min="9762" max="9768" width="2.625" style="246" customWidth="1"/>
    <col min="9769" max="9986" width="9" style="246"/>
    <col min="9987" max="10016" width="2.625" style="246" customWidth="1"/>
    <col min="10017" max="10017" width="2.5" style="246" customWidth="1"/>
    <col min="10018" max="10024" width="2.625" style="246" customWidth="1"/>
    <col min="10025" max="10242" width="9" style="246"/>
    <col min="10243" max="10272" width="2.625" style="246" customWidth="1"/>
    <col min="10273" max="10273" width="2.5" style="246" customWidth="1"/>
    <col min="10274" max="10280" width="2.625" style="246" customWidth="1"/>
    <col min="10281" max="10498" width="9" style="246"/>
    <col min="10499" max="10528" width="2.625" style="246" customWidth="1"/>
    <col min="10529" max="10529" width="2.5" style="246" customWidth="1"/>
    <col min="10530" max="10536" width="2.625" style="246" customWidth="1"/>
    <col min="10537" max="10754" width="9" style="246"/>
    <col min="10755" max="10784" width="2.625" style="246" customWidth="1"/>
    <col min="10785" max="10785" width="2.5" style="246" customWidth="1"/>
    <col min="10786" max="10792" width="2.625" style="246" customWidth="1"/>
    <col min="10793" max="11010" width="9" style="246"/>
    <col min="11011" max="11040" width="2.625" style="246" customWidth="1"/>
    <col min="11041" max="11041" width="2.5" style="246" customWidth="1"/>
    <col min="11042" max="11048" width="2.625" style="246" customWidth="1"/>
    <col min="11049" max="11266" width="9" style="246"/>
    <col min="11267" max="11296" width="2.625" style="246" customWidth="1"/>
    <col min="11297" max="11297" width="2.5" style="246" customWidth="1"/>
    <col min="11298" max="11304" width="2.625" style="246" customWidth="1"/>
    <col min="11305" max="11522" width="9" style="246"/>
    <col min="11523" max="11552" width="2.625" style="246" customWidth="1"/>
    <col min="11553" max="11553" width="2.5" style="246" customWidth="1"/>
    <col min="11554" max="11560" width="2.625" style="246" customWidth="1"/>
    <col min="11561" max="11778" width="9" style="246"/>
    <col min="11779" max="11808" width="2.625" style="246" customWidth="1"/>
    <col min="11809" max="11809" width="2.5" style="246" customWidth="1"/>
    <col min="11810" max="11816" width="2.625" style="246" customWidth="1"/>
    <col min="11817" max="12034" width="9" style="246"/>
    <col min="12035" max="12064" width="2.625" style="246" customWidth="1"/>
    <col min="12065" max="12065" width="2.5" style="246" customWidth="1"/>
    <col min="12066" max="12072" width="2.625" style="246" customWidth="1"/>
    <col min="12073" max="12290" width="9" style="246"/>
    <col min="12291" max="12320" width="2.625" style="246" customWidth="1"/>
    <col min="12321" max="12321" width="2.5" style="246" customWidth="1"/>
    <col min="12322" max="12328" width="2.625" style="246" customWidth="1"/>
    <col min="12329" max="12546" width="9" style="246"/>
    <col min="12547" max="12576" width="2.625" style="246" customWidth="1"/>
    <col min="12577" max="12577" width="2.5" style="246" customWidth="1"/>
    <col min="12578" max="12584" width="2.625" style="246" customWidth="1"/>
    <col min="12585" max="12802" width="9" style="246"/>
    <col min="12803" max="12832" width="2.625" style="246" customWidth="1"/>
    <col min="12833" max="12833" width="2.5" style="246" customWidth="1"/>
    <col min="12834" max="12840" width="2.625" style="246" customWidth="1"/>
    <col min="12841" max="13058" width="9" style="246"/>
    <col min="13059" max="13088" width="2.625" style="246" customWidth="1"/>
    <col min="13089" max="13089" width="2.5" style="246" customWidth="1"/>
    <col min="13090" max="13096" width="2.625" style="246" customWidth="1"/>
    <col min="13097" max="13314" width="9" style="246"/>
    <col min="13315" max="13344" width="2.625" style="246" customWidth="1"/>
    <col min="13345" max="13345" width="2.5" style="246" customWidth="1"/>
    <col min="13346" max="13352" width="2.625" style="246" customWidth="1"/>
    <col min="13353" max="13570" width="9" style="246"/>
    <col min="13571" max="13600" width="2.625" style="246" customWidth="1"/>
    <col min="13601" max="13601" width="2.5" style="246" customWidth="1"/>
    <col min="13602" max="13608" width="2.625" style="246" customWidth="1"/>
    <col min="13609" max="13826" width="9" style="246"/>
    <col min="13827" max="13856" width="2.625" style="246" customWidth="1"/>
    <col min="13857" max="13857" width="2.5" style="246" customWidth="1"/>
    <col min="13858" max="13864" width="2.625" style="246" customWidth="1"/>
    <col min="13865" max="14082" width="9" style="246"/>
    <col min="14083" max="14112" width="2.625" style="246" customWidth="1"/>
    <col min="14113" max="14113" width="2.5" style="246" customWidth="1"/>
    <col min="14114" max="14120" width="2.625" style="246" customWidth="1"/>
    <col min="14121" max="14338" width="9" style="246"/>
    <col min="14339" max="14368" width="2.625" style="246" customWidth="1"/>
    <col min="14369" max="14369" width="2.5" style="246" customWidth="1"/>
    <col min="14370" max="14376" width="2.625" style="246" customWidth="1"/>
    <col min="14377" max="14594" width="9" style="246"/>
    <col min="14595" max="14624" width="2.625" style="246" customWidth="1"/>
    <col min="14625" max="14625" width="2.5" style="246" customWidth="1"/>
    <col min="14626" max="14632" width="2.625" style="246" customWidth="1"/>
    <col min="14633" max="14850" width="9" style="246"/>
    <col min="14851" max="14880" width="2.625" style="246" customWidth="1"/>
    <col min="14881" max="14881" width="2.5" style="246" customWidth="1"/>
    <col min="14882" max="14888" width="2.625" style="246" customWidth="1"/>
    <col min="14889" max="15106" width="9" style="246"/>
    <col min="15107" max="15136" width="2.625" style="246" customWidth="1"/>
    <col min="15137" max="15137" width="2.5" style="246" customWidth="1"/>
    <col min="15138" max="15144" width="2.625" style="246" customWidth="1"/>
    <col min="15145" max="15362" width="9" style="246"/>
    <col min="15363" max="15392" width="2.625" style="246" customWidth="1"/>
    <col min="15393" max="15393" width="2.5" style="246" customWidth="1"/>
    <col min="15394" max="15400" width="2.625" style="246" customWidth="1"/>
    <col min="15401" max="15618" width="9" style="246"/>
    <col min="15619" max="15648" width="2.625" style="246" customWidth="1"/>
    <col min="15649" max="15649" width="2.5" style="246" customWidth="1"/>
    <col min="15650" max="15656" width="2.625" style="246" customWidth="1"/>
    <col min="15657" max="15874" width="9" style="246"/>
    <col min="15875" max="15904" width="2.625" style="246" customWidth="1"/>
    <col min="15905" max="15905" width="2.5" style="246" customWidth="1"/>
    <col min="15906" max="15912" width="2.625" style="246" customWidth="1"/>
    <col min="15913" max="16130" width="9" style="246"/>
    <col min="16131" max="16160" width="2.625" style="246" customWidth="1"/>
    <col min="16161" max="16161" width="2.5" style="246" customWidth="1"/>
    <col min="16162" max="16168" width="2.625" style="246" customWidth="1"/>
    <col min="16169" max="16384" width="9" style="246"/>
  </cols>
  <sheetData>
    <row r="1" spans="1:32" ht="18" customHeight="1">
      <c r="A1" s="245" t="s">
        <v>437</v>
      </c>
    </row>
    <row r="2" spans="1:32" ht="21" customHeight="1">
      <c r="A2" s="747" t="s">
        <v>438</v>
      </c>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row>
    <row r="3" spans="1:32" ht="21" customHeight="1" thickBot="1">
      <c r="A3" s="247"/>
    </row>
    <row r="4" spans="1:32" ht="21" customHeight="1">
      <c r="A4" s="748" t="s">
        <v>439</v>
      </c>
      <c r="B4" s="749"/>
      <c r="C4" s="749"/>
      <c r="D4" s="749"/>
      <c r="E4" s="749"/>
      <c r="F4" s="749"/>
      <c r="G4" s="749"/>
      <c r="H4" s="750"/>
      <c r="I4" s="751"/>
      <c r="J4" s="749"/>
      <c r="K4" s="749"/>
      <c r="L4" s="749"/>
      <c r="M4" s="749"/>
      <c r="N4" s="749"/>
      <c r="O4" s="749"/>
      <c r="P4" s="749"/>
      <c r="Q4" s="749"/>
      <c r="R4" s="749"/>
      <c r="S4" s="749"/>
      <c r="T4" s="749"/>
      <c r="U4" s="749"/>
      <c r="V4" s="749"/>
      <c r="W4" s="749"/>
      <c r="X4" s="749"/>
      <c r="Y4" s="749"/>
      <c r="Z4" s="749"/>
      <c r="AA4" s="749"/>
      <c r="AB4" s="749"/>
      <c r="AC4" s="749"/>
      <c r="AD4" s="749"/>
      <c r="AE4" s="749"/>
      <c r="AF4" s="752"/>
    </row>
    <row r="5" spans="1:32" ht="21" customHeight="1" thickBot="1">
      <c r="A5" s="753" t="s">
        <v>300</v>
      </c>
      <c r="B5" s="754"/>
      <c r="C5" s="754"/>
      <c r="D5" s="754"/>
      <c r="E5" s="754"/>
      <c r="F5" s="754"/>
      <c r="G5" s="754"/>
      <c r="H5" s="755"/>
      <c r="I5" s="756"/>
      <c r="J5" s="754"/>
      <c r="K5" s="754"/>
      <c r="L5" s="754"/>
      <c r="M5" s="754"/>
      <c r="N5" s="754"/>
      <c r="O5" s="754"/>
      <c r="P5" s="754"/>
      <c r="Q5" s="754"/>
      <c r="R5" s="754"/>
      <c r="S5" s="754"/>
      <c r="T5" s="754"/>
      <c r="U5" s="754"/>
      <c r="V5" s="754"/>
      <c r="W5" s="754"/>
      <c r="X5" s="754"/>
      <c r="Y5" s="754"/>
      <c r="Z5" s="754"/>
      <c r="AA5" s="754"/>
      <c r="AB5" s="754"/>
      <c r="AC5" s="754"/>
      <c r="AD5" s="754"/>
      <c r="AE5" s="754"/>
      <c r="AF5" s="757"/>
    </row>
    <row r="6" spans="1:32" ht="14.25" thickBot="1"/>
    <row r="7" spans="1:32" ht="14.25" customHeight="1">
      <c r="A7" s="744" t="s">
        <v>440</v>
      </c>
      <c r="B7" s="745"/>
      <c r="C7" s="745"/>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6"/>
    </row>
    <row r="8" spans="1:32" s="250" customFormat="1" ht="18" customHeight="1">
      <c r="A8" s="248" t="s">
        <v>441</v>
      </c>
      <c r="B8" s="249" t="s">
        <v>442</v>
      </c>
      <c r="AF8" s="251"/>
    </row>
    <row r="9" spans="1:32">
      <c r="A9" s="252"/>
      <c r="B9" s="253" t="s">
        <v>443</v>
      </c>
      <c r="C9" s="246" t="s">
        <v>444</v>
      </c>
      <c r="AF9" s="254"/>
    </row>
    <row r="10" spans="1:32">
      <c r="A10" s="252"/>
      <c r="B10" s="253"/>
      <c r="AF10" s="254"/>
    </row>
    <row r="11" spans="1:32">
      <c r="A11" s="252"/>
      <c r="B11" s="253"/>
      <c r="AF11" s="254"/>
    </row>
    <row r="12" spans="1:32">
      <c r="A12" s="252"/>
      <c r="B12" s="255"/>
      <c r="AF12" s="254"/>
    </row>
    <row r="13" spans="1:32">
      <c r="A13" s="252"/>
      <c r="B13" s="253" t="s">
        <v>445</v>
      </c>
      <c r="C13" s="246" t="s">
        <v>446</v>
      </c>
      <c r="AF13" s="254"/>
    </row>
    <row r="14" spans="1:32">
      <c r="A14" s="252"/>
      <c r="B14" s="253"/>
      <c r="AF14" s="254"/>
    </row>
    <row r="15" spans="1:32">
      <c r="A15" s="252"/>
      <c r="B15" s="253"/>
      <c r="AF15" s="254"/>
    </row>
    <row r="16" spans="1:32">
      <c r="A16" s="252"/>
      <c r="B16" s="255"/>
      <c r="AF16" s="254"/>
    </row>
    <row r="17" spans="1:32">
      <c r="A17" s="252"/>
      <c r="B17" s="253" t="s">
        <v>447</v>
      </c>
      <c r="C17" s="246" t="s">
        <v>448</v>
      </c>
      <c r="AF17" s="254"/>
    </row>
    <row r="18" spans="1:32">
      <c r="A18" s="252"/>
      <c r="B18" s="253"/>
      <c r="AF18" s="254"/>
    </row>
    <row r="19" spans="1:32">
      <c r="A19" s="252"/>
      <c r="B19" s="253"/>
      <c r="AF19" s="254"/>
    </row>
    <row r="20" spans="1:32">
      <c r="A20" s="252"/>
      <c r="B20" s="255"/>
      <c r="AF20" s="254"/>
    </row>
    <row r="21" spans="1:32">
      <c r="A21" s="252"/>
      <c r="B21" s="253" t="s">
        <v>449</v>
      </c>
      <c r="C21" s="246" t="s">
        <v>450</v>
      </c>
      <c r="AF21" s="254"/>
    </row>
    <row r="22" spans="1:32">
      <c r="A22" s="252"/>
      <c r="B22" s="253"/>
      <c r="AF22" s="254"/>
    </row>
    <row r="23" spans="1:32">
      <c r="A23" s="252"/>
      <c r="B23" s="255"/>
      <c r="AF23" s="254"/>
    </row>
    <row r="24" spans="1:32">
      <c r="A24" s="252"/>
      <c r="B24" s="255"/>
      <c r="AF24" s="254"/>
    </row>
    <row r="25" spans="1:32" s="250" customFormat="1" ht="18" customHeight="1">
      <c r="A25" s="248" t="s">
        <v>451</v>
      </c>
      <c r="B25" s="249" t="s">
        <v>452</v>
      </c>
      <c r="AF25" s="251"/>
    </row>
    <row r="26" spans="1:32">
      <c r="A26" s="252"/>
      <c r="B26" s="253" t="s">
        <v>443</v>
      </c>
      <c r="C26" s="246" t="s">
        <v>453</v>
      </c>
      <c r="AF26" s="254"/>
    </row>
    <row r="27" spans="1:32">
      <c r="A27" s="252"/>
      <c r="B27" s="253"/>
      <c r="AF27" s="254"/>
    </row>
    <row r="28" spans="1:32">
      <c r="A28" s="252"/>
      <c r="B28" s="253"/>
      <c r="AF28" s="254"/>
    </row>
    <row r="29" spans="1:32">
      <c r="A29" s="252"/>
      <c r="B29" s="255"/>
      <c r="AF29" s="254"/>
    </row>
    <row r="30" spans="1:32">
      <c r="A30" s="252"/>
      <c r="B30" s="253" t="s">
        <v>445</v>
      </c>
      <c r="C30" s="246" t="s">
        <v>454</v>
      </c>
      <c r="AF30" s="254"/>
    </row>
    <row r="31" spans="1:32">
      <c r="A31" s="252"/>
      <c r="B31" s="253"/>
      <c r="AF31" s="254"/>
    </row>
    <row r="32" spans="1:32">
      <c r="A32" s="252"/>
      <c r="B32" s="253"/>
      <c r="AF32" s="254"/>
    </row>
    <row r="33" spans="1:32">
      <c r="A33" s="252"/>
      <c r="B33" s="255"/>
      <c r="AF33" s="254"/>
    </row>
    <row r="34" spans="1:32">
      <c r="A34" s="252"/>
      <c r="B34" s="253" t="s">
        <v>447</v>
      </c>
      <c r="C34" s="246" t="s">
        <v>455</v>
      </c>
      <c r="AF34" s="254"/>
    </row>
    <row r="35" spans="1:32">
      <c r="A35" s="252"/>
      <c r="B35" s="253"/>
      <c r="AF35" s="254"/>
    </row>
    <row r="36" spans="1:32">
      <c r="A36" s="252"/>
      <c r="B36" s="253"/>
      <c r="AF36" s="254"/>
    </row>
    <row r="37" spans="1:32">
      <c r="A37" s="252"/>
      <c r="B37" s="255"/>
      <c r="AF37" s="254"/>
    </row>
    <row r="38" spans="1:32">
      <c r="A38" s="252"/>
      <c r="B38" s="253" t="s">
        <v>449</v>
      </c>
      <c r="C38" s="246" t="s">
        <v>456</v>
      </c>
      <c r="AF38" s="254"/>
    </row>
    <row r="39" spans="1:32">
      <c r="A39" s="252"/>
      <c r="B39" s="253"/>
      <c r="AF39" s="254"/>
    </row>
    <row r="40" spans="1:32">
      <c r="A40" s="252"/>
      <c r="B40" s="253"/>
      <c r="AF40" s="254"/>
    </row>
    <row r="41" spans="1:32">
      <c r="A41" s="252"/>
      <c r="B41" s="255"/>
      <c r="AF41" s="254"/>
    </row>
    <row r="42" spans="1:32">
      <c r="A42" s="252"/>
      <c r="B42" s="253" t="s">
        <v>457</v>
      </c>
      <c r="C42" s="246" t="s">
        <v>450</v>
      </c>
      <c r="AF42" s="254"/>
    </row>
    <row r="43" spans="1:32">
      <c r="A43" s="252"/>
      <c r="B43" s="255"/>
      <c r="AF43" s="254"/>
    </row>
    <row r="44" spans="1:32">
      <c r="A44" s="252"/>
      <c r="B44" s="255"/>
      <c r="AF44" s="254"/>
    </row>
    <row r="45" spans="1:32">
      <c r="A45" s="252"/>
      <c r="B45" s="255"/>
      <c r="AF45" s="254"/>
    </row>
    <row r="46" spans="1:32">
      <c r="A46" s="256" t="s">
        <v>458</v>
      </c>
      <c r="B46" s="257" t="s">
        <v>459</v>
      </c>
      <c r="AF46" s="254"/>
    </row>
    <row r="47" spans="1:32">
      <c r="A47" s="256"/>
      <c r="B47" s="255"/>
      <c r="AF47" s="254"/>
    </row>
    <row r="48" spans="1:32">
      <c r="A48" s="256"/>
      <c r="B48" s="255"/>
      <c r="AF48" s="254"/>
    </row>
    <row r="49" spans="1:32" ht="14.25" thickBot="1">
      <c r="A49" s="258"/>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1"/>
    </row>
    <row r="50" spans="1:32">
      <c r="A50" s="262" t="s">
        <v>460</v>
      </c>
    </row>
  </sheetData>
  <mergeCells count="6">
    <mergeCell ref="A7:AF7"/>
    <mergeCell ref="A2:AF2"/>
    <mergeCell ref="A4:H4"/>
    <mergeCell ref="I4:AF4"/>
    <mergeCell ref="A5:H5"/>
    <mergeCell ref="I5:AF5"/>
  </mergeCells>
  <phoneticPr fontId="6"/>
  <printOptions horizontalCentered="1" verticalCentered="1"/>
  <pageMargins left="0.78740157480314965" right="0.78740157480314965" top="0.78740157480314965" bottom="0.78740157480314965" header="0.51181102362204722" footer="0.51181102362204722"/>
  <pageSetup paperSize="9" scale="94"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54"/>
  <sheetViews>
    <sheetView showGridLines="0" view="pageBreakPreview" zoomScale="130" zoomScaleNormal="100" zoomScaleSheetLayoutView="130" workbookViewId="0">
      <selection activeCell="AU39" sqref="AU39"/>
    </sheetView>
  </sheetViews>
  <sheetFormatPr defaultColWidth="2.875" defaultRowHeight="14.85" customHeight="1"/>
  <cols>
    <col min="1" max="1" width="2.875" style="10"/>
    <col min="2" max="7" width="3" style="10" customWidth="1"/>
    <col min="8" max="16384" width="2.875" style="10"/>
  </cols>
  <sheetData>
    <row r="1" spans="1:71" ht="14.85" customHeight="1">
      <c r="A1" s="1" t="s">
        <v>359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row>
    <row r="2" spans="1:71" ht="14.85" customHeight="1">
      <c r="A2" s="1"/>
      <c r="B2" s="1"/>
      <c r="C2" s="1"/>
      <c r="D2" s="1"/>
      <c r="E2" s="1"/>
      <c r="F2" s="1"/>
      <c r="G2" s="1"/>
      <c r="H2" s="1"/>
      <c r="I2" s="1"/>
      <c r="J2" s="1"/>
      <c r="K2" s="1"/>
      <c r="L2" s="1"/>
      <c r="M2" s="1"/>
      <c r="N2" s="1"/>
      <c r="O2" s="1"/>
      <c r="P2" s="1"/>
      <c r="Q2" s="1"/>
      <c r="R2" s="1"/>
      <c r="S2" s="1"/>
      <c r="T2" s="1"/>
      <c r="U2" s="1"/>
      <c r="V2" s="1"/>
      <c r="W2" s="4"/>
      <c r="X2" s="4"/>
      <c r="Y2" s="4"/>
      <c r="Z2" s="4"/>
      <c r="AA2" s="4"/>
      <c r="AB2" s="4"/>
      <c r="AC2" s="4"/>
      <c r="AD2" s="4"/>
      <c r="AE2" s="4"/>
      <c r="AF2" s="4"/>
      <c r="AG2" s="4"/>
      <c r="AH2" s="4"/>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row>
    <row r="3" spans="1:71" ht="14.85" customHeight="1">
      <c r="A3" s="1"/>
      <c r="B3" s="1"/>
      <c r="C3" s="1"/>
      <c r="D3" s="1" t="s">
        <v>0</v>
      </c>
      <c r="F3" s="1"/>
      <c r="G3" s="1"/>
      <c r="H3" s="1"/>
      <c r="I3" s="1"/>
      <c r="J3" s="1"/>
      <c r="K3" s="1"/>
      <c r="L3" s="1"/>
      <c r="M3" s="1"/>
      <c r="N3" s="1"/>
      <c r="O3" s="1"/>
      <c r="P3" s="1"/>
      <c r="Q3" s="1"/>
      <c r="R3" s="1"/>
      <c r="S3" s="1"/>
      <c r="T3" s="1"/>
      <c r="U3" s="1"/>
      <c r="V3" s="4"/>
      <c r="W3" s="4"/>
      <c r="X3" s="4"/>
      <c r="Y3" s="4"/>
      <c r="Z3" s="4"/>
      <c r="AA3" s="4"/>
      <c r="AB3" s="4"/>
      <c r="AC3" s="4"/>
      <c r="AD3" s="4"/>
      <c r="AE3" s="4"/>
      <c r="AF3" s="4"/>
      <c r="AG3" s="4"/>
      <c r="AH3" s="4"/>
      <c r="AI3" s="224"/>
      <c r="AL3" s="223"/>
      <c r="AM3" s="223"/>
      <c r="AN3" s="223"/>
      <c r="AO3" s="223"/>
      <c r="AP3" s="223"/>
      <c r="AQ3" s="223"/>
      <c r="AR3" s="223"/>
      <c r="AS3" s="223"/>
      <c r="AT3" s="223"/>
      <c r="AU3" s="223"/>
      <c r="AV3" s="223"/>
      <c r="AW3" s="223"/>
      <c r="AX3" s="223"/>
      <c r="AY3" s="223"/>
      <c r="AZ3" s="223"/>
      <c r="BA3" s="223"/>
      <c r="BB3" s="223"/>
      <c r="BC3" s="223"/>
      <c r="BD3" s="223"/>
      <c r="BE3" s="223"/>
      <c r="BF3" s="223"/>
      <c r="BG3" s="224"/>
      <c r="BH3" s="224"/>
      <c r="BI3" s="224"/>
      <c r="BK3" s="224"/>
      <c r="BL3" s="224"/>
      <c r="BM3" s="224"/>
      <c r="BN3" s="224"/>
      <c r="BO3" s="224"/>
      <c r="BP3" s="224"/>
      <c r="BQ3" s="224"/>
      <c r="BR3" s="224"/>
      <c r="BS3" s="224"/>
    </row>
    <row r="4" spans="1:71" ht="14.85" customHeight="1">
      <c r="A4" s="1"/>
      <c r="B4" s="1"/>
      <c r="C4" s="1"/>
      <c r="D4" s="1" t="s">
        <v>1</v>
      </c>
      <c r="F4" s="1"/>
      <c r="G4" s="1"/>
      <c r="H4" s="1"/>
      <c r="I4" s="1"/>
      <c r="J4" s="1"/>
      <c r="K4" s="1"/>
      <c r="L4" s="1"/>
      <c r="M4" s="1"/>
      <c r="N4" s="1"/>
      <c r="O4" s="1"/>
      <c r="P4" s="1"/>
      <c r="Q4" s="1"/>
      <c r="R4" s="1"/>
      <c r="S4" s="1"/>
      <c r="T4" s="1"/>
      <c r="U4" s="1"/>
      <c r="V4" s="4"/>
      <c r="W4" s="4"/>
      <c r="X4" s="4"/>
      <c r="Y4" s="4"/>
      <c r="Z4" s="4"/>
      <c r="AA4" s="4"/>
      <c r="AB4" s="4"/>
      <c r="AC4" s="4"/>
      <c r="AD4" s="4"/>
      <c r="AE4" s="4"/>
      <c r="AF4" s="4"/>
      <c r="AG4" s="4"/>
      <c r="AH4" s="4"/>
      <c r="AI4" s="224"/>
      <c r="AL4" s="223"/>
      <c r="AM4" s="223"/>
      <c r="AN4" s="223"/>
      <c r="AO4" s="223"/>
      <c r="AP4" s="223"/>
      <c r="AQ4" s="223"/>
      <c r="AR4" s="223"/>
      <c r="AS4" s="223"/>
      <c r="AT4" s="223"/>
      <c r="AU4" s="223"/>
      <c r="AV4" s="223"/>
      <c r="AW4" s="223"/>
      <c r="AX4" s="223"/>
      <c r="AY4" s="223"/>
      <c r="AZ4" s="223"/>
      <c r="BA4" s="223"/>
      <c r="BB4" s="223"/>
      <c r="BC4" s="223"/>
      <c r="BD4" s="223"/>
      <c r="BE4" s="223"/>
      <c r="BF4" s="223"/>
      <c r="BG4" s="224"/>
      <c r="BH4" s="224"/>
      <c r="BI4" s="224"/>
      <c r="BK4" s="224"/>
      <c r="BL4" s="224"/>
      <c r="BM4" s="224"/>
      <c r="BN4" s="224"/>
      <c r="BO4" s="224"/>
      <c r="BP4" s="224"/>
      <c r="BQ4" s="224"/>
      <c r="BR4" s="224"/>
      <c r="BS4" s="224"/>
    </row>
    <row r="5" spans="1:71" ht="14.85" customHeight="1">
      <c r="A5" s="1"/>
      <c r="B5" s="1"/>
      <c r="C5" s="1"/>
      <c r="D5" s="1" t="s">
        <v>2</v>
      </c>
      <c r="F5" s="1"/>
      <c r="G5" s="1"/>
      <c r="H5" s="1"/>
      <c r="I5" s="1"/>
      <c r="J5" s="1"/>
      <c r="K5" s="1"/>
      <c r="L5" s="1"/>
      <c r="M5" s="1"/>
      <c r="N5" s="1"/>
      <c r="P5" s="1"/>
      <c r="Q5" s="1"/>
      <c r="R5" s="1"/>
      <c r="S5" s="1"/>
      <c r="T5" s="1"/>
      <c r="U5" s="1"/>
      <c r="V5" s="1"/>
      <c r="W5" s="1"/>
      <c r="X5" s="1"/>
      <c r="Y5" s="1"/>
      <c r="Z5" s="1"/>
      <c r="AA5" s="1"/>
      <c r="AB5" s="1"/>
      <c r="AC5" s="1"/>
      <c r="AD5" s="1"/>
      <c r="AE5" s="1"/>
      <c r="AF5" s="1"/>
      <c r="AG5" s="1"/>
      <c r="AH5" s="1"/>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row>
    <row r="6" spans="1:71" ht="14.85" customHeight="1">
      <c r="A6" s="1"/>
      <c r="B6" s="1"/>
      <c r="C6" s="1"/>
      <c r="D6" s="1" t="s">
        <v>360</v>
      </c>
      <c r="F6" s="1"/>
      <c r="G6" s="1"/>
      <c r="H6" s="1"/>
      <c r="I6" s="1"/>
      <c r="J6" s="1"/>
      <c r="K6" s="1"/>
      <c r="L6" s="1"/>
      <c r="M6" s="1"/>
      <c r="N6" s="1"/>
      <c r="P6" s="1"/>
      <c r="Q6" s="1"/>
      <c r="R6" s="1"/>
      <c r="S6" s="1"/>
      <c r="T6" s="1"/>
      <c r="U6" s="1"/>
      <c r="V6" s="1"/>
      <c r="W6" s="1"/>
      <c r="X6" s="1"/>
      <c r="Y6" s="1"/>
      <c r="Z6" s="1"/>
      <c r="AA6" s="1"/>
      <c r="AB6" s="1"/>
      <c r="AC6" s="1"/>
      <c r="AD6" s="1"/>
      <c r="AE6" s="1"/>
      <c r="AF6" s="1"/>
      <c r="AG6" s="1"/>
      <c r="AH6" s="1"/>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row>
    <row r="7" spans="1:71" ht="14.85" customHeight="1">
      <c r="A7" s="303" t="s">
        <v>361</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row>
    <row r="8" spans="1:71" ht="14.85" customHeight="1">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row>
    <row r="9" spans="1:71" ht="14.85" customHeight="1">
      <c r="A9" s="1"/>
      <c r="B9" s="1"/>
      <c r="C9" s="3"/>
      <c r="D9" s="3"/>
      <c r="E9" s="1"/>
      <c r="F9" s="3"/>
      <c r="G9" s="3"/>
      <c r="H9" s="3"/>
      <c r="I9" s="3"/>
      <c r="J9" s="3"/>
      <c r="K9" s="3"/>
      <c r="L9" s="1"/>
      <c r="M9" s="1"/>
      <c r="N9" s="1"/>
      <c r="O9" s="1"/>
      <c r="P9" s="1"/>
      <c r="Q9" s="1"/>
      <c r="R9" s="1"/>
      <c r="S9" s="1"/>
      <c r="T9" s="1"/>
      <c r="U9" s="1"/>
      <c r="V9" s="1"/>
      <c r="W9" s="1"/>
      <c r="X9" s="1"/>
      <c r="Y9" s="303"/>
      <c r="Z9" s="303"/>
      <c r="AA9" s="303"/>
      <c r="AB9" s="1" t="s">
        <v>3</v>
      </c>
      <c r="AC9" s="303"/>
      <c r="AD9" s="303"/>
      <c r="AE9" s="1" t="s">
        <v>4</v>
      </c>
      <c r="AF9" s="303"/>
      <c r="AG9" s="303"/>
      <c r="AH9" s="1" t="s">
        <v>5</v>
      </c>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row>
    <row r="10" spans="1:71" ht="14.85" customHeight="1">
      <c r="A10" s="304"/>
      <c r="B10" s="304"/>
      <c r="C10" s="304"/>
      <c r="D10" s="304"/>
      <c r="E10" s="304"/>
      <c r="F10" s="303" t="s">
        <v>362</v>
      </c>
      <c r="G10" s="303"/>
      <c r="H10" s="303"/>
      <c r="I10" s="303"/>
      <c r="J10" s="303"/>
      <c r="K10" s="303"/>
      <c r="L10" s="1"/>
      <c r="M10" s="1"/>
      <c r="N10" s="1"/>
      <c r="O10" s="1"/>
      <c r="P10" s="1"/>
      <c r="Q10" s="1"/>
      <c r="R10" s="1"/>
      <c r="S10" s="1"/>
      <c r="T10" s="1"/>
      <c r="U10" s="1"/>
      <c r="V10" s="1"/>
      <c r="W10" s="1"/>
      <c r="X10" s="1"/>
      <c r="Y10" s="1"/>
      <c r="Z10" s="1"/>
      <c r="AA10" s="1"/>
      <c r="AB10" s="1"/>
      <c r="AC10" s="1"/>
      <c r="AD10" s="1"/>
      <c r="AE10" s="1"/>
      <c r="AF10" s="1"/>
      <c r="AG10" s="1"/>
      <c r="AH10" s="1"/>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row>
    <row r="11" spans="1:71" ht="18" customHeight="1">
      <c r="A11" s="304"/>
      <c r="B11" s="304"/>
      <c r="C11" s="304"/>
      <c r="D11" s="304"/>
      <c r="E11" s="304"/>
      <c r="F11" s="303"/>
      <c r="G11" s="303"/>
      <c r="H11" s="303"/>
      <c r="I11" s="303"/>
      <c r="J11" s="303"/>
      <c r="K11" s="303"/>
      <c r="M11" s="1"/>
      <c r="N11" s="1"/>
      <c r="O11" s="1"/>
      <c r="P11" s="305" t="s">
        <v>363</v>
      </c>
      <c r="Q11" s="305"/>
      <c r="R11" s="305"/>
      <c r="S11" s="305"/>
      <c r="T11" s="306"/>
      <c r="U11" s="306"/>
      <c r="V11" s="306"/>
      <c r="W11" s="306"/>
      <c r="X11" s="306"/>
      <c r="Y11" s="306"/>
      <c r="Z11" s="306"/>
      <c r="AA11" s="306"/>
      <c r="AB11" s="306"/>
      <c r="AC11" s="306"/>
      <c r="AD11" s="306"/>
      <c r="AE11" s="306"/>
      <c r="AF11" s="306"/>
      <c r="AG11" s="306"/>
      <c r="AH11" s="306"/>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row>
    <row r="12" spans="1:71" ht="18" customHeight="1">
      <c r="A12" s="222"/>
      <c r="B12" s="222"/>
      <c r="C12" s="222"/>
      <c r="D12" s="222"/>
      <c r="E12" s="222"/>
      <c r="F12" s="222"/>
      <c r="G12" s="225"/>
      <c r="H12" s="1"/>
      <c r="I12" s="3"/>
      <c r="J12" s="225"/>
      <c r="K12" s="3"/>
      <c r="L12" s="1"/>
      <c r="M12" s="1"/>
      <c r="N12" s="1"/>
      <c r="O12" s="1"/>
      <c r="P12" s="305"/>
      <c r="Q12" s="305"/>
      <c r="R12" s="305"/>
      <c r="S12" s="305"/>
      <c r="T12" s="306"/>
      <c r="U12" s="306"/>
      <c r="V12" s="306"/>
      <c r="W12" s="306"/>
      <c r="X12" s="306"/>
      <c r="Y12" s="306"/>
      <c r="Z12" s="306"/>
      <c r="AA12" s="306"/>
      <c r="AB12" s="306"/>
      <c r="AC12" s="306"/>
      <c r="AD12" s="306"/>
      <c r="AE12" s="306"/>
      <c r="AF12" s="306"/>
      <c r="AG12" s="306"/>
      <c r="AH12" s="306"/>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row>
    <row r="13" spans="1:71" ht="18" customHeight="1">
      <c r="A13" s="1"/>
      <c r="B13" s="1"/>
      <c r="C13" s="3"/>
      <c r="D13" s="3"/>
      <c r="E13" s="3"/>
      <c r="F13" s="3"/>
      <c r="G13" s="3"/>
      <c r="H13" s="3"/>
      <c r="I13" s="3"/>
      <c r="J13" s="3"/>
      <c r="K13" s="3"/>
      <c r="L13" s="1"/>
      <c r="M13" s="5" t="s">
        <v>7</v>
      </c>
      <c r="O13" s="1"/>
      <c r="P13" s="305" t="s">
        <v>364</v>
      </c>
      <c r="Q13" s="305"/>
      <c r="R13" s="305"/>
      <c r="S13" s="305"/>
      <c r="T13" s="306"/>
      <c r="U13" s="306"/>
      <c r="V13" s="306"/>
      <c r="W13" s="306"/>
      <c r="X13" s="306"/>
      <c r="Y13" s="306"/>
      <c r="Z13" s="306"/>
      <c r="AA13" s="306"/>
      <c r="AB13" s="306"/>
      <c r="AC13" s="306"/>
      <c r="AD13" s="306"/>
      <c r="AE13" s="306"/>
      <c r="AF13" s="306"/>
      <c r="AG13" s="306"/>
      <c r="AH13" s="306"/>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row>
    <row r="14" spans="1:71" ht="18" customHeight="1">
      <c r="A14" s="1"/>
      <c r="B14" s="1"/>
      <c r="C14" s="3"/>
      <c r="D14" s="3"/>
      <c r="E14" s="3"/>
      <c r="F14" s="3"/>
      <c r="G14" s="3"/>
      <c r="H14" s="3"/>
      <c r="I14" s="3"/>
      <c r="J14" s="3"/>
      <c r="K14" s="3"/>
      <c r="L14" s="1"/>
      <c r="M14" s="1"/>
      <c r="N14" s="1"/>
      <c r="O14" s="1"/>
      <c r="P14" s="305"/>
      <c r="Q14" s="305"/>
      <c r="R14" s="305"/>
      <c r="S14" s="305"/>
      <c r="T14" s="306"/>
      <c r="U14" s="306"/>
      <c r="V14" s="306"/>
      <c r="W14" s="306"/>
      <c r="X14" s="306"/>
      <c r="Y14" s="306"/>
      <c r="Z14" s="306"/>
      <c r="AA14" s="306"/>
      <c r="AB14" s="306"/>
      <c r="AC14" s="306"/>
      <c r="AD14" s="306"/>
      <c r="AE14" s="306"/>
      <c r="AF14" s="306"/>
      <c r="AG14" s="306"/>
      <c r="AH14" s="306"/>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row>
    <row r="15" spans="1:71" ht="18" customHeight="1">
      <c r="A15" s="1"/>
      <c r="B15" s="1"/>
      <c r="C15" s="3"/>
      <c r="D15" s="3"/>
      <c r="E15" s="3"/>
      <c r="F15" s="3"/>
      <c r="G15" s="3"/>
      <c r="H15" s="3"/>
      <c r="I15" s="3"/>
      <c r="J15" s="3"/>
      <c r="K15" s="3"/>
      <c r="L15" s="1"/>
      <c r="M15" s="1"/>
      <c r="N15" s="1"/>
      <c r="O15" s="1"/>
      <c r="P15" s="305" t="s">
        <v>365</v>
      </c>
      <c r="Q15" s="305"/>
      <c r="R15" s="305"/>
      <c r="S15" s="305"/>
      <c r="T15" s="305"/>
      <c r="U15" s="305"/>
      <c r="V15" s="306"/>
      <c r="W15" s="306"/>
      <c r="X15" s="306"/>
      <c r="Y15" s="306"/>
      <c r="Z15" s="306"/>
      <c r="AA15" s="306"/>
      <c r="AB15" s="306"/>
      <c r="AC15" s="306"/>
      <c r="AD15" s="306"/>
      <c r="AE15" s="306"/>
      <c r="AF15" s="306"/>
      <c r="AG15" s="306"/>
      <c r="AH15" s="306"/>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row>
    <row r="16" spans="1:71" ht="18" customHeight="1">
      <c r="A16" s="1"/>
      <c r="B16" s="1"/>
      <c r="C16" s="3"/>
      <c r="D16" s="3"/>
      <c r="E16" s="3"/>
      <c r="F16" s="3"/>
      <c r="G16" s="3"/>
      <c r="H16" s="3"/>
      <c r="I16" s="3"/>
      <c r="J16" s="3"/>
      <c r="K16" s="3"/>
      <c r="L16" s="1"/>
      <c r="M16" s="1"/>
      <c r="N16" s="1"/>
      <c r="O16" s="1"/>
      <c r="P16" s="305"/>
      <c r="Q16" s="305"/>
      <c r="R16" s="305"/>
      <c r="S16" s="305"/>
      <c r="T16" s="305"/>
      <c r="U16" s="305"/>
      <c r="V16" s="306"/>
      <c r="W16" s="306"/>
      <c r="X16" s="306"/>
      <c r="Y16" s="306"/>
      <c r="Z16" s="306"/>
      <c r="AA16" s="306"/>
      <c r="AB16" s="306"/>
      <c r="AC16" s="306"/>
      <c r="AD16" s="306"/>
      <c r="AE16" s="306"/>
      <c r="AF16" s="306"/>
      <c r="AG16" s="306"/>
      <c r="AH16" s="306"/>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row>
    <row r="17" spans="1:74" ht="18" customHeight="1">
      <c r="A17" s="1"/>
      <c r="B17" s="1"/>
      <c r="C17" s="3"/>
      <c r="D17" s="3"/>
      <c r="E17" s="3"/>
      <c r="F17" s="3"/>
      <c r="G17" s="3"/>
      <c r="H17" s="3"/>
      <c r="I17" s="3"/>
      <c r="J17" s="3"/>
      <c r="K17" s="3"/>
      <c r="L17" s="1"/>
      <c r="M17" s="1"/>
      <c r="N17" s="1"/>
      <c r="O17" s="1"/>
      <c r="P17" s="220"/>
      <c r="Q17" s="220"/>
      <c r="R17" s="220"/>
      <c r="S17" s="220"/>
      <c r="T17" s="220"/>
      <c r="U17" s="220"/>
      <c r="V17" s="221"/>
      <c r="W17" s="221"/>
      <c r="X17" s="221"/>
      <c r="Y17" s="221"/>
      <c r="Z17" s="221"/>
      <c r="AA17" s="221"/>
      <c r="AB17" s="221"/>
      <c r="AC17" s="221"/>
      <c r="AD17" s="221"/>
      <c r="AE17" s="221"/>
      <c r="AF17" s="221"/>
      <c r="AG17" s="221"/>
      <c r="AH17" s="221"/>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row>
    <row r="18" spans="1:74" ht="14.85" customHeight="1">
      <c r="B18" s="1"/>
      <c r="C18" s="1"/>
      <c r="D18" s="1" t="s">
        <v>366</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row>
    <row r="20" spans="1:74" ht="14.85" customHeight="1" thickBot="1">
      <c r="A20" s="1"/>
      <c r="B20" s="1"/>
      <c r="C20" s="1"/>
      <c r="D20" s="1"/>
      <c r="E20" s="1"/>
      <c r="F20" s="1"/>
      <c r="G20" s="1"/>
      <c r="H20" s="1"/>
      <c r="I20" s="1"/>
      <c r="J20" s="1"/>
      <c r="K20" s="1"/>
      <c r="L20" s="1"/>
      <c r="M20" s="1"/>
      <c r="N20" s="1"/>
      <c r="O20" s="1"/>
      <c r="P20" s="1"/>
      <c r="Q20" s="1"/>
      <c r="R20" s="1"/>
      <c r="S20" s="349" t="s">
        <v>8</v>
      </c>
      <c r="T20" s="350"/>
      <c r="U20" s="351"/>
      <c r="V20" s="226"/>
      <c r="W20" s="227"/>
      <c r="X20" s="227"/>
      <c r="Y20" s="227"/>
      <c r="Z20" s="227"/>
      <c r="AA20" s="227"/>
      <c r="AB20" s="227"/>
      <c r="AC20" s="227"/>
      <c r="AD20" s="227"/>
      <c r="AE20" s="227"/>
      <c r="AF20" s="228"/>
      <c r="AG20" s="228"/>
      <c r="AH20" s="229"/>
      <c r="AI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row>
    <row r="21" spans="1:74" ht="14.85" customHeight="1">
      <c r="A21" s="307" t="s">
        <v>9</v>
      </c>
      <c r="B21" s="310" t="s">
        <v>367</v>
      </c>
      <c r="C21" s="311"/>
      <c r="D21" s="311"/>
      <c r="E21" s="311"/>
      <c r="F21" s="311"/>
      <c r="G21" s="312"/>
      <c r="H21" s="313"/>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c r="AI21" s="223"/>
      <c r="AL21" s="380"/>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row>
    <row r="22" spans="1:74" ht="28.5" customHeight="1">
      <c r="A22" s="308"/>
      <c r="B22" s="324" t="s">
        <v>368</v>
      </c>
      <c r="C22" s="325"/>
      <c r="D22" s="325"/>
      <c r="E22" s="325"/>
      <c r="F22" s="325"/>
      <c r="G22" s="326"/>
      <c r="H22" s="341"/>
      <c r="I22" s="342"/>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3"/>
      <c r="AI22" s="223"/>
      <c r="AL22" s="381"/>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row>
    <row r="23" spans="1:74" ht="14.25" customHeight="1">
      <c r="A23" s="308"/>
      <c r="B23" s="344" t="s">
        <v>10</v>
      </c>
      <c r="C23" s="322"/>
      <c r="D23" s="322"/>
      <c r="E23" s="322"/>
      <c r="F23" s="322"/>
      <c r="G23" s="323"/>
      <c r="H23" s="336" t="s">
        <v>369</v>
      </c>
      <c r="I23" s="337"/>
      <c r="J23" s="337"/>
      <c r="K23" s="337"/>
      <c r="L23" s="338"/>
      <c r="M23" s="338"/>
      <c r="N23" s="219" t="s">
        <v>370</v>
      </c>
      <c r="O23" s="338"/>
      <c r="P23" s="338"/>
      <c r="Q23" s="6" t="s">
        <v>371</v>
      </c>
      <c r="R23" s="337"/>
      <c r="S23" s="337"/>
      <c r="T23" s="337"/>
      <c r="U23" s="337"/>
      <c r="V23" s="337"/>
      <c r="W23" s="337"/>
      <c r="X23" s="337"/>
      <c r="Y23" s="337"/>
      <c r="Z23" s="337"/>
      <c r="AA23" s="337"/>
      <c r="AB23" s="337"/>
      <c r="AC23" s="337"/>
      <c r="AD23" s="337"/>
      <c r="AE23" s="337"/>
      <c r="AF23" s="337"/>
      <c r="AG23" s="337"/>
      <c r="AH23" s="339"/>
      <c r="AI23" s="224"/>
      <c r="AJ23" s="223"/>
      <c r="AK23" s="223"/>
      <c r="AL23" s="381"/>
      <c r="AM23" s="223"/>
      <c r="AN23" s="223"/>
      <c r="AO23" s="223"/>
      <c r="AP23" s="223"/>
      <c r="AQ23" s="223"/>
      <c r="AR23" s="223"/>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3"/>
      <c r="BU23" s="223"/>
      <c r="BV23" s="223"/>
    </row>
    <row r="24" spans="1:74" ht="14.85" customHeight="1">
      <c r="A24" s="308"/>
      <c r="B24" s="345"/>
      <c r="C24" s="346"/>
      <c r="D24" s="346"/>
      <c r="E24" s="346"/>
      <c r="F24" s="346"/>
      <c r="G24" s="347"/>
      <c r="H24" s="340"/>
      <c r="I24" s="316"/>
      <c r="J24" s="316"/>
      <c r="K24" s="316"/>
      <c r="L24" s="7" t="s">
        <v>12</v>
      </c>
      <c r="M24" s="7" t="s">
        <v>13</v>
      </c>
      <c r="N24" s="316"/>
      <c r="O24" s="316"/>
      <c r="P24" s="316"/>
      <c r="Q24" s="316"/>
      <c r="R24" s="316"/>
      <c r="S24" s="316"/>
      <c r="T24" s="316"/>
      <c r="U24" s="316"/>
      <c r="V24" s="7" t="s">
        <v>14</v>
      </c>
      <c r="W24" s="7" t="s">
        <v>15</v>
      </c>
      <c r="X24" s="316"/>
      <c r="Y24" s="316"/>
      <c r="Z24" s="316"/>
      <c r="AA24" s="316"/>
      <c r="AB24" s="316"/>
      <c r="AC24" s="316"/>
      <c r="AD24" s="316"/>
      <c r="AE24" s="316"/>
      <c r="AF24" s="316"/>
      <c r="AG24" s="316"/>
      <c r="AH24" s="317"/>
      <c r="AI24" s="224"/>
      <c r="AJ24" s="223"/>
      <c r="AK24" s="223"/>
      <c r="AL24" s="381"/>
      <c r="AM24" s="223"/>
      <c r="AN24" s="223"/>
      <c r="AO24" s="223"/>
      <c r="AP24" s="223"/>
      <c r="AQ24" s="223"/>
      <c r="AR24" s="223"/>
      <c r="AS24" s="224"/>
      <c r="AT24" s="224"/>
      <c r="AU24" s="224"/>
      <c r="AV24" s="224"/>
      <c r="AW24" s="230"/>
      <c r="AX24" s="230"/>
      <c r="AY24" s="224"/>
      <c r="AZ24" s="224"/>
      <c r="BA24" s="224"/>
      <c r="BB24" s="224"/>
      <c r="BC24" s="231"/>
      <c r="BD24" s="230"/>
      <c r="BE24" s="224"/>
      <c r="BF24" s="223"/>
      <c r="BG24" s="224"/>
      <c r="BH24" s="223"/>
      <c r="BI24" s="224"/>
      <c r="BJ24" s="224"/>
      <c r="BK24" s="224"/>
      <c r="BL24" s="224"/>
      <c r="BM24" s="223"/>
      <c r="BN24" s="224"/>
      <c r="BO24" s="224"/>
      <c r="BP24" s="224"/>
      <c r="BQ24" s="224"/>
      <c r="BR24" s="224"/>
      <c r="BS24" s="224"/>
      <c r="BT24" s="223"/>
      <c r="BU24" s="223"/>
      <c r="BV24" s="223"/>
    </row>
    <row r="25" spans="1:74" ht="14.85" customHeight="1">
      <c r="A25" s="308"/>
      <c r="B25" s="348"/>
      <c r="C25" s="346"/>
      <c r="D25" s="346"/>
      <c r="E25" s="346"/>
      <c r="F25" s="346"/>
      <c r="G25" s="347"/>
      <c r="H25" s="340"/>
      <c r="I25" s="316"/>
      <c r="J25" s="316"/>
      <c r="K25" s="316"/>
      <c r="L25" s="7" t="s">
        <v>16</v>
      </c>
      <c r="M25" s="7" t="s">
        <v>17</v>
      </c>
      <c r="N25" s="316"/>
      <c r="O25" s="316"/>
      <c r="P25" s="316"/>
      <c r="Q25" s="316"/>
      <c r="R25" s="316"/>
      <c r="S25" s="316"/>
      <c r="T25" s="316"/>
      <c r="U25" s="316"/>
      <c r="V25" s="7" t="s">
        <v>18</v>
      </c>
      <c r="W25" s="7" t="s">
        <v>19</v>
      </c>
      <c r="X25" s="316"/>
      <c r="Y25" s="316"/>
      <c r="Z25" s="316"/>
      <c r="AA25" s="316"/>
      <c r="AB25" s="316"/>
      <c r="AC25" s="316"/>
      <c r="AD25" s="316"/>
      <c r="AE25" s="316"/>
      <c r="AF25" s="316"/>
      <c r="AG25" s="316"/>
      <c r="AH25" s="317"/>
      <c r="AI25" s="224"/>
      <c r="AJ25" s="223"/>
      <c r="AK25" s="223"/>
      <c r="AL25" s="381"/>
      <c r="AM25" s="223"/>
      <c r="AN25" s="223"/>
      <c r="AO25" s="223"/>
      <c r="AP25" s="223"/>
      <c r="AQ25" s="223"/>
      <c r="AR25" s="223"/>
      <c r="AS25" s="224"/>
      <c r="AT25" s="224"/>
      <c r="AU25" s="224"/>
      <c r="AV25" s="224"/>
      <c r="AW25" s="230"/>
      <c r="AX25" s="230"/>
      <c r="AY25" s="224"/>
      <c r="AZ25" s="224"/>
      <c r="BA25" s="224"/>
      <c r="BB25" s="224"/>
      <c r="BC25" s="231"/>
      <c r="BD25" s="230"/>
      <c r="BE25" s="224"/>
      <c r="BF25" s="223"/>
      <c r="BG25" s="224"/>
      <c r="BH25" s="223"/>
      <c r="BI25" s="224"/>
      <c r="BJ25" s="224"/>
      <c r="BK25" s="224"/>
      <c r="BL25" s="224"/>
      <c r="BM25" s="223"/>
      <c r="BN25" s="224"/>
      <c r="BO25" s="224"/>
      <c r="BP25" s="224"/>
      <c r="BQ25" s="224"/>
      <c r="BR25" s="224"/>
      <c r="BS25" s="224"/>
      <c r="BT25" s="223"/>
      <c r="BU25" s="223"/>
      <c r="BV25" s="223"/>
    </row>
    <row r="26" spans="1:74" ht="18.95" customHeight="1">
      <c r="A26" s="308"/>
      <c r="B26" s="348"/>
      <c r="C26" s="346"/>
      <c r="D26" s="346"/>
      <c r="E26" s="346"/>
      <c r="F26" s="346"/>
      <c r="G26" s="347"/>
      <c r="H26" s="318"/>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20"/>
      <c r="AI26" s="224"/>
      <c r="AL26" s="381"/>
      <c r="AM26" s="223"/>
      <c r="AN26" s="223"/>
      <c r="AO26" s="223"/>
      <c r="AP26" s="223"/>
      <c r="AQ26" s="223"/>
      <c r="AR26" s="223"/>
      <c r="AS26" s="224"/>
      <c r="AT26" s="224"/>
      <c r="AU26" s="224"/>
      <c r="AV26" s="224"/>
      <c r="AW26" s="230"/>
      <c r="AX26" s="230"/>
      <c r="AY26" s="224"/>
      <c r="AZ26" s="224"/>
      <c r="BA26" s="224"/>
      <c r="BB26" s="224"/>
      <c r="BC26" s="230"/>
      <c r="BD26" s="230"/>
      <c r="BE26" s="224"/>
      <c r="BF26" s="223"/>
      <c r="BG26" s="224"/>
      <c r="BH26" s="223"/>
      <c r="BI26" s="224"/>
      <c r="BJ26" s="224"/>
      <c r="BK26" s="224"/>
      <c r="BL26" s="224"/>
      <c r="BM26" s="224"/>
      <c r="BN26" s="224"/>
      <c r="BO26" s="224"/>
      <c r="BP26" s="224"/>
      <c r="BQ26" s="224"/>
      <c r="BR26" s="224"/>
      <c r="BS26" s="224"/>
    </row>
    <row r="27" spans="1:74" ht="14.85" customHeight="1">
      <c r="A27" s="308"/>
      <c r="B27" s="321" t="s">
        <v>20</v>
      </c>
      <c r="C27" s="322"/>
      <c r="D27" s="322"/>
      <c r="E27" s="322"/>
      <c r="F27" s="322"/>
      <c r="G27" s="323"/>
      <c r="H27" s="327" t="s">
        <v>21</v>
      </c>
      <c r="I27" s="328"/>
      <c r="J27" s="329"/>
      <c r="K27" s="330"/>
      <c r="L27" s="331"/>
      <c r="M27" s="331"/>
      <c r="N27" s="331"/>
      <c r="O27" s="331"/>
      <c r="P27" s="331"/>
      <c r="Q27" s="8" t="s">
        <v>22</v>
      </c>
      <c r="R27" s="9"/>
      <c r="S27" s="332"/>
      <c r="T27" s="332"/>
      <c r="U27" s="333"/>
      <c r="V27" s="327" t="s">
        <v>23</v>
      </c>
      <c r="W27" s="328"/>
      <c r="X27" s="329"/>
      <c r="Y27" s="330"/>
      <c r="Z27" s="331"/>
      <c r="AA27" s="331"/>
      <c r="AB27" s="331"/>
      <c r="AC27" s="331"/>
      <c r="AD27" s="331"/>
      <c r="AE27" s="331"/>
      <c r="AF27" s="331"/>
      <c r="AG27" s="331"/>
      <c r="AH27" s="334"/>
      <c r="AI27" s="223"/>
      <c r="AL27" s="381"/>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row>
    <row r="28" spans="1:74" ht="14.85" customHeight="1">
      <c r="A28" s="308"/>
      <c r="B28" s="324"/>
      <c r="C28" s="325"/>
      <c r="D28" s="325"/>
      <c r="E28" s="325"/>
      <c r="F28" s="325"/>
      <c r="G28" s="326"/>
      <c r="H28" s="335" t="s">
        <v>372</v>
      </c>
      <c r="I28" s="335"/>
      <c r="J28" s="335"/>
      <c r="K28" s="330"/>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4"/>
      <c r="AI28" s="223"/>
      <c r="AL28" s="381"/>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row>
    <row r="29" spans="1:74" ht="14.85" customHeight="1">
      <c r="A29" s="308"/>
      <c r="B29" s="363" t="s">
        <v>24</v>
      </c>
      <c r="C29" s="364"/>
      <c r="D29" s="364"/>
      <c r="E29" s="364"/>
      <c r="F29" s="364"/>
      <c r="G29" s="365"/>
      <c r="H29" s="321" t="s">
        <v>25</v>
      </c>
      <c r="I29" s="322"/>
      <c r="J29" s="323"/>
      <c r="K29" s="344"/>
      <c r="L29" s="369"/>
      <c r="M29" s="369"/>
      <c r="N29" s="369"/>
      <c r="O29" s="369"/>
      <c r="P29" s="370"/>
      <c r="Q29" s="374" t="s">
        <v>373</v>
      </c>
      <c r="R29" s="375"/>
      <c r="S29" s="375"/>
      <c r="T29" s="375"/>
      <c r="U29" s="375"/>
      <c r="V29" s="375"/>
      <c r="W29" s="375"/>
      <c r="X29" s="375"/>
      <c r="Y29" s="375"/>
      <c r="Z29" s="375"/>
      <c r="AA29" s="376"/>
      <c r="AB29" s="377" t="s">
        <v>374</v>
      </c>
      <c r="AC29" s="378"/>
      <c r="AD29" s="378"/>
      <c r="AE29" s="378"/>
      <c r="AF29" s="378"/>
      <c r="AG29" s="378"/>
      <c r="AH29" s="379"/>
      <c r="AI29" s="223"/>
      <c r="AL29" s="381"/>
      <c r="AM29" s="223"/>
      <c r="AN29" s="223"/>
      <c r="AO29" s="223"/>
      <c r="AP29" s="223"/>
      <c r="AQ29" s="223"/>
      <c r="AR29" s="223"/>
      <c r="AS29" s="352"/>
      <c r="AT29" s="352"/>
      <c r="AU29" s="352"/>
      <c r="AV29" s="223"/>
      <c r="AW29" s="223"/>
      <c r="AX29" s="223"/>
      <c r="AY29" s="223"/>
      <c r="AZ29" s="223"/>
      <c r="BA29" s="223"/>
      <c r="BB29" s="223"/>
      <c r="BC29" s="223"/>
      <c r="BD29" s="223"/>
      <c r="BE29" s="232"/>
      <c r="BF29" s="232"/>
      <c r="BG29" s="223"/>
      <c r="BH29" s="223"/>
      <c r="BI29" s="223"/>
      <c r="BJ29" s="223"/>
      <c r="BK29" s="223"/>
      <c r="BL29" s="223"/>
      <c r="BM29" s="223"/>
      <c r="BN29" s="223"/>
      <c r="BO29" s="223"/>
      <c r="BP29" s="223"/>
      <c r="BQ29" s="223"/>
      <c r="BR29" s="223"/>
      <c r="BS29" s="223"/>
    </row>
    <row r="30" spans="1:74" ht="14.85" customHeight="1">
      <c r="A30" s="308"/>
      <c r="B30" s="366"/>
      <c r="C30" s="367"/>
      <c r="D30" s="367"/>
      <c r="E30" s="367"/>
      <c r="F30" s="367"/>
      <c r="G30" s="368"/>
      <c r="H30" s="324"/>
      <c r="I30" s="325"/>
      <c r="J30" s="326"/>
      <c r="K30" s="371"/>
      <c r="L30" s="372"/>
      <c r="M30" s="372"/>
      <c r="N30" s="372"/>
      <c r="O30" s="372"/>
      <c r="P30" s="373"/>
      <c r="Q30" s="353" t="s">
        <v>26</v>
      </c>
      <c r="R30" s="354"/>
      <c r="S30" s="354"/>
      <c r="T30" s="354"/>
      <c r="U30" s="354"/>
      <c r="V30" s="354"/>
      <c r="W30" s="354"/>
      <c r="X30" s="354"/>
      <c r="Y30" s="354"/>
      <c r="Z30" s="354"/>
      <c r="AA30" s="355"/>
      <c r="AB30" s="356"/>
      <c r="AC30" s="357"/>
      <c r="AD30" s="357"/>
      <c r="AE30" s="357"/>
      <c r="AF30" s="357"/>
      <c r="AG30" s="357"/>
      <c r="AH30" s="358"/>
      <c r="AI30" s="223"/>
      <c r="AL30" s="381"/>
      <c r="AM30" s="223"/>
      <c r="AN30" s="223"/>
      <c r="AO30" s="223"/>
      <c r="AP30" s="223"/>
      <c r="AQ30" s="223"/>
      <c r="AR30" s="223"/>
      <c r="AS30" s="352"/>
      <c r="AT30" s="352"/>
      <c r="AU30" s="352"/>
      <c r="AV30" s="223"/>
      <c r="AW30" s="223"/>
      <c r="AX30" s="223"/>
      <c r="AY30" s="223"/>
      <c r="AZ30" s="223"/>
      <c r="BA30" s="223"/>
      <c r="BB30" s="223"/>
      <c r="BC30" s="223"/>
      <c r="BD30" s="223"/>
      <c r="BE30" s="232"/>
      <c r="BF30" s="232"/>
      <c r="BG30" s="223"/>
      <c r="BH30" s="223"/>
      <c r="BI30" s="223"/>
      <c r="BJ30" s="223"/>
      <c r="BK30" s="223"/>
      <c r="BL30" s="223"/>
      <c r="BM30" s="223"/>
      <c r="BN30" s="223"/>
      <c r="BO30" s="223"/>
      <c r="BP30" s="223"/>
      <c r="BQ30" s="223"/>
      <c r="BR30" s="223"/>
      <c r="BS30" s="223"/>
    </row>
    <row r="31" spans="1:74" ht="14.85" customHeight="1">
      <c r="A31" s="308"/>
      <c r="B31" s="321" t="s">
        <v>27</v>
      </c>
      <c r="C31" s="322"/>
      <c r="D31" s="322"/>
      <c r="E31" s="322"/>
      <c r="F31" s="322"/>
      <c r="G31" s="323"/>
      <c r="H31" s="336" t="s">
        <v>41</v>
      </c>
      <c r="I31" s="337"/>
      <c r="J31" s="337"/>
      <c r="K31" s="337"/>
      <c r="L31" s="338"/>
      <c r="M31" s="338"/>
      <c r="N31" s="219" t="s">
        <v>375</v>
      </c>
      <c r="O31" s="338"/>
      <c r="P31" s="338"/>
      <c r="Q31" s="6" t="s">
        <v>376</v>
      </c>
      <c r="R31" s="337"/>
      <c r="S31" s="337"/>
      <c r="T31" s="337"/>
      <c r="U31" s="337"/>
      <c r="V31" s="337"/>
      <c r="W31" s="337"/>
      <c r="X31" s="337"/>
      <c r="Y31" s="337"/>
      <c r="Z31" s="337"/>
      <c r="AA31" s="337"/>
      <c r="AB31" s="337"/>
      <c r="AC31" s="337"/>
      <c r="AD31" s="337"/>
      <c r="AE31" s="337"/>
      <c r="AF31" s="337"/>
      <c r="AG31" s="337"/>
      <c r="AH31" s="339"/>
      <c r="AI31" s="224"/>
      <c r="AL31" s="381"/>
      <c r="AM31" s="362"/>
      <c r="AN31" s="362"/>
      <c r="AO31" s="362"/>
      <c r="AP31" s="362"/>
      <c r="AQ31" s="362"/>
      <c r="AR31" s="362"/>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row>
    <row r="32" spans="1:74" ht="14.85" customHeight="1">
      <c r="A32" s="308"/>
      <c r="B32" s="348"/>
      <c r="C32" s="346"/>
      <c r="D32" s="346"/>
      <c r="E32" s="346"/>
      <c r="F32" s="346"/>
      <c r="G32" s="347"/>
      <c r="H32" s="340"/>
      <c r="I32" s="316"/>
      <c r="J32" s="316"/>
      <c r="K32" s="316"/>
      <c r="L32" s="7" t="s">
        <v>12</v>
      </c>
      <c r="M32" s="7" t="s">
        <v>13</v>
      </c>
      <c r="N32" s="316"/>
      <c r="O32" s="316"/>
      <c r="P32" s="316"/>
      <c r="Q32" s="316"/>
      <c r="R32" s="316"/>
      <c r="S32" s="316"/>
      <c r="T32" s="316"/>
      <c r="U32" s="316"/>
      <c r="V32" s="7" t="s">
        <v>14</v>
      </c>
      <c r="W32" s="7" t="s">
        <v>15</v>
      </c>
      <c r="X32" s="316"/>
      <c r="Y32" s="316"/>
      <c r="Z32" s="316"/>
      <c r="AA32" s="316"/>
      <c r="AB32" s="316"/>
      <c r="AC32" s="316"/>
      <c r="AD32" s="316"/>
      <c r="AE32" s="316"/>
      <c r="AF32" s="316"/>
      <c r="AG32" s="316"/>
      <c r="AH32" s="317"/>
      <c r="AI32" s="224"/>
      <c r="AL32" s="381"/>
      <c r="AM32" s="362"/>
      <c r="AN32" s="362"/>
      <c r="AO32" s="362"/>
      <c r="AP32" s="362"/>
      <c r="AQ32" s="362"/>
      <c r="AR32" s="362"/>
      <c r="AS32" s="224"/>
      <c r="AT32" s="224"/>
      <c r="AU32" s="224"/>
      <c r="AV32" s="224"/>
      <c r="AW32" s="230"/>
      <c r="AX32" s="230"/>
      <c r="AY32" s="224"/>
      <c r="AZ32" s="224"/>
      <c r="BA32" s="224"/>
      <c r="BB32" s="224"/>
      <c r="BC32" s="231"/>
      <c r="BD32" s="230"/>
      <c r="BE32" s="224"/>
      <c r="BF32" s="223"/>
      <c r="BG32" s="224"/>
      <c r="BH32" s="223"/>
      <c r="BI32" s="224"/>
      <c r="BJ32" s="224"/>
      <c r="BK32" s="224"/>
      <c r="BL32" s="224"/>
      <c r="BM32" s="223"/>
      <c r="BN32" s="224"/>
      <c r="BO32" s="224"/>
      <c r="BP32" s="224"/>
      <c r="BQ32" s="224"/>
      <c r="BR32" s="224"/>
      <c r="BS32" s="224"/>
    </row>
    <row r="33" spans="1:74" ht="14.85" customHeight="1">
      <c r="A33" s="308"/>
      <c r="B33" s="348"/>
      <c r="C33" s="346"/>
      <c r="D33" s="346"/>
      <c r="E33" s="346"/>
      <c r="F33" s="346"/>
      <c r="G33" s="347"/>
      <c r="H33" s="340"/>
      <c r="I33" s="316"/>
      <c r="J33" s="316"/>
      <c r="K33" s="316"/>
      <c r="L33" s="7" t="s">
        <v>16</v>
      </c>
      <c r="M33" s="7" t="s">
        <v>17</v>
      </c>
      <c r="N33" s="316"/>
      <c r="O33" s="316"/>
      <c r="P33" s="316"/>
      <c r="Q33" s="316"/>
      <c r="R33" s="316"/>
      <c r="S33" s="316"/>
      <c r="T33" s="316"/>
      <c r="U33" s="316"/>
      <c r="V33" s="7" t="s">
        <v>18</v>
      </c>
      <c r="W33" s="7" t="s">
        <v>19</v>
      </c>
      <c r="X33" s="316"/>
      <c r="Y33" s="316"/>
      <c r="Z33" s="316"/>
      <c r="AA33" s="316"/>
      <c r="AB33" s="316"/>
      <c r="AC33" s="316"/>
      <c r="AD33" s="316"/>
      <c r="AE33" s="316"/>
      <c r="AF33" s="316"/>
      <c r="AG33" s="316"/>
      <c r="AH33" s="317"/>
      <c r="AI33" s="224"/>
      <c r="AL33" s="381"/>
      <c r="AM33" s="362"/>
      <c r="AN33" s="362"/>
      <c r="AO33" s="362"/>
      <c r="AP33" s="362"/>
      <c r="AQ33" s="362"/>
      <c r="AR33" s="362"/>
      <c r="AS33" s="224"/>
      <c r="AT33" s="224"/>
      <c r="AU33" s="224"/>
      <c r="AV33" s="224"/>
      <c r="AW33" s="230"/>
      <c r="AX33" s="230"/>
      <c r="AY33" s="224"/>
      <c r="AZ33" s="224"/>
      <c r="BA33" s="224"/>
      <c r="BB33" s="224"/>
      <c r="BC33" s="231"/>
      <c r="BD33" s="230"/>
      <c r="BE33" s="224"/>
      <c r="BF33" s="223"/>
      <c r="BG33" s="224"/>
      <c r="BH33" s="223"/>
      <c r="BI33" s="224"/>
      <c r="BJ33" s="224"/>
      <c r="BK33" s="224"/>
      <c r="BL33" s="224"/>
      <c r="BM33" s="223"/>
      <c r="BN33" s="224"/>
      <c r="BO33" s="224"/>
      <c r="BP33" s="224"/>
      <c r="BQ33" s="224"/>
      <c r="BR33" s="224"/>
      <c r="BS33" s="224"/>
    </row>
    <row r="34" spans="1:74" ht="18.95" customHeight="1" thickBot="1">
      <c r="A34" s="309"/>
      <c r="B34" s="359"/>
      <c r="C34" s="360"/>
      <c r="D34" s="360"/>
      <c r="E34" s="360"/>
      <c r="F34" s="360"/>
      <c r="G34" s="361"/>
      <c r="H34" s="318"/>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c r="AI34" s="224"/>
      <c r="AL34" s="381"/>
      <c r="AM34" s="223"/>
      <c r="AN34" s="223"/>
      <c r="AO34" s="223"/>
      <c r="AP34" s="223"/>
      <c r="AQ34" s="223"/>
      <c r="AR34" s="223"/>
      <c r="AS34" s="224"/>
      <c r="AT34" s="224"/>
      <c r="AU34" s="224"/>
      <c r="AV34" s="224"/>
      <c r="AW34" s="230"/>
      <c r="AX34" s="230"/>
      <c r="AY34" s="224"/>
      <c r="AZ34" s="224"/>
      <c r="BA34" s="224"/>
      <c r="BB34" s="224"/>
      <c r="BC34" s="230"/>
      <c r="BD34" s="230"/>
      <c r="BE34" s="224"/>
      <c r="BF34" s="223"/>
      <c r="BG34" s="224"/>
      <c r="BH34" s="223"/>
      <c r="BI34" s="224"/>
      <c r="BJ34" s="224"/>
      <c r="BK34" s="224"/>
      <c r="BL34" s="224"/>
      <c r="BM34" s="224"/>
      <c r="BN34" s="224"/>
      <c r="BO34" s="224"/>
      <c r="BP34" s="224"/>
      <c r="BQ34" s="224"/>
      <c r="BR34" s="224"/>
      <c r="BS34" s="224"/>
    </row>
    <row r="35" spans="1:74" ht="27" customHeight="1">
      <c r="A35" s="307" t="s">
        <v>377</v>
      </c>
      <c r="B35" s="384" t="s">
        <v>378</v>
      </c>
      <c r="C35" s="385"/>
      <c r="D35" s="385"/>
      <c r="E35" s="385"/>
      <c r="F35" s="385"/>
      <c r="G35" s="386"/>
      <c r="H35" s="387"/>
      <c r="I35" s="388"/>
      <c r="J35" s="388"/>
      <c r="K35" s="388"/>
      <c r="L35" s="388"/>
      <c r="M35" s="388"/>
      <c r="N35" s="388"/>
      <c r="O35" s="388"/>
      <c r="P35" s="388"/>
      <c r="Q35" s="389"/>
      <c r="R35" s="384" t="s">
        <v>379</v>
      </c>
      <c r="S35" s="385"/>
      <c r="T35" s="385"/>
      <c r="U35" s="385"/>
      <c r="V35" s="385"/>
      <c r="W35" s="385"/>
      <c r="X35" s="385"/>
      <c r="Y35" s="233"/>
      <c r="Z35" s="234"/>
      <c r="AA35" s="235"/>
      <c r="AB35" s="236"/>
      <c r="AC35" s="236"/>
      <c r="AD35" s="236"/>
      <c r="AE35" s="236"/>
      <c r="AF35" s="236"/>
      <c r="AG35" s="235"/>
      <c r="AH35" s="237"/>
      <c r="AI35" s="224"/>
      <c r="AL35" s="238"/>
      <c r="AM35" s="223"/>
      <c r="AN35" s="223"/>
      <c r="AO35" s="223"/>
      <c r="AP35" s="223"/>
      <c r="AQ35" s="223"/>
      <c r="AR35" s="223"/>
      <c r="AS35" s="224"/>
      <c r="AT35" s="224"/>
      <c r="AU35" s="224"/>
      <c r="AV35" s="224"/>
      <c r="AW35" s="230"/>
      <c r="AX35" s="230"/>
      <c r="AY35" s="224"/>
      <c r="AZ35" s="224"/>
      <c r="BA35" s="224"/>
      <c r="BB35" s="224"/>
      <c r="BC35" s="230"/>
      <c r="BD35" s="230"/>
      <c r="BE35" s="224"/>
      <c r="BF35" s="223"/>
      <c r="BG35" s="224"/>
      <c r="BH35" s="223"/>
      <c r="BI35" s="224"/>
      <c r="BJ35" s="224"/>
      <c r="BK35" s="224"/>
      <c r="BL35" s="224"/>
      <c r="BM35" s="224"/>
      <c r="BN35" s="224"/>
      <c r="BO35" s="224"/>
      <c r="BP35" s="224"/>
      <c r="BQ35" s="224"/>
      <c r="BR35" s="224"/>
      <c r="BS35" s="224"/>
    </row>
    <row r="36" spans="1:74" ht="18" customHeight="1">
      <c r="A36" s="382"/>
      <c r="B36" s="327" t="s">
        <v>380</v>
      </c>
      <c r="C36" s="328"/>
      <c r="D36" s="328"/>
      <c r="E36" s="328"/>
      <c r="F36" s="328"/>
      <c r="G36" s="329"/>
      <c r="H36" s="390"/>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2"/>
      <c r="AI36" s="224"/>
      <c r="AL36" s="238"/>
      <c r="AM36" s="223"/>
      <c r="AN36" s="223"/>
      <c r="AO36" s="223"/>
      <c r="AP36" s="223"/>
      <c r="AQ36" s="223"/>
      <c r="AR36" s="223"/>
      <c r="AS36" s="224"/>
      <c r="AT36" s="224"/>
      <c r="AU36" s="224"/>
      <c r="AV36" s="224"/>
      <c r="AW36" s="230"/>
      <c r="AX36" s="230"/>
      <c r="AY36" s="224"/>
      <c r="AZ36" s="224"/>
      <c r="BA36" s="224"/>
      <c r="BB36" s="224"/>
      <c r="BC36" s="230"/>
      <c r="BD36" s="230"/>
      <c r="BE36" s="224"/>
      <c r="BF36" s="223"/>
      <c r="BG36" s="224"/>
      <c r="BH36" s="223"/>
      <c r="BI36" s="224"/>
      <c r="BJ36" s="224"/>
      <c r="BK36" s="224"/>
      <c r="BL36" s="224"/>
      <c r="BM36" s="224"/>
      <c r="BN36" s="224"/>
      <c r="BO36" s="224"/>
      <c r="BP36" s="224"/>
      <c r="BQ36" s="224"/>
      <c r="BR36" s="224"/>
      <c r="BS36" s="224"/>
    </row>
    <row r="37" spans="1:74" ht="14.85" customHeight="1">
      <c r="A37" s="382"/>
      <c r="B37" s="321" t="s">
        <v>373</v>
      </c>
      <c r="C37" s="322"/>
      <c r="D37" s="322"/>
      <c r="E37" s="322"/>
      <c r="F37" s="322"/>
      <c r="G37" s="323"/>
      <c r="H37" s="374"/>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96"/>
      <c r="AI37" s="223"/>
      <c r="AL37" s="238"/>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row>
    <row r="38" spans="1:74" ht="28.5" customHeight="1">
      <c r="A38" s="382"/>
      <c r="B38" s="324" t="s">
        <v>368</v>
      </c>
      <c r="C38" s="325"/>
      <c r="D38" s="325"/>
      <c r="E38" s="325"/>
      <c r="F38" s="325"/>
      <c r="G38" s="326"/>
      <c r="H38" s="341"/>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3"/>
      <c r="AI38" s="223"/>
      <c r="AL38" s="238"/>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row>
    <row r="39" spans="1:74" ht="14.85" customHeight="1">
      <c r="A39" s="382"/>
      <c r="B39" s="344" t="s">
        <v>6</v>
      </c>
      <c r="C39" s="322"/>
      <c r="D39" s="322"/>
      <c r="E39" s="322"/>
      <c r="F39" s="322"/>
      <c r="G39" s="323"/>
      <c r="H39" s="336" t="s">
        <v>381</v>
      </c>
      <c r="I39" s="337"/>
      <c r="J39" s="337"/>
      <c r="K39" s="337"/>
      <c r="L39" s="338"/>
      <c r="M39" s="338"/>
      <c r="N39" s="219" t="s">
        <v>370</v>
      </c>
      <c r="O39" s="338"/>
      <c r="P39" s="338"/>
      <c r="Q39" s="6" t="s">
        <v>382</v>
      </c>
      <c r="R39" s="337"/>
      <c r="S39" s="337"/>
      <c r="T39" s="337"/>
      <c r="U39" s="337"/>
      <c r="V39" s="337"/>
      <c r="W39" s="337"/>
      <c r="X39" s="337"/>
      <c r="Y39" s="337"/>
      <c r="Z39" s="337"/>
      <c r="AA39" s="337"/>
      <c r="AB39" s="337"/>
      <c r="AC39" s="337"/>
      <c r="AD39" s="337"/>
      <c r="AE39" s="337"/>
      <c r="AF39" s="337"/>
      <c r="AG39" s="337"/>
      <c r="AH39" s="339"/>
      <c r="AI39" s="224"/>
      <c r="AJ39" s="223"/>
      <c r="AK39" s="223"/>
      <c r="AL39" s="238"/>
      <c r="AM39" s="223"/>
      <c r="AN39" s="223"/>
      <c r="AO39" s="223"/>
      <c r="AP39" s="223"/>
      <c r="AQ39" s="223"/>
      <c r="AR39" s="223"/>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3"/>
      <c r="BU39" s="223"/>
      <c r="BV39" s="223"/>
    </row>
    <row r="40" spans="1:74" ht="14.85" customHeight="1">
      <c r="A40" s="382"/>
      <c r="B40" s="345"/>
      <c r="C40" s="346"/>
      <c r="D40" s="346"/>
      <c r="E40" s="346"/>
      <c r="F40" s="346"/>
      <c r="G40" s="347"/>
      <c r="H40" s="340"/>
      <c r="I40" s="316"/>
      <c r="J40" s="316"/>
      <c r="K40" s="316"/>
      <c r="L40" s="7" t="s">
        <v>12</v>
      </c>
      <c r="M40" s="7" t="s">
        <v>13</v>
      </c>
      <c r="N40" s="316"/>
      <c r="O40" s="316"/>
      <c r="P40" s="316"/>
      <c r="Q40" s="316"/>
      <c r="R40" s="316"/>
      <c r="S40" s="316"/>
      <c r="T40" s="316"/>
      <c r="U40" s="316"/>
      <c r="V40" s="7" t="s">
        <v>14</v>
      </c>
      <c r="W40" s="7" t="s">
        <v>15</v>
      </c>
      <c r="X40" s="316"/>
      <c r="Y40" s="316"/>
      <c r="Z40" s="316"/>
      <c r="AA40" s="316"/>
      <c r="AB40" s="316"/>
      <c r="AC40" s="316"/>
      <c r="AD40" s="316"/>
      <c r="AE40" s="316"/>
      <c r="AF40" s="316"/>
      <c r="AG40" s="316"/>
      <c r="AH40" s="317"/>
      <c r="AI40" s="224"/>
      <c r="AJ40" s="223"/>
      <c r="AK40" s="223"/>
      <c r="AL40" s="238"/>
      <c r="AM40" s="223"/>
      <c r="AN40" s="223"/>
      <c r="AO40" s="223"/>
      <c r="AP40" s="223"/>
      <c r="AQ40" s="223"/>
      <c r="AR40" s="223"/>
      <c r="AS40" s="224"/>
      <c r="AT40" s="224"/>
      <c r="AU40" s="224"/>
      <c r="AV40" s="224"/>
      <c r="AW40" s="230"/>
      <c r="AX40" s="230"/>
      <c r="AY40" s="224"/>
      <c r="AZ40" s="224"/>
      <c r="BA40" s="224"/>
      <c r="BB40" s="224"/>
      <c r="BC40" s="231"/>
      <c r="BD40" s="230"/>
      <c r="BE40" s="224"/>
      <c r="BF40" s="223"/>
      <c r="BG40" s="224"/>
      <c r="BH40" s="223"/>
      <c r="BI40" s="224"/>
      <c r="BJ40" s="224"/>
      <c r="BK40" s="224"/>
      <c r="BL40" s="224"/>
      <c r="BM40" s="223"/>
      <c r="BN40" s="224"/>
      <c r="BO40" s="224"/>
      <c r="BP40" s="224"/>
      <c r="BQ40" s="224"/>
      <c r="BR40" s="224"/>
      <c r="BS40" s="224"/>
      <c r="BT40" s="223"/>
      <c r="BU40" s="223"/>
      <c r="BV40" s="223"/>
    </row>
    <row r="41" spans="1:74" ht="14.85" customHeight="1">
      <c r="A41" s="382"/>
      <c r="B41" s="348"/>
      <c r="C41" s="346"/>
      <c r="D41" s="346"/>
      <c r="E41" s="346"/>
      <c r="F41" s="346"/>
      <c r="G41" s="347"/>
      <c r="H41" s="340"/>
      <c r="I41" s="316"/>
      <c r="J41" s="316"/>
      <c r="K41" s="316"/>
      <c r="L41" s="7" t="s">
        <v>16</v>
      </c>
      <c r="M41" s="7" t="s">
        <v>17</v>
      </c>
      <c r="N41" s="316"/>
      <c r="O41" s="316"/>
      <c r="P41" s="316"/>
      <c r="Q41" s="316"/>
      <c r="R41" s="316"/>
      <c r="S41" s="316"/>
      <c r="T41" s="316"/>
      <c r="U41" s="316"/>
      <c r="V41" s="7" t="s">
        <v>18</v>
      </c>
      <c r="W41" s="7" t="s">
        <v>19</v>
      </c>
      <c r="X41" s="316"/>
      <c r="Y41" s="316"/>
      <c r="Z41" s="316"/>
      <c r="AA41" s="316"/>
      <c r="AB41" s="316"/>
      <c r="AC41" s="316"/>
      <c r="AD41" s="316"/>
      <c r="AE41" s="316"/>
      <c r="AF41" s="316"/>
      <c r="AG41" s="316"/>
      <c r="AH41" s="317"/>
      <c r="AI41" s="224"/>
      <c r="AJ41" s="223"/>
      <c r="AK41" s="223"/>
      <c r="AL41" s="238"/>
      <c r="AM41" s="223"/>
      <c r="AN41" s="223"/>
      <c r="AO41" s="223"/>
      <c r="AP41" s="223"/>
      <c r="AQ41" s="223"/>
      <c r="AR41" s="223"/>
      <c r="AS41" s="224"/>
      <c r="AT41" s="224"/>
      <c r="AU41" s="224"/>
      <c r="AV41" s="224"/>
      <c r="AW41" s="230"/>
      <c r="AX41" s="230"/>
      <c r="AY41" s="224"/>
      <c r="AZ41" s="224"/>
      <c r="BA41" s="224"/>
      <c r="BB41" s="224"/>
      <c r="BC41" s="231"/>
      <c r="BD41" s="230"/>
      <c r="BE41" s="224"/>
      <c r="BF41" s="223"/>
      <c r="BG41" s="224"/>
      <c r="BH41" s="223"/>
      <c r="BI41" s="224"/>
      <c r="BJ41" s="224"/>
      <c r="BK41" s="224"/>
      <c r="BL41" s="224"/>
      <c r="BM41" s="223"/>
      <c r="BN41" s="224"/>
      <c r="BO41" s="224"/>
      <c r="BP41" s="224"/>
      <c r="BQ41" s="224"/>
      <c r="BR41" s="224"/>
      <c r="BS41" s="224"/>
      <c r="BT41" s="223"/>
      <c r="BU41" s="223"/>
      <c r="BV41" s="223"/>
    </row>
    <row r="42" spans="1:74" ht="18.95" customHeight="1">
      <c r="A42" s="382"/>
      <c r="B42" s="324"/>
      <c r="C42" s="325"/>
      <c r="D42" s="325"/>
      <c r="E42" s="325"/>
      <c r="F42" s="325"/>
      <c r="G42" s="326"/>
      <c r="H42" s="318"/>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20"/>
      <c r="AI42" s="224"/>
      <c r="AL42" s="238"/>
      <c r="AM42" s="223"/>
      <c r="AN42" s="223"/>
      <c r="AO42" s="223"/>
      <c r="AP42" s="223"/>
      <c r="AQ42" s="223"/>
      <c r="AR42" s="223"/>
      <c r="AS42" s="224"/>
      <c r="AT42" s="224"/>
      <c r="AU42" s="224"/>
      <c r="AV42" s="224"/>
      <c r="AW42" s="230"/>
      <c r="AX42" s="230"/>
      <c r="AY42" s="224"/>
      <c r="AZ42" s="224"/>
      <c r="BA42" s="224"/>
      <c r="BB42" s="224"/>
      <c r="BC42" s="230"/>
      <c r="BD42" s="230"/>
      <c r="BE42" s="224"/>
      <c r="BF42" s="223"/>
      <c r="BG42" s="224"/>
      <c r="BH42" s="223"/>
      <c r="BI42" s="224"/>
      <c r="BJ42" s="224"/>
      <c r="BK42" s="224"/>
      <c r="BL42" s="224"/>
      <c r="BM42" s="224"/>
      <c r="BN42" s="224"/>
      <c r="BO42" s="224"/>
      <c r="BP42" s="224"/>
      <c r="BQ42" s="224"/>
      <c r="BR42" s="224"/>
      <c r="BS42" s="224"/>
    </row>
    <row r="43" spans="1:74" ht="14.85" customHeight="1">
      <c r="A43" s="382"/>
      <c r="B43" s="393" t="s">
        <v>383</v>
      </c>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5"/>
      <c r="AI43" s="224"/>
      <c r="AL43" s="238"/>
      <c r="AM43" s="223"/>
      <c r="AN43" s="223"/>
      <c r="AO43" s="223"/>
      <c r="AP43" s="223"/>
      <c r="AQ43" s="223"/>
      <c r="AR43" s="223"/>
      <c r="AS43" s="224"/>
      <c r="AT43" s="224"/>
      <c r="AU43" s="224"/>
      <c r="AV43" s="224"/>
      <c r="AW43" s="230"/>
      <c r="AX43" s="230"/>
      <c r="AY43" s="224"/>
      <c r="AZ43" s="224"/>
      <c r="BA43" s="224"/>
      <c r="BB43" s="224"/>
      <c r="BC43" s="230"/>
      <c r="BD43" s="230"/>
      <c r="BE43" s="224"/>
      <c r="BF43" s="223"/>
      <c r="BG43" s="224"/>
      <c r="BH43" s="223"/>
      <c r="BI43" s="224"/>
      <c r="BJ43" s="224"/>
      <c r="BK43" s="224"/>
      <c r="BL43" s="224"/>
      <c r="BM43" s="224"/>
      <c r="BN43" s="224"/>
      <c r="BO43" s="224"/>
      <c r="BP43" s="224"/>
      <c r="BQ43" s="224"/>
      <c r="BR43" s="224"/>
      <c r="BS43" s="224"/>
    </row>
    <row r="44" spans="1:74" ht="14.85" customHeight="1">
      <c r="A44" s="382"/>
      <c r="B44" s="321" t="s">
        <v>384</v>
      </c>
      <c r="C44" s="322"/>
      <c r="D44" s="322"/>
      <c r="E44" s="322"/>
      <c r="F44" s="322"/>
      <c r="G44" s="323"/>
      <c r="H44" s="374"/>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96"/>
      <c r="AI44" s="223"/>
      <c r="AL44" s="238"/>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row>
    <row r="45" spans="1:74" ht="28.5" customHeight="1">
      <c r="A45" s="382"/>
      <c r="B45" s="324" t="s">
        <v>368</v>
      </c>
      <c r="C45" s="325"/>
      <c r="D45" s="325"/>
      <c r="E45" s="325"/>
      <c r="F45" s="325"/>
      <c r="G45" s="326"/>
      <c r="H45" s="341"/>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3"/>
      <c r="AI45" s="223"/>
      <c r="AL45" s="238"/>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3"/>
      <c r="BR45" s="223"/>
      <c r="BS45" s="223"/>
    </row>
    <row r="46" spans="1:74" ht="14.85" customHeight="1">
      <c r="A46" s="382"/>
      <c r="B46" s="344" t="s">
        <v>10</v>
      </c>
      <c r="C46" s="322"/>
      <c r="D46" s="322"/>
      <c r="E46" s="322"/>
      <c r="F46" s="322"/>
      <c r="G46" s="323"/>
      <c r="H46" s="336" t="s">
        <v>381</v>
      </c>
      <c r="I46" s="337"/>
      <c r="J46" s="337"/>
      <c r="K46" s="337"/>
      <c r="L46" s="338"/>
      <c r="M46" s="338"/>
      <c r="N46" s="219" t="s">
        <v>370</v>
      </c>
      <c r="O46" s="338"/>
      <c r="P46" s="338"/>
      <c r="Q46" s="6" t="s">
        <v>385</v>
      </c>
      <c r="R46" s="337"/>
      <c r="S46" s="337"/>
      <c r="T46" s="337"/>
      <c r="U46" s="337"/>
      <c r="V46" s="337"/>
      <c r="W46" s="337"/>
      <c r="X46" s="337"/>
      <c r="Y46" s="337"/>
      <c r="Z46" s="337"/>
      <c r="AA46" s="337"/>
      <c r="AB46" s="337"/>
      <c r="AC46" s="337"/>
      <c r="AD46" s="337"/>
      <c r="AE46" s="337"/>
      <c r="AF46" s="337"/>
      <c r="AG46" s="337"/>
      <c r="AH46" s="339"/>
      <c r="AI46" s="224"/>
      <c r="AJ46" s="223"/>
      <c r="AK46" s="223"/>
      <c r="AL46" s="238"/>
      <c r="AM46" s="223"/>
      <c r="AN46" s="223"/>
      <c r="AO46" s="223"/>
      <c r="AP46" s="223"/>
      <c r="AQ46" s="223"/>
      <c r="AR46" s="223"/>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3"/>
      <c r="BU46" s="223"/>
      <c r="BV46" s="223"/>
    </row>
    <row r="47" spans="1:74" ht="14.85" customHeight="1">
      <c r="A47" s="382"/>
      <c r="B47" s="345"/>
      <c r="C47" s="346"/>
      <c r="D47" s="346"/>
      <c r="E47" s="346"/>
      <c r="F47" s="346"/>
      <c r="G47" s="347"/>
      <c r="H47" s="340"/>
      <c r="I47" s="316"/>
      <c r="J47" s="316"/>
      <c r="K47" s="316"/>
      <c r="L47" s="7" t="s">
        <v>12</v>
      </c>
      <c r="M47" s="7" t="s">
        <v>13</v>
      </c>
      <c r="N47" s="316"/>
      <c r="O47" s="316"/>
      <c r="P47" s="316"/>
      <c r="Q47" s="316"/>
      <c r="R47" s="316"/>
      <c r="S47" s="316"/>
      <c r="T47" s="316"/>
      <c r="U47" s="316"/>
      <c r="V47" s="7" t="s">
        <v>14</v>
      </c>
      <c r="W47" s="7" t="s">
        <v>15</v>
      </c>
      <c r="X47" s="316"/>
      <c r="Y47" s="316"/>
      <c r="Z47" s="316"/>
      <c r="AA47" s="316"/>
      <c r="AB47" s="316"/>
      <c r="AC47" s="316"/>
      <c r="AD47" s="316"/>
      <c r="AE47" s="316"/>
      <c r="AF47" s="316"/>
      <c r="AG47" s="316"/>
      <c r="AH47" s="317"/>
      <c r="AI47" s="224"/>
      <c r="AJ47" s="223"/>
      <c r="AK47" s="223"/>
      <c r="AL47" s="238"/>
      <c r="AM47" s="223"/>
      <c r="AN47" s="223"/>
      <c r="AO47" s="223"/>
      <c r="AP47" s="223"/>
      <c r="AQ47" s="223"/>
      <c r="AR47" s="223"/>
      <c r="AS47" s="224"/>
      <c r="AT47" s="224"/>
      <c r="AU47" s="224"/>
      <c r="AV47" s="224"/>
      <c r="AW47" s="230"/>
      <c r="AX47" s="230"/>
      <c r="AY47" s="224"/>
      <c r="AZ47" s="224"/>
      <c r="BA47" s="224"/>
      <c r="BB47" s="224"/>
      <c r="BC47" s="231"/>
      <c r="BD47" s="230"/>
      <c r="BE47" s="224"/>
      <c r="BF47" s="223"/>
      <c r="BG47" s="224"/>
      <c r="BH47" s="223"/>
      <c r="BI47" s="224"/>
      <c r="BJ47" s="224"/>
      <c r="BK47" s="224"/>
      <c r="BL47" s="224"/>
      <c r="BM47" s="223"/>
      <c r="BN47" s="224"/>
      <c r="BO47" s="224"/>
      <c r="BP47" s="224"/>
      <c r="BQ47" s="224"/>
      <c r="BR47" s="224"/>
      <c r="BS47" s="224"/>
      <c r="BT47" s="223"/>
      <c r="BU47" s="223"/>
      <c r="BV47" s="223"/>
    </row>
    <row r="48" spans="1:74" ht="14.85" customHeight="1">
      <c r="A48" s="382"/>
      <c r="B48" s="348"/>
      <c r="C48" s="346"/>
      <c r="D48" s="346"/>
      <c r="E48" s="346"/>
      <c r="F48" s="346"/>
      <c r="G48" s="347"/>
      <c r="H48" s="340"/>
      <c r="I48" s="316"/>
      <c r="J48" s="316"/>
      <c r="K48" s="316"/>
      <c r="L48" s="7" t="s">
        <v>16</v>
      </c>
      <c r="M48" s="7" t="s">
        <v>17</v>
      </c>
      <c r="N48" s="316"/>
      <c r="O48" s="316"/>
      <c r="P48" s="316"/>
      <c r="Q48" s="316"/>
      <c r="R48" s="316"/>
      <c r="S48" s="316"/>
      <c r="T48" s="316"/>
      <c r="U48" s="316"/>
      <c r="V48" s="7" t="s">
        <v>18</v>
      </c>
      <c r="W48" s="7" t="s">
        <v>19</v>
      </c>
      <c r="X48" s="316"/>
      <c r="Y48" s="316"/>
      <c r="Z48" s="316"/>
      <c r="AA48" s="316"/>
      <c r="AB48" s="316"/>
      <c r="AC48" s="316"/>
      <c r="AD48" s="316"/>
      <c r="AE48" s="316"/>
      <c r="AF48" s="316"/>
      <c r="AG48" s="316"/>
      <c r="AH48" s="317"/>
      <c r="AI48" s="224"/>
      <c r="AJ48" s="223"/>
      <c r="AK48" s="223"/>
      <c r="AL48" s="238"/>
      <c r="AM48" s="223"/>
      <c r="AN48" s="223"/>
      <c r="AO48" s="223"/>
      <c r="AP48" s="223"/>
      <c r="AQ48" s="223"/>
      <c r="AR48" s="223"/>
      <c r="AS48" s="224"/>
      <c r="AT48" s="224"/>
      <c r="AU48" s="224"/>
      <c r="AV48" s="224"/>
      <c r="AW48" s="230"/>
      <c r="AX48" s="230"/>
      <c r="AY48" s="224"/>
      <c r="AZ48" s="224"/>
      <c r="BA48" s="224"/>
      <c r="BB48" s="224"/>
      <c r="BC48" s="231"/>
      <c r="BD48" s="230"/>
      <c r="BE48" s="224"/>
      <c r="BF48" s="223"/>
      <c r="BG48" s="224"/>
      <c r="BH48" s="223"/>
      <c r="BI48" s="224"/>
      <c r="BJ48" s="224"/>
      <c r="BK48" s="224"/>
      <c r="BL48" s="224"/>
      <c r="BM48" s="223"/>
      <c r="BN48" s="224"/>
      <c r="BO48" s="224"/>
      <c r="BP48" s="224"/>
      <c r="BQ48" s="224"/>
      <c r="BR48" s="224"/>
      <c r="BS48" s="224"/>
      <c r="BT48" s="223"/>
      <c r="BU48" s="223"/>
      <c r="BV48" s="223"/>
    </row>
    <row r="49" spans="1:74" ht="18.95" customHeight="1" thickBot="1">
      <c r="A49" s="383"/>
      <c r="B49" s="359"/>
      <c r="C49" s="360"/>
      <c r="D49" s="360"/>
      <c r="E49" s="360"/>
      <c r="F49" s="360"/>
      <c r="G49" s="361"/>
      <c r="H49" s="318"/>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20"/>
      <c r="AI49" s="224"/>
      <c r="AL49" s="238"/>
      <c r="AM49" s="223"/>
      <c r="AN49" s="223"/>
      <c r="AO49" s="223"/>
      <c r="AP49" s="223"/>
      <c r="AQ49" s="223"/>
      <c r="AR49" s="223"/>
      <c r="AS49" s="224"/>
      <c r="AT49" s="224"/>
      <c r="AU49" s="224"/>
      <c r="AV49" s="224"/>
      <c r="AW49" s="230"/>
      <c r="AX49" s="230"/>
      <c r="AY49" s="224"/>
      <c r="AZ49" s="224"/>
      <c r="BA49" s="224"/>
      <c r="BB49" s="224"/>
      <c r="BC49" s="230"/>
      <c r="BD49" s="230"/>
      <c r="BE49" s="224"/>
      <c r="BF49" s="223"/>
      <c r="BG49" s="224"/>
      <c r="BH49" s="223"/>
      <c r="BI49" s="224"/>
      <c r="BJ49" s="224"/>
      <c r="BK49" s="224"/>
      <c r="BL49" s="224"/>
      <c r="BM49" s="224"/>
      <c r="BN49" s="224"/>
      <c r="BO49" s="224"/>
      <c r="BP49" s="224"/>
      <c r="BQ49" s="224"/>
      <c r="BR49" s="224"/>
      <c r="BS49" s="224"/>
    </row>
    <row r="50" spans="1:74" ht="14.85" customHeight="1">
      <c r="A50" s="307" t="s">
        <v>386</v>
      </c>
      <c r="B50" s="310" t="s">
        <v>387</v>
      </c>
      <c r="C50" s="311"/>
      <c r="D50" s="311"/>
      <c r="E50" s="311"/>
      <c r="F50" s="311"/>
      <c r="G50" s="312"/>
      <c r="H50" s="313"/>
      <c r="I50" s="314"/>
      <c r="J50" s="314"/>
      <c r="K50" s="314"/>
      <c r="L50" s="314"/>
      <c r="M50" s="314"/>
      <c r="N50" s="314"/>
      <c r="O50" s="314"/>
      <c r="P50" s="314"/>
      <c r="Q50" s="314"/>
      <c r="R50" s="314"/>
      <c r="S50" s="314"/>
      <c r="T50" s="314"/>
      <c r="U50" s="401"/>
      <c r="V50" s="402" t="s">
        <v>388</v>
      </c>
      <c r="W50" s="403"/>
      <c r="X50" s="403"/>
      <c r="Y50" s="404"/>
      <c r="Z50" s="406"/>
      <c r="AA50" s="407"/>
      <c r="AB50" s="407"/>
      <c r="AC50" s="407"/>
      <c r="AD50" s="407"/>
      <c r="AE50" s="407"/>
      <c r="AF50" s="407"/>
      <c r="AG50" s="407"/>
      <c r="AH50" s="408"/>
      <c r="AI50" s="223"/>
      <c r="AL50" s="238"/>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3"/>
      <c r="BR50" s="223"/>
      <c r="BS50" s="223"/>
    </row>
    <row r="51" spans="1:74" ht="28.5" customHeight="1">
      <c r="A51" s="308"/>
      <c r="B51" s="324" t="s">
        <v>389</v>
      </c>
      <c r="C51" s="325"/>
      <c r="D51" s="325"/>
      <c r="E51" s="325"/>
      <c r="F51" s="325"/>
      <c r="G51" s="326"/>
      <c r="H51" s="353"/>
      <c r="I51" s="354"/>
      <c r="J51" s="354"/>
      <c r="K51" s="354"/>
      <c r="L51" s="354"/>
      <c r="M51" s="354"/>
      <c r="N51" s="354"/>
      <c r="O51" s="354"/>
      <c r="P51" s="354"/>
      <c r="Q51" s="354"/>
      <c r="R51" s="354"/>
      <c r="S51" s="354"/>
      <c r="T51" s="354"/>
      <c r="U51" s="355"/>
      <c r="V51" s="393"/>
      <c r="W51" s="394"/>
      <c r="X51" s="394"/>
      <c r="Y51" s="405"/>
      <c r="Z51" s="409"/>
      <c r="AA51" s="410"/>
      <c r="AB51" s="410"/>
      <c r="AC51" s="410"/>
      <c r="AD51" s="410"/>
      <c r="AE51" s="410"/>
      <c r="AF51" s="410"/>
      <c r="AG51" s="410"/>
      <c r="AH51" s="411"/>
      <c r="AI51" s="223"/>
      <c r="AL51" s="238"/>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row>
    <row r="52" spans="1:74" ht="14.85" customHeight="1">
      <c r="A52" s="308"/>
      <c r="B52" s="344" t="s">
        <v>390</v>
      </c>
      <c r="C52" s="322"/>
      <c r="D52" s="322"/>
      <c r="E52" s="322"/>
      <c r="F52" s="322"/>
      <c r="G52" s="323"/>
      <c r="H52" s="336" t="s">
        <v>391</v>
      </c>
      <c r="I52" s="337"/>
      <c r="J52" s="337"/>
      <c r="K52" s="337"/>
      <c r="L52" s="338"/>
      <c r="M52" s="338"/>
      <c r="N52" s="219" t="s">
        <v>392</v>
      </c>
      <c r="O52" s="338"/>
      <c r="P52" s="338"/>
      <c r="Q52" s="6" t="s">
        <v>385</v>
      </c>
      <c r="R52" s="337"/>
      <c r="S52" s="337"/>
      <c r="T52" s="337"/>
      <c r="U52" s="337"/>
      <c r="V52" s="337"/>
      <c r="W52" s="337"/>
      <c r="X52" s="337"/>
      <c r="Y52" s="337"/>
      <c r="Z52" s="337"/>
      <c r="AA52" s="337"/>
      <c r="AB52" s="337"/>
      <c r="AC52" s="337"/>
      <c r="AD52" s="337"/>
      <c r="AE52" s="337"/>
      <c r="AF52" s="337"/>
      <c r="AG52" s="337"/>
      <c r="AH52" s="339"/>
      <c r="AI52" s="224"/>
      <c r="AJ52" s="223"/>
      <c r="AK52" s="223"/>
      <c r="AL52" s="238"/>
      <c r="AM52" s="223"/>
      <c r="AN52" s="223"/>
      <c r="AO52" s="223"/>
      <c r="AP52" s="223"/>
      <c r="AQ52" s="223"/>
      <c r="AR52" s="223"/>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4"/>
      <c r="BR52" s="224"/>
      <c r="BS52" s="224"/>
      <c r="BT52" s="223"/>
      <c r="BU52" s="223"/>
      <c r="BV52" s="223"/>
    </row>
    <row r="53" spans="1:74" ht="14.85" customHeight="1">
      <c r="A53" s="308"/>
      <c r="B53" s="345"/>
      <c r="C53" s="346"/>
      <c r="D53" s="346"/>
      <c r="E53" s="346"/>
      <c r="F53" s="346"/>
      <c r="G53" s="347"/>
      <c r="H53" s="340"/>
      <c r="I53" s="316"/>
      <c r="J53" s="316"/>
      <c r="K53" s="316"/>
      <c r="L53" s="7" t="s">
        <v>12</v>
      </c>
      <c r="M53" s="7" t="s">
        <v>13</v>
      </c>
      <c r="N53" s="316"/>
      <c r="O53" s="316"/>
      <c r="P53" s="316"/>
      <c r="Q53" s="316"/>
      <c r="R53" s="316"/>
      <c r="S53" s="316"/>
      <c r="T53" s="316"/>
      <c r="U53" s="316"/>
      <c r="V53" s="7" t="s">
        <v>14</v>
      </c>
      <c r="W53" s="7" t="s">
        <v>15</v>
      </c>
      <c r="X53" s="316"/>
      <c r="Y53" s="316"/>
      <c r="Z53" s="316"/>
      <c r="AA53" s="316"/>
      <c r="AB53" s="316"/>
      <c r="AC53" s="316"/>
      <c r="AD53" s="316"/>
      <c r="AE53" s="316"/>
      <c r="AF53" s="316"/>
      <c r="AG53" s="316"/>
      <c r="AH53" s="317"/>
      <c r="AI53" s="224"/>
      <c r="AJ53" s="223"/>
      <c r="AK53" s="223"/>
      <c r="AL53" s="238"/>
      <c r="AM53" s="223"/>
      <c r="AN53" s="223"/>
      <c r="AO53" s="223"/>
      <c r="AP53" s="223"/>
      <c r="AQ53" s="223"/>
      <c r="AR53" s="223"/>
      <c r="AS53" s="224"/>
      <c r="AT53" s="224"/>
      <c r="AU53" s="224"/>
      <c r="AV53" s="224"/>
      <c r="AW53" s="230"/>
      <c r="AX53" s="230"/>
      <c r="AY53" s="224"/>
      <c r="AZ53" s="224"/>
      <c r="BA53" s="224"/>
      <c r="BB53" s="224"/>
      <c r="BC53" s="231"/>
      <c r="BD53" s="230"/>
      <c r="BE53" s="224"/>
      <c r="BF53" s="223"/>
      <c r="BG53" s="224"/>
      <c r="BH53" s="223"/>
      <c r="BI53" s="224"/>
      <c r="BJ53" s="224"/>
      <c r="BK53" s="224"/>
      <c r="BL53" s="224"/>
      <c r="BM53" s="223"/>
      <c r="BN53" s="224"/>
      <c r="BO53" s="224"/>
      <c r="BP53" s="224"/>
      <c r="BQ53" s="224"/>
      <c r="BR53" s="224"/>
      <c r="BS53" s="224"/>
      <c r="BT53" s="223"/>
      <c r="BU53" s="223"/>
      <c r="BV53" s="223"/>
    </row>
    <row r="54" spans="1:74" ht="14.85" customHeight="1">
      <c r="A54" s="308"/>
      <c r="B54" s="348"/>
      <c r="C54" s="346"/>
      <c r="D54" s="346"/>
      <c r="E54" s="346"/>
      <c r="F54" s="346"/>
      <c r="G54" s="347"/>
      <c r="H54" s="340"/>
      <c r="I54" s="316"/>
      <c r="J54" s="316"/>
      <c r="K54" s="316"/>
      <c r="L54" s="7" t="s">
        <v>16</v>
      </c>
      <c r="M54" s="7" t="s">
        <v>17</v>
      </c>
      <c r="N54" s="316"/>
      <c r="O54" s="316"/>
      <c r="P54" s="316"/>
      <c r="Q54" s="316"/>
      <c r="R54" s="316"/>
      <c r="S54" s="316"/>
      <c r="T54" s="316"/>
      <c r="U54" s="316"/>
      <c r="V54" s="7" t="s">
        <v>18</v>
      </c>
      <c r="W54" s="7" t="s">
        <v>19</v>
      </c>
      <c r="X54" s="316"/>
      <c r="Y54" s="316"/>
      <c r="Z54" s="316"/>
      <c r="AA54" s="316"/>
      <c r="AB54" s="316"/>
      <c r="AC54" s="316"/>
      <c r="AD54" s="316"/>
      <c r="AE54" s="316"/>
      <c r="AF54" s="316"/>
      <c r="AG54" s="316"/>
      <c r="AH54" s="317"/>
      <c r="AI54" s="224"/>
      <c r="AJ54" s="223"/>
      <c r="AK54" s="223"/>
      <c r="AL54" s="238"/>
      <c r="AM54" s="223"/>
      <c r="AN54" s="223"/>
      <c r="AO54" s="223"/>
      <c r="AP54" s="223"/>
      <c r="AQ54" s="223"/>
      <c r="AR54" s="223"/>
      <c r="AS54" s="224"/>
      <c r="AT54" s="224"/>
      <c r="AU54" s="224"/>
      <c r="AV54" s="224"/>
      <c r="AW54" s="230"/>
      <c r="AX54" s="230"/>
      <c r="AY54" s="224"/>
      <c r="AZ54" s="224"/>
      <c r="BA54" s="224"/>
      <c r="BB54" s="224"/>
      <c r="BC54" s="231"/>
      <c r="BD54" s="230"/>
      <c r="BE54" s="224"/>
      <c r="BF54" s="223"/>
      <c r="BG54" s="224"/>
      <c r="BH54" s="223"/>
      <c r="BI54" s="224"/>
      <c r="BJ54" s="224"/>
      <c r="BK54" s="224"/>
      <c r="BL54" s="224"/>
      <c r="BM54" s="223"/>
      <c r="BN54" s="224"/>
      <c r="BO54" s="224"/>
      <c r="BP54" s="224"/>
      <c r="BQ54" s="224"/>
      <c r="BR54" s="224"/>
      <c r="BS54" s="224"/>
      <c r="BT54" s="223"/>
      <c r="BU54" s="223"/>
      <c r="BV54" s="223"/>
    </row>
    <row r="55" spans="1:74" ht="18.95" customHeight="1" thickBot="1">
      <c r="A55" s="309"/>
      <c r="B55" s="359"/>
      <c r="C55" s="360"/>
      <c r="D55" s="360"/>
      <c r="E55" s="360"/>
      <c r="F55" s="360"/>
      <c r="G55" s="361"/>
      <c r="H55" s="412"/>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4"/>
      <c r="AI55" s="224"/>
      <c r="AL55" s="238"/>
      <c r="AM55" s="223"/>
      <c r="AN55" s="223"/>
      <c r="AO55" s="223"/>
      <c r="AP55" s="223"/>
      <c r="AQ55" s="223"/>
      <c r="AR55" s="223"/>
      <c r="AS55" s="224"/>
      <c r="AT55" s="224"/>
      <c r="AU55" s="224"/>
      <c r="AV55" s="224"/>
      <c r="AW55" s="230"/>
      <c r="AX55" s="230"/>
      <c r="AY55" s="224"/>
      <c r="AZ55" s="224"/>
      <c r="BA55" s="224"/>
      <c r="BB55" s="224"/>
      <c r="BC55" s="230"/>
      <c r="BD55" s="230"/>
      <c r="BE55" s="224"/>
      <c r="BF55" s="223"/>
      <c r="BG55" s="224"/>
      <c r="BH55" s="223"/>
      <c r="BI55" s="224"/>
      <c r="BJ55" s="224"/>
      <c r="BK55" s="224"/>
      <c r="BL55" s="224"/>
      <c r="BM55" s="224"/>
      <c r="BN55" s="224"/>
      <c r="BO55" s="224"/>
      <c r="BP55" s="224"/>
      <c r="BQ55" s="224"/>
      <c r="BR55" s="224"/>
      <c r="BS55" s="224"/>
    </row>
    <row r="56" spans="1:74" ht="14.85" customHeight="1">
      <c r="A56" s="10" t="s">
        <v>393</v>
      </c>
      <c r="C56" s="397" t="s">
        <v>394</v>
      </c>
      <c r="D56" s="399" t="s">
        <v>395</v>
      </c>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row>
    <row r="57" spans="1:74" ht="14.85" customHeight="1">
      <c r="C57" s="398"/>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row>
    <row r="58" spans="1:74" ht="14.85" customHeight="1">
      <c r="C58" s="398"/>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row>
    <row r="59" spans="1:74" ht="14.85" customHeight="1">
      <c r="C59" s="398"/>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row>
    <row r="60" spans="1:74" ht="14.85" customHeight="1">
      <c r="C60" s="398"/>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row>
    <row r="61" spans="1:74" ht="14.85" customHeight="1">
      <c r="C61" s="398"/>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row>
    <row r="62" spans="1:74" ht="14.85" customHeight="1">
      <c r="A62" s="223"/>
      <c r="C62" s="398"/>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row>
    <row r="63" spans="1:74" ht="14.85" customHeight="1">
      <c r="A63" s="223"/>
      <c r="C63" s="398"/>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row>
    <row r="64" spans="1:74" ht="14.85" customHeight="1">
      <c r="A64" s="223"/>
      <c r="C64" s="398"/>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row>
    <row r="65" spans="1:3" ht="14.85" customHeight="1">
      <c r="A65" s="223"/>
      <c r="C65" s="398"/>
    </row>
    <row r="66" spans="1:3" ht="14.85" customHeight="1">
      <c r="A66" s="223"/>
    </row>
    <row r="67" spans="1:3" ht="14.85" customHeight="1">
      <c r="A67" s="223"/>
    </row>
    <row r="68" spans="1:3" ht="14.85" customHeight="1">
      <c r="A68" s="223"/>
    </row>
    <row r="69" spans="1:3" ht="14.85" customHeight="1">
      <c r="A69" s="223"/>
    </row>
    <row r="70" spans="1:3" ht="14.85" customHeight="1">
      <c r="A70" s="223"/>
    </row>
    <row r="71" spans="1:3" ht="14.85" customHeight="1">
      <c r="A71" s="223"/>
    </row>
    <row r="72" spans="1:3" ht="14.85" customHeight="1">
      <c r="A72" s="223"/>
    </row>
    <row r="73" spans="1:3" ht="14.85" customHeight="1">
      <c r="A73" s="223"/>
    </row>
    <row r="74" spans="1:3" ht="14.85" customHeight="1">
      <c r="A74" s="223"/>
    </row>
    <row r="75" spans="1:3" ht="14.85" customHeight="1">
      <c r="A75" s="223"/>
    </row>
    <row r="76" spans="1:3" ht="14.85" customHeight="1">
      <c r="A76" s="223"/>
    </row>
    <row r="77" spans="1:3" ht="14.85" customHeight="1">
      <c r="A77" s="223"/>
    </row>
    <row r="78" spans="1:3" ht="14.85" customHeight="1">
      <c r="A78" s="223"/>
    </row>
    <row r="79" spans="1:3" ht="14.85" customHeight="1">
      <c r="A79" s="223"/>
    </row>
    <row r="80" spans="1:3" ht="14.85" customHeight="1">
      <c r="A80" s="223"/>
    </row>
    <row r="81" spans="1:1" ht="14.85" customHeight="1">
      <c r="A81" s="223"/>
    </row>
    <row r="82" spans="1:1" ht="14.85" customHeight="1">
      <c r="A82" s="223"/>
    </row>
    <row r="83" spans="1:1" ht="14.85" customHeight="1">
      <c r="A83" s="223"/>
    </row>
    <row r="84" spans="1:1" ht="14.85" customHeight="1">
      <c r="A84" s="223"/>
    </row>
    <row r="85" spans="1:1" ht="14.85" customHeight="1">
      <c r="A85" s="223"/>
    </row>
    <row r="86" spans="1:1" ht="14.85" customHeight="1">
      <c r="A86" s="223"/>
    </row>
    <row r="87" spans="1:1" ht="14.85" customHeight="1">
      <c r="A87" s="223"/>
    </row>
    <row r="88" spans="1:1" ht="14.85" customHeight="1">
      <c r="A88" s="223"/>
    </row>
    <row r="89" spans="1:1" ht="14.85" customHeight="1">
      <c r="A89" s="223"/>
    </row>
    <row r="90" spans="1:1" ht="14.85" customHeight="1">
      <c r="A90" s="223"/>
    </row>
    <row r="91" spans="1:1" ht="14.85" customHeight="1">
      <c r="A91" s="223"/>
    </row>
    <row r="92" spans="1:1" ht="14.85" customHeight="1">
      <c r="A92" s="223"/>
    </row>
    <row r="93" spans="1:1" ht="14.85" customHeight="1">
      <c r="A93" s="223"/>
    </row>
    <row r="94" spans="1:1" ht="14.85" customHeight="1">
      <c r="A94" s="223"/>
    </row>
    <row r="95" spans="1:1" ht="14.85" customHeight="1">
      <c r="A95" s="223"/>
    </row>
    <row r="96" spans="1:1" ht="14.85" customHeight="1">
      <c r="A96" s="223"/>
    </row>
    <row r="97" spans="1:1" ht="14.85" customHeight="1">
      <c r="A97" s="223"/>
    </row>
    <row r="98" spans="1:1" ht="14.85" customHeight="1">
      <c r="A98" s="223"/>
    </row>
    <row r="99" spans="1:1" ht="14.85" customHeight="1">
      <c r="A99" s="223"/>
    </row>
    <row r="100" spans="1:1" ht="14.85" customHeight="1">
      <c r="A100" s="223"/>
    </row>
    <row r="101" spans="1:1" ht="14.85" customHeight="1">
      <c r="A101" s="223"/>
    </row>
    <row r="102" spans="1:1" ht="14.85" customHeight="1">
      <c r="A102" s="223"/>
    </row>
    <row r="103" spans="1:1" ht="14.85" customHeight="1">
      <c r="A103" s="223"/>
    </row>
    <row r="104" spans="1:1" ht="14.85" customHeight="1">
      <c r="A104" s="223"/>
    </row>
    <row r="105" spans="1:1" ht="14.85" customHeight="1">
      <c r="A105" s="223"/>
    </row>
    <row r="106" spans="1:1" ht="14.85" customHeight="1">
      <c r="A106" s="223"/>
    </row>
    <row r="107" spans="1:1" ht="14.85" customHeight="1">
      <c r="A107" s="223"/>
    </row>
    <row r="108" spans="1:1" ht="14.85" customHeight="1">
      <c r="A108" s="223"/>
    </row>
    <row r="109" spans="1:1" ht="14.85" customHeight="1">
      <c r="A109" s="223"/>
    </row>
    <row r="110" spans="1:1" ht="14.85" customHeight="1">
      <c r="A110" s="223"/>
    </row>
    <row r="111" spans="1:1" ht="14.85" customHeight="1">
      <c r="A111" s="223"/>
    </row>
    <row r="112" spans="1:1" ht="14.85" customHeight="1">
      <c r="A112" s="223"/>
    </row>
    <row r="113" spans="1:1" ht="14.85" customHeight="1">
      <c r="A113" s="223"/>
    </row>
    <row r="114" spans="1:1" ht="14.85" customHeight="1">
      <c r="A114" s="223"/>
    </row>
    <row r="115" spans="1:1" ht="14.85" customHeight="1">
      <c r="A115" s="223"/>
    </row>
    <row r="116" spans="1:1" ht="14.85" customHeight="1">
      <c r="A116" s="223"/>
    </row>
    <row r="117" spans="1:1" ht="14.85" customHeight="1">
      <c r="A117" s="223"/>
    </row>
    <row r="118" spans="1:1" ht="14.85" customHeight="1">
      <c r="A118" s="223"/>
    </row>
    <row r="119" spans="1:1" ht="14.85" customHeight="1">
      <c r="A119" s="223"/>
    </row>
    <row r="120" spans="1:1" ht="14.85" customHeight="1">
      <c r="A120" s="223"/>
    </row>
    <row r="121" spans="1:1" ht="14.85" customHeight="1">
      <c r="A121" s="223"/>
    </row>
    <row r="122" spans="1:1" ht="14.85" customHeight="1">
      <c r="A122" s="223"/>
    </row>
    <row r="123" spans="1:1" ht="14.85" customHeight="1">
      <c r="A123" s="223"/>
    </row>
    <row r="124" spans="1:1" ht="14.85" customHeight="1">
      <c r="A124" s="223"/>
    </row>
    <row r="125" spans="1:1" ht="14.85" customHeight="1">
      <c r="A125" s="223"/>
    </row>
    <row r="126" spans="1:1" ht="14.85" customHeight="1">
      <c r="A126" s="223"/>
    </row>
    <row r="127" spans="1:1" ht="14.85" customHeight="1">
      <c r="A127" s="223"/>
    </row>
    <row r="128" spans="1:1" ht="14.85" customHeight="1">
      <c r="A128" s="223"/>
    </row>
    <row r="129" spans="1:1" ht="14.85" customHeight="1">
      <c r="A129" s="223"/>
    </row>
    <row r="130" spans="1:1" ht="14.85" customHeight="1">
      <c r="A130" s="223"/>
    </row>
    <row r="131" spans="1:1" ht="14.85" customHeight="1">
      <c r="A131" s="223"/>
    </row>
    <row r="132" spans="1:1" ht="14.85" customHeight="1">
      <c r="A132" s="223"/>
    </row>
    <row r="133" spans="1:1" ht="14.85" customHeight="1">
      <c r="A133" s="223"/>
    </row>
    <row r="134" spans="1:1" ht="14.85" customHeight="1">
      <c r="A134" s="223"/>
    </row>
    <row r="135" spans="1:1" ht="14.85" customHeight="1">
      <c r="A135" s="223"/>
    </row>
    <row r="136" spans="1:1" ht="14.85" customHeight="1">
      <c r="A136" s="223"/>
    </row>
    <row r="137" spans="1:1" ht="14.85" customHeight="1">
      <c r="A137" s="223"/>
    </row>
    <row r="138" spans="1:1" ht="14.85" customHeight="1">
      <c r="A138" s="223"/>
    </row>
    <row r="139" spans="1:1" ht="14.85" customHeight="1">
      <c r="A139" s="223"/>
    </row>
    <row r="140" spans="1:1" ht="14.85" customHeight="1">
      <c r="A140" s="223"/>
    </row>
    <row r="141" spans="1:1" ht="14.85" customHeight="1">
      <c r="A141" s="223"/>
    </row>
    <row r="142" spans="1:1" ht="14.85" customHeight="1">
      <c r="A142" s="223"/>
    </row>
    <row r="143" spans="1:1" ht="14.85" customHeight="1">
      <c r="A143" s="223"/>
    </row>
    <row r="144" spans="1:1" ht="14.85" customHeight="1">
      <c r="A144" s="223"/>
    </row>
    <row r="145" spans="1:1" ht="14.85" customHeight="1">
      <c r="A145" s="223"/>
    </row>
    <row r="146" spans="1:1" ht="14.85" customHeight="1">
      <c r="A146" s="223"/>
    </row>
    <row r="147" spans="1:1" ht="14.85" customHeight="1">
      <c r="A147" s="223"/>
    </row>
    <row r="148" spans="1:1" ht="14.85" customHeight="1">
      <c r="A148" s="223"/>
    </row>
    <row r="149" spans="1:1" ht="14.85" customHeight="1">
      <c r="A149" s="223"/>
    </row>
    <row r="150" spans="1:1" ht="14.85" customHeight="1">
      <c r="A150" s="223"/>
    </row>
    <row r="151" spans="1:1" ht="14.85" customHeight="1">
      <c r="A151" s="223"/>
    </row>
    <row r="152" spans="1:1" ht="14.85" customHeight="1">
      <c r="A152" s="223"/>
    </row>
    <row r="153" spans="1:1" ht="14.85" customHeight="1">
      <c r="A153" s="223"/>
    </row>
    <row r="154" spans="1:1" ht="14.85" customHeight="1">
      <c r="A154" s="223"/>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9"/>
  <sheetViews>
    <sheetView view="pageBreakPreview" zoomScaleNormal="100" zoomScaleSheetLayoutView="100" workbookViewId="0">
      <selection activeCell="M37" sqref="M37"/>
    </sheetView>
  </sheetViews>
  <sheetFormatPr defaultColWidth="8.75" defaultRowHeight="12"/>
  <cols>
    <col min="1" max="1" width="6.75" style="11" customWidth="1"/>
    <col min="2" max="19" width="5.125" style="11" customWidth="1"/>
    <col min="20" max="20" width="12.375" style="11" customWidth="1"/>
    <col min="21" max="16384" width="8.75" style="11"/>
  </cols>
  <sheetData>
    <row r="1" spans="1:20" ht="36" customHeight="1" thickBot="1">
      <c r="A1" s="513" t="s">
        <v>29</v>
      </c>
      <c r="B1" s="513"/>
      <c r="C1" s="513"/>
      <c r="D1" s="513"/>
      <c r="E1" s="513"/>
      <c r="F1" s="513"/>
      <c r="G1" s="513"/>
      <c r="H1" s="513"/>
      <c r="I1" s="513"/>
      <c r="J1" s="513"/>
      <c r="K1" s="513"/>
      <c r="L1" s="513"/>
      <c r="M1" s="513"/>
      <c r="N1" s="513"/>
      <c r="O1" s="513"/>
      <c r="P1" s="513"/>
      <c r="Q1" s="513"/>
      <c r="R1" s="513"/>
      <c r="S1" s="513"/>
      <c r="T1" s="513"/>
    </row>
    <row r="2" spans="1:20" ht="15" customHeight="1">
      <c r="A2" s="514" t="s">
        <v>30</v>
      </c>
      <c r="B2" s="517" t="s">
        <v>8</v>
      </c>
      <c r="C2" s="518"/>
      <c r="D2" s="519"/>
      <c r="E2" s="520"/>
      <c r="F2" s="520"/>
      <c r="G2" s="520"/>
      <c r="H2" s="520"/>
      <c r="I2" s="520"/>
      <c r="J2" s="520"/>
      <c r="K2" s="520"/>
      <c r="L2" s="520"/>
      <c r="M2" s="520"/>
      <c r="N2" s="520"/>
      <c r="O2" s="520"/>
      <c r="P2" s="520"/>
      <c r="Q2" s="520"/>
      <c r="R2" s="520"/>
      <c r="S2" s="520"/>
      <c r="T2" s="521"/>
    </row>
    <row r="3" spans="1:20" ht="15" customHeight="1">
      <c r="A3" s="515"/>
      <c r="B3" s="522" t="s">
        <v>31</v>
      </c>
      <c r="C3" s="480"/>
      <c r="D3" s="523"/>
      <c r="E3" s="524"/>
      <c r="F3" s="524"/>
      <c r="G3" s="524"/>
      <c r="H3" s="524"/>
      <c r="I3" s="524"/>
      <c r="J3" s="524"/>
      <c r="K3" s="524"/>
      <c r="L3" s="524"/>
      <c r="M3" s="524"/>
      <c r="N3" s="524"/>
      <c r="O3" s="524"/>
      <c r="P3" s="524"/>
      <c r="Q3" s="524"/>
      <c r="R3" s="524"/>
      <c r="S3" s="524"/>
      <c r="T3" s="525"/>
    </row>
    <row r="4" spans="1:20" ht="30" customHeight="1">
      <c r="A4" s="515"/>
      <c r="B4" s="418" t="s">
        <v>32</v>
      </c>
      <c r="C4" s="419"/>
      <c r="D4" s="482"/>
      <c r="E4" s="483"/>
      <c r="F4" s="483"/>
      <c r="G4" s="483"/>
      <c r="H4" s="483"/>
      <c r="I4" s="483"/>
      <c r="J4" s="483"/>
      <c r="K4" s="483"/>
      <c r="L4" s="483"/>
      <c r="M4" s="483"/>
      <c r="N4" s="483"/>
      <c r="O4" s="483"/>
      <c r="P4" s="483"/>
      <c r="Q4" s="483"/>
      <c r="R4" s="483"/>
      <c r="S4" s="483"/>
      <c r="T4" s="526"/>
    </row>
    <row r="5" spans="1:20" ht="15" customHeight="1">
      <c r="A5" s="515"/>
      <c r="B5" s="477" t="s">
        <v>33</v>
      </c>
      <c r="C5" s="442"/>
      <c r="D5" s="527" t="s">
        <v>11</v>
      </c>
      <c r="E5" s="528"/>
      <c r="F5" s="529"/>
      <c r="G5" s="529"/>
      <c r="H5" s="12" t="s">
        <v>34</v>
      </c>
      <c r="I5" s="529"/>
      <c r="J5" s="529"/>
      <c r="K5" s="12" t="s">
        <v>35</v>
      </c>
      <c r="L5" s="441"/>
      <c r="M5" s="441"/>
      <c r="N5" s="441"/>
      <c r="O5" s="441"/>
      <c r="P5" s="441"/>
      <c r="Q5" s="441"/>
      <c r="R5" s="441"/>
      <c r="S5" s="441"/>
      <c r="T5" s="530"/>
    </row>
    <row r="6" spans="1:20" ht="15" customHeight="1">
      <c r="A6" s="515"/>
      <c r="B6" s="478"/>
      <c r="C6" s="445"/>
      <c r="D6" s="340"/>
      <c r="E6" s="316"/>
      <c r="F6" s="316"/>
      <c r="G6" s="316"/>
      <c r="H6" s="7" t="s">
        <v>12</v>
      </c>
      <c r="I6" s="13" t="s">
        <v>13</v>
      </c>
      <c r="J6" s="316"/>
      <c r="K6" s="316"/>
      <c r="L6" s="316"/>
      <c r="M6" s="316"/>
      <c r="N6" s="316"/>
      <c r="O6" s="7" t="s">
        <v>14</v>
      </c>
      <c r="P6" s="13" t="s">
        <v>15</v>
      </c>
      <c r="Q6" s="531"/>
      <c r="R6" s="531"/>
      <c r="S6" s="531"/>
      <c r="T6" s="532"/>
    </row>
    <row r="7" spans="1:20" ht="15" customHeight="1">
      <c r="A7" s="515"/>
      <c r="B7" s="478"/>
      <c r="C7" s="445"/>
      <c r="D7" s="340"/>
      <c r="E7" s="316"/>
      <c r="F7" s="316"/>
      <c r="G7" s="316"/>
      <c r="H7" s="7" t="s">
        <v>16</v>
      </c>
      <c r="I7" s="13" t="s">
        <v>17</v>
      </c>
      <c r="J7" s="316"/>
      <c r="K7" s="316"/>
      <c r="L7" s="316"/>
      <c r="M7" s="316"/>
      <c r="N7" s="316"/>
      <c r="O7" s="7" t="s">
        <v>18</v>
      </c>
      <c r="P7" s="13" t="s">
        <v>19</v>
      </c>
      <c r="Q7" s="531"/>
      <c r="R7" s="531"/>
      <c r="S7" s="531"/>
      <c r="T7" s="532"/>
    </row>
    <row r="8" spans="1:20" ht="18.95" customHeight="1">
      <c r="A8" s="515"/>
      <c r="B8" s="474"/>
      <c r="C8" s="500"/>
      <c r="D8" s="499"/>
      <c r="E8" s="469"/>
      <c r="F8" s="469"/>
      <c r="G8" s="469"/>
      <c r="H8" s="469"/>
      <c r="I8" s="469"/>
      <c r="J8" s="469"/>
      <c r="K8" s="469"/>
      <c r="L8" s="469"/>
      <c r="M8" s="466"/>
      <c r="N8" s="466"/>
      <c r="O8" s="469"/>
      <c r="P8" s="469"/>
      <c r="Q8" s="469"/>
      <c r="R8" s="469"/>
      <c r="S8" s="469"/>
      <c r="T8" s="470"/>
    </row>
    <row r="9" spans="1:20" ht="15" customHeight="1">
      <c r="A9" s="515"/>
      <c r="B9" s="477" t="s">
        <v>36</v>
      </c>
      <c r="C9" s="442"/>
      <c r="D9" s="418" t="s">
        <v>21</v>
      </c>
      <c r="E9" s="429"/>
      <c r="F9" s="501"/>
      <c r="G9" s="502"/>
      <c r="H9" s="502"/>
      <c r="I9" s="502"/>
      <c r="J9" s="502"/>
      <c r="K9" s="503" t="s">
        <v>22</v>
      </c>
      <c r="L9" s="503"/>
      <c r="M9" s="504"/>
      <c r="N9" s="505"/>
      <c r="O9" s="506" t="s">
        <v>37</v>
      </c>
      <c r="P9" s="507"/>
      <c r="Q9" s="501"/>
      <c r="R9" s="502"/>
      <c r="S9" s="502"/>
      <c r="T9" s="508"/>
    </row>
    <row r="10" spans="1:20" ht="15" customHeight="1">
      <c r="A10" s="516"/>
      <c r="B10" s="474"/>
      <c r="C10" s="500"/>
      <c r="D10" s="509" t="s">
        <v>38</v>
      </c>
      <c r="E10" s="510"/>
      <c r="F10" s="511"/>
      <c r="G10" s="511"/>
      <c r="H10" s="511"/>
      <c r="I10" s="511"/>
      <c r="J10" s="511"/>
      <c r="K10" s="511"/>
      <c r="L10" s="511"/>
      <c r="M10" s="511"/>
      <c r="N10" s="511"/>
      <c r="O10" s="511"/>
      <c r="P10" s="511"/>
      <c r="Q10" s="511"/>
      <c r="R10" s="511"/>
      <c r="S10" s="511"/>
      <c r="T10" s="512"/>
    </row>
    <row r="11" spans="1:20" ht="15" customHeight="1">
      <c r="A11" s="415" t="s">
        <v>39</v>
      </c>
      <c r="B11" s="418" t="s">
        <v>31</v>
      </c>
      <c r="C11" s="419"/>
      <c r="D11" s="420"/>
      <c r="E11" s="421"/>
      <c r="F11" s="421"/>
      <c r="G11" s="421"/>
      <c r="H11" s="421"/>
      <c r="I11" s="421"/>
      <c r="J11" s="421"/>
      <c r="K11" s="421"/>
      <c r="L11" s="422"/>
      <c r="M11" s="454" t="s">
        <v>40</v>
      </c>
      <c r="N11" s="455"/>
      <c r="O11" s="460" t="s">
        <v>41</v>
      </c>
      <c r="P11" s="461"/>
      <c r="Q11" s="14"/>
      <c r="R11" s="15" t="s">
        <v>42</v>
      </c>
      <c r="S11" s="16"/>
      <c r="T11" s="17" t="s">
        <v>43</v>
      </c>
    </row>
    <row r="12" spans="1:20" ht="15" customHeight="1">
      <c r="A12" s="416"/>
      <c r="B12" s="418" t="s">
        <v>44</v>
      </c>
      <c r="C12" s="419"/>
      <c r="D12" s="462"/>
      <c r="E12" s="463"/>
      <c r="F12" s="463"/>
      <c r="G12" s="463"/>
      <c r="H12" s="463"/>
      <c r="I12" s="463"/>
      <c r="J12" s="463"/>
      <c r="K12" s="463"/>
      <c r="L12" s="464"/>
      <c r="M12" s="456"/>
      <c r="N12" s="457"/>
      <c r="O12" s="465"/>
      <c r="P12" s="466"/>
      <c r="Q12" s="466"/>
      <c r="R12" s="466"/>
      <c r="S12" s="466"/>
      <c r="T12" s="467"/>
    </row>
    <row r="13" spans="1:20" ht="15" customHeight="1">
      <c r="A13" s="416"/>
      <c r="B13" s="418" t="s">
        <v>45</v>
      </c>
      <c r="C13" s="419"/>
      <c r="D13" s="471"/>
      <c r="E13" s="472"/>
      <c r="F13" s="472"/>
      <c r="G13" s="472"/>
      <c r="H13" s="472"/>
      <c r="I13" s="472"/>
      <c r="J13" s="472"/>
      <c r="K13" s="472"/>
      <c r="L13" s="473"/>
      <c r="M13" s="458"/>
      <c r="N13" s="459"/>
      <c r="O13" s="468"/>
      <c r="P13" s="469"/>
      <c r="Q13" s="469"/>
      <c r="R13" s="469"/>
      <c r="S13" s="469"/>
      <c r="T13" s="470"/>
    </row>
    <row r="14" spans="1:20" ht="15" customHeight="1">
      <c r="A14" s="416"/>
      <c r="B14" s="474" t="s">
        <v>46</v>
      </c>
      <c r="C14" s="475"/>
      <c r="D14" s="475"/>
      <c r="E14" s="475"/>
      <c r="F14" s="475"/>
      <c r="G14" s="475"/>
      <c r="H14" s="475"/>
      <c r="I14" s="444"/>
      <c r="J14" s="444"/>
      <c r="K14" s="444"/>
      <c r="L14" s="444"/>
      <c r="M14" s="475"/>
      <c r="N14" s="475"/>
      <c r="O14" s="419"/>
      <c r="P14" s="419"/>
      <c r="Q14" s="419"/>
      <c r="R14" s="441"/>
      <c r="S14" s="441"/>
      <c r="T14" s="476"/>
    </row>
    <row r="15" spans="1:20" ht="15" customHeight="1">
      <c r="A15" s="416"/>
      <c r="B15" s="477" t="s">
        <v>47</v>
      </c>
      <c r="C15" s="441"/>
      <c r="D15" s="441"/>
      <c r="E15" s="441"/>
      <c r="F15" s="441"/>
      <c r="G15" s="441"/>
      <c r="H15" s="441"/>
      <c r="I15" s="479" t="s">
        <v>48</v>
      </c>
      <c r="J15" s="480"/>
      <c r="K15" s="480"/>
      <c r="L15" s="481"/>
      <c r="M15" s="482"/>
      <c r="N15" s="483"/>
      <c r="O15" s="483"/>
      <c r="P15" s="483"/>
      <c r="Q15" s="484"/>
      <c r="R15" s="485" t="s">
        <v>49</v>
      </c>
      <c r="S15" s="485"/>
      <c r="T15" s="18"/>
    </row>
    <row r="16" spans="1:20" ht="15" customHeight="1">
      <c r="A16" s="416"/>
      <c r="B16" s="478"/>
      <c r="C16" s="444"/>
      <c r="D16" s="444"/>
      <c r="E16" s="444"/>
      <c r="F16" s="444"/>
      <c r="G16" s="444"/>
      <c r="H16" s="444"/>
      <c r="I16" s="486" t="s">
        <v>50</v>
      </c>
      <c r="J16" s="487"/>
      <c r="K16" s="487"/>
      <c r="L16" s="488"/>
      <c r="M16" s="492"/>
      <c r="N16" s="493"/>
      <c r="O16" s="493"/>
      <c r="P16" s="493"/>
      <c r="Q16" s="493"/>
      <c r="R16" s="494"/>
      <c r="S16" s="494"/>
      <c r="T16" s="495"/>
    </row>
    <row r="17" spans="1:20" ht="15" customHeight="1">
      <c r="A17" s="417"/>
      <c r="B17" s="474"/>
      <c r="C17" s="475"/>
      <c r="D17" s="475"/>
      <c r="E17" s="475"/>
      <c r="F17" s="475"/>
      <c r="G17" s="475"/>
      <c r="H17" s="475"/>
      <c r="I17" s="489"/>
      <c r="J17" s="490"/>
      <c r="K17" s="490"/>
      <c r="L17" s="491"/>
      <c r="M17" s="496"/>
      <c r="N17" s="497"/>
      <c r="O17" s="497"/>
      <c r="P17" s="497"/>
      <c r="Q17" s="497"/>
      <c r="R17" s="497"/>
      <c r="S17" s="497"/>
      <c r="T17" s="498"/>
    </row>
    <row r="18" spans="1:20" ht="15" customHeight="1">
      <c r="A18" s="436" t="s">
        <v>51</v>
      </c>
      <c r="B18" s="437"/>
      <c r="C18" s="437"/>
      <c r="D18" s="437"/>
      <c r="E18" s="437"/>
      <c r="F18" s="437"/>
      <c r="G18" s="437"/>
      <c r="H18" s="437"/>
      <c r="I18" s="438"/>
      <c r="J18" s="438"/>
      <c r="K18" s="438"/>
      <c r="L18" s="438"/>
      <c r="M18" s="437"/>
      <c r="N18" s="437"/>
      <c r="O18" s="437"/>
      <c r="P18" s="437"/>
      <c r="Q18" s="437"/>
      <c r="R18" s="437"/>
      <c r="S18" s="437"/>
      <c r="T18" s="439"/>
    </row>
    <row r="19" spans="1:20" ht="15" customHeight="1">
      <c r="A19" s="440" t="s">
        <v>52</v>
      </c>
      <c r="B19" s="441"/>
      <c r="C19" s="441"/>
      <c r="D19" s="441"/>
      <c r="E19" s="441"/>
      <c r="F19" s="441"/>
      <c r="G19" s="441"/>
      <c r="H19" s="442"/>
      <c r="I19" s="418" t="s">
        <v>53</v>
      </c>
      <c r="J19" s="419"/>
      <c r="K19" s="419"/>
      <c r="L19" s="419"/>
      <c r="M19" s="419"/>
      <c r="N19" s="419"/>
      <c r="O19" s="419"/>
      <c r="P19" s="419"/>
      <c r="Q19" s="446"/>
      <c r="R19" s="447"/>
      <c r="S19" s="447"/>
      <c r="T19" s="448"/>
    </row>
    <row r="20" spans="1:20" ht="15" customHeight="1">
      <c r="A20" s="443"/>
      <c r="B20" s="444"/>
      <c r="C20" s="444"/>
      <c r="D20" s="444"/>
      <c r="E20" s="444"/>
      <c r="F20" s="444"/>
      <c r="G20" s="444"/>
      <c r="H20" s="445"/>
      <c r="I20" s="418" t="s">
        <v>54</v>
      </c>
      <c r="J20" s="419"/>
      <c r="K20" s="419"/>
      <c r="L20" s="424"/>
      <c r="M20" s="418" t="s">
        <v>55</v>
      </c>
      <c r="N20" s="419"/>
      <c r="O20" s="419"/>
      <c r="P20" s="419"/>
      <c r="Q20" s="449"/>
      <c r="R20" s="450"/>
      <c r="S20" s="450"/>
      <c r="T20" s="451"/>
    </row>
    <row r="21" spans="1:20" ht="15" customHeight="1">
      <c r="A21" s="452"/>
      <c r="B21" s="418" t="s">
        <v>56</v>
      </c>
      <c r="C21" s="419"/>
      <c r="D21" s="419"/>
      <c r="E21" s="419"/>
      <c r="F21" s="419"/>
      <c r="G21" s="419"/>
      <c r="H21" s="424"/>
      <c r="I21" s="425"/>
      <c r="J21" s="426"/>
      <c r="K21" s="426"/>
      <c r="L21" s="427"/>
      <c r="M21" s="425"/>
      <c r="N21" s="426"/>
      <c r="O21" s="426"/>
      <c r="P21" s="426"/>
      <c r="Q21" s="449"/>
      <c r="R21" s="450"/>
      <c r="S21" s="450"/>
      <c r="T21" s="451"/>
    </row>
    <row r="22" spans="1:20" ht="15" customHeight="1">
      <c r="A22" s="453"/>
      <c r="B22" s="418" t="s">
        <v>57</v>
      </c>
      <c r="C22" s="419"/>
      <c r="D22" s="419"/>
      <c r="E22" s="419"/>
      <c r="F22" s="419"/>
      <c r="G22" s="419"/>
      <c r="H22" s="424"/>
      <c r="I22" s="425"/>
      <c r="J22" s="426"/>
      <c r="K22" s="426"/>
      <c r="L22" s="427"/>
      <c r="M22" s="425"/>
      <c r="N22" s="426"/>
      <c r="O22" s="426"/>
      <c r="P22" s="426"/>
      <c r="Q22" s="449"/>
      <c r="R22" s="450"/>
      <c r="S22" s="450"/>
      <c r="T22" s="451"/>
    </row>
    <row r="23" spans="1:20" ht="15" customHeight="1">
      <c r="A23" s="428" t="s">
        <v>58</v>
      </c>
      <c r="B23" s="419"/>
      <c r="C23" s="419"/>
      <c r="D23" s="419"/>
      <c r="E23" s="419"/>
      <c r="F23" s="419"/>
      <c r="G23" s="419"/>
      <c r="H23" s="429"/>
      <c r="I23" s="430"/>
      <c r="J23" s="430"/>
      <c r="K23" s="430"/>
      <c r="L23" s="430"/>
      <c r="M23" s="430"/>
      <c r="N23" s="430"/>
      <c r="O23" s="430"/>
      <c r="P23" s="19" t="s">
        <v>59</v>
      </c>
      <c r="Q23" s="20"/>
      <c r="R23" s="21"/>
      <c r="S23" s="21"/>
      <c r="T23" s="22"/>
    </row>
    <row r="24" spans="1:20" ht="15" customHeight="1" thickBot="1">
      <c r="A24" s="431" t="s">
        <v>60</v>
      </c>
      <c r="B24" s="432"/>
      <c r="C24" s="432"/>
      <c r="D24" s="432"/>
      <c r="E24" s="432"/>
      <c r="F24" s="432"/>
      <c r="G24" s="432"/>
      <c r="H24" s="433"/>
      <c r="I24" s="434" t="s">
        <v>61</v>
      </c>
      <c r="J24" s="435"/>
      <c r="K24" s="435"/>
      <c r="L24" s="435"/>
      <c r="M24" s="435"/>
      <c r="N24" s="435"/>
      <c r="O24" s="435"/>
      <c r="P24" s="435"/>
      <c r="Q24" s="23"/>
      <c r="R24" s="24"/>
      <c r="S24" s="24"/>
      <c r="T24" s="25"/>
    </row>
    <row r="25" spans="1:20" ht="14.45" customHeight="1">
      <c r="A25" s="26"/>
    </row>
    <row r="26" spans="1:20" ht="14.45" customHeight="1">
      <c r="A26" s="26" t="s">
        <v>28</v>
      </c>
      <c r="B26" s="423" t="s">
        <v>62</v>
      </c>
      <c r="C26" s="423"/>
      <c r="D26" s="423"/>
      <c r="E26" s="423"/>
      <c r="F26" s="423"/>
      <c r="G26" s="423"/>
      <c r="H26" s="423"/>
      <c r="I26" s="423"/>
      <c r="J26" s="423"/>
      <c r="K26" s="423"/>
      <c r="L26" s="423"/>
      <c r="M26" s="423"/>
      <c r="N26" s="423"/>
      <c r="O26" s="423"/>
      <c r="P26" s="423"/>
      <c r="Q26" s="423"/>
      <c r="R26" s="423"/>
      <c r="S26" s="423"/>
      <c r="T26" s="423"/>
    </row>
    <row r="27" spans="1:20" ht="14.45" customHeight="1">
      <c r="A27" s="27"/>
      <c r="B27" s="423"/>
      <c r="C27" s="423"/>
      <c r="D27" s="423"/>
      <c r="E27" s="423"/>
      <c r="F27" s="423"/>
      <c r="G27" s="423"/>
      <c r="H27" s="423"/>
      <c r="I27" s="423"/>
      <c r="J27" s="423"/>
      <c r="K27" s="423"/>
      <c r="L27" s="423"/>
      <c r="M27" s="423"/>
      <c r="N27" s="423"/>
      <c r="O27" s="423"/>
      <c r="P27" s="423"/>
      <c r="Q27" s="423"/>
      <c r="R27" s="423"/>
      <c r="S27" s="423"/>
      <c r="T27" s="423"/>
    </row>
    <row r="28" spans="1:20" ht="14.45" customHeight="1">
      <c r="A28" s="28"/>
      <c r="B28" s="423"/>
      <c r="C28" s="423"/>
      <c r="D28" s="423"/>
      <c r="E28" s="423"/>
      <c r="F28" s="423"/>
      <c r="G28" s="423"/>
      <c r="H28" s="423"/>
      <c r="I28" s="423"/>
      <c r="J28" s="423"/>
      <c r="K28" s="423"/>
      <c r="L28" s="423"/>
      <c r="M28" s="423"/>
      <c r="N28" s="423"/>
      <c r="O28" s="423"/>
      <c r="P28" s="423"/>
      <c r="Q28" s="423"/>
      <c r="R28" s="423"/>
      <c r="S28" s="423"/>
      <c r="T28" s="423"/>
    </row>
    <row r="29" spans="1:20">
      <c r="B29" s="21"/>
    </row>
  </sheetData>
  <mergeCells count="63">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BF57"/>
  <sheetViews>
    <sheetView showGridLines="0" view="pageBreakPreview" zoomScaleNormal="55" zoomScaleSheetLayoutView="100" workbookViewId="0">
      <selection activeCell="F24" sqref="F24"/>
    </sheetView>
  </sheetViews>
  <sheetFormatPr defaultColWidth="4.5" defaultRowHeight="20.25" customHeight="1"/>
  <cols>
    <col min="1" max="1" width="1.375" style="76" customWidth="1"/>
    <col min="2" max="56" width="5.625" style="76" customWidth="1"/>
    <col min="57" max="16384" width="4.5" style="76"/>
  </cols>
  <sheetData>
    <row r="1" spans="1:57" s="46" customFormat="1" ht="20.25" customHeight="1">
      <c r="A1" s="41"/>
      <c r="B1" s="41"/>
      <c r="C1" s="42" t="s">
        <v>102</v>
      </c>
      <c r="D1" s="42"/>
      <c r="E1" s="41"/>
      <c r="F1" s="41"/>
      <c r="G1" s="43" t="s">
        <v>103</v>
      </c>
      <c r="H1" s="41"/>
      <c r="I1" s="41"/>
      <c r="J1" s="42"/>
      <c r="K1" s="42"/>
      <c r="L1" s="42"/>
      <c r="M1" s="42"/>
      <c r="N1" s="41"/>
      <c r="O1" s="41"/>
      <c r="P1" s="41"/>
      <c r="Q1" s="41"/>
      <c r="R1" s="41"/>
      <c r="S1" s="41"/>
      <c r="T1" s="41"/>
      <c r="U1" s="41"/>
      <c r="V1" s="41"/>
      <c r="W1" s="41"/>
      <c r="X1" s="41"/>
      <c r="Y1" s="41"/>
      <c r="Z1" s="41"/>
      <c r="AA1" s="41"/>
      <c r="AB1" s="41"/>
      <c r="AC1" s="41"/>
      <c r="AD1" s="41"/>
      <c r="AE1" s="41"/>
      <c r="AF1" s="41"/>
      <c r="AG1" s="41"/>
      <c r="AH1" s="41"/>
      <c r="AI1" s="41"/>
      <c r="AJ1" s="41"/>
      <c r="AK1" s="44" t="s">
        <v>104</v>
      </c>
      <c r="AL1" s="44" t="s">
        <v>105</v>
      </c>
      <c r="AM1" s="646" t="s">
        <v>106</v>
      </c>
      <c r="AN1" s="646"/>
      <c r="AO1" s="646"/>
      <c r="AP1" s="646"/>
      <c r="AQ1" s="646"/>
      <c r="AR1" s="646"/>
      <c r="AS1" s="646"/>
      <c r="AT1" s="646"/>
      <c r="AU1" s="646"/>
      <c r="AV1" s="646"/>
      <c r="AW1" s="646"/>
      <c r="AX1" s="646"/>
      <c r="AY1" s="646"/>
      <c r="AZ1" s="646"/>
      <c r="BA1" s="646"/>
      <c r="BB1" s="45" t="s">
        <v>107</v>
      </c>
      <c r="BC1" s="41"/>
      <c r="BD1" s="41"/>
    </row>
    <row r="2" spans="1:57" s="49" customFormat="1" ht="20.25" customHeight="1">
      <c r="A2" s="47"/>
      <c r="B2" s="47"/>
      <c r="C2" s="47"/>
      <c r="D2" s="43"/>
      <c r="E2" s="47"/>
      <c r="F2" s="47"/>
      <c r="G2" s="47"/>
      <c r="H2" s="43"/>
      <c r="I2" s="44"/>
      <c r="J2" s="44"/>
      <c r="K2" s="44"/>
      <c r="L2" s="44"/>
      <c r="M2" s="44"/>
      <c r="N2" s="47"/>
      <c r="O2" s="47"/>
      <c r="P2" s="47"/>
      <c r="Q2" s="47"/>
      <c r="R2" s="47"/>
      <c r="S2" s="47"/>
      <c r="T2" s="44" t="s">
        <v>108</v>
      </c>
      <c r="U2" s="647">
        <v>6</v>
      </c>
      <c r="V2" s="647"/>
      <c r="W2" s="44" t="s">
        <v>105</v>
      </c>
      <c r="X2" s="648">
        <f>IF(U2=0,"",YEAR(DATE(2018+U2,1,1)))</f>
        <v>2024</v>
      </c>
      <c r="Y2" s="648"/>
      <c r="Z2" s="47" t="s">
        <v>109</v>
      </c>
      <c r="AA2" s="47" t="s">
        <v>110</v>
      </c>
      <c r="AB2" s="647">
        <v>4</v>
      </c>
      <c r="AC2" s="647"/>
      <c r="AD2" s="47" t="s">
        <v>111</v>
      </c>
      <c r="AE2" s="47"/>
      <c r="AF2" s="47"/>
      <c r="AG2" s="47"/>
      <c r="AH2" s="47"/>
      <c r="AI2" s="47"/>
      <c r="AJ2" s="45"/>
      <c r="AK2" s="44" t="s">
        <v>112</v>
      </c>
      <c r="AL2" s="44" t="s">
        <v>113</v>
      </c>
      <c r="AM2" s="647" t="s">
        <v>114</v>
      </c>
      <c r="AN2" s="647"/>
      <c r="AO2" s="647"/>
      <c r="AP2" s="647"/>
      <c r="AQ2" s="647"/>
      <c r="AR2" s="647"/>
      <c r="AS2" s="647"/>
      <c r="AT2" s="647"/>
      <c r="AU2" s="647"/>
      <c r="AV2" s="647"/>
      <c r="AW2" s="647"/>
      <c r="AX2" s="647"/>
      <c r="AY2" s="647"/>
      <c r="AZ2" s="647"/>
      <c r="BA2" s="647"/>
      <c r="BB2" s="45" t="s">
        <v>115</v>
      </c>
      <c r="BC2" s="44"/>
      <c r="BD2" s="44"/>
      <c r="BE2" s="48"/>
    </row>
    <row r="3" spans="1:57" s="49" customFormat="1" ht="20.25" customHeight="1">
      <c r="A3" s="47"/>
      <c r="B3" s="47"/>
      <c r="C3" s="47"/>
      <c r="D3" s="43"/>
      <c r="E3" s="47"/>
      <c r="F3" s="47"/>
      <c r="G3" s="47"/>
      <c r="H3" s="43"/>
      <c r="I3" s="44"/>
      <c r="J3" s="44"/>
      <c r="K3" s="44"/>
      <c r="L3" s="44"/>
      <c r="M3" s="44"/>
      <c r="N3" s="47"/>
      <c r="O3" s="47"/>
      <c r="P3" s="47"/>
      <c r="Q3" s="47"/>
      <c r="R3" s="47"/>
      <c r="S3" s="47"/>
      <c r="T3" s="50"/>
      <c r="U3" s="51"/>
      <c r="V3" s="51"/>
      <c r="W3" s="52"/>
      <c r="X3" s="51"/>
      <c r="Y3" s="51"/>
      <c r="Z3" s="53"/>
      <c r="AA3" s="53"/>
      <c r="AB3" s="51"/>
      <c r="AC3" s="51"/>
      <c r="AD3" s="54"/>
      <c r="AE3" s="47"/>
      <c r="AF3" s="47"/>
      <c r="AG3" s="47"/>
      <c r="AH3" s="47"/>
      <c r="AI3" s="47"/>
      <c r="AJ3" s="45"/>
      <c r="AK3" s="44"/>
      <c r="AL3" s="44"/>
      <c r="AM3" s="55"/>
      <c r="AN3" s="55"/>
      <c r="AO3" s="55"/>
      <c r="AP3" s="55"/>
      <c r="AQ3" s="55"/>
      <c r="AR3" s="55"/>
      <c r="AS3" s="55"/>
      <c r="AT3" s="55"/>
      <c r="AU3" s="55"/>
      <c r="AV3" s="55"/>
      <c r="AW3" s="55"/>
      <c r="AX3" s="55"/>
      <c r="AY3" s="56" t="s">
        <v>116</v>
      </c>
      <c r="AZ3" s="649" t="s">
        <v>117</v>
      </c>
      <c r="BA3" s="649"/>
      <c r="BB3" s="649"/>
      <c r="BC3" s="649"/>
      <c r="BD3" s="44"/>
      <c r="BE3" s="48"/>
    </row>
    <row r="4" spans="1:57" s="49" customFormat="1" ht="20.25" customHeight="1">
      <c r="A4" s="47"/>
      <c r="B4" s="57"/>
      <c r="C4" s="57"/>
      <c r="D4" s="57"/>
      <c r="E4" s="57"/>
      <c r="F4" s="57"/>
      <c r="G4" s="57"/>
      <c r="H4" s="57"/>
      <c r="I4" s="57"/>
      <c r="J4" s="58"/>
      <c r="K4" s="59"/>
      <c r="L4" s="59"/>
      <c r="M4" s="59"/>
      <c r="N4" s="59"/>
      <c r="O4" s="59"/>
      <c r="P4" s="60"/>
      <c r="Q4" s="59"/>
      <c r="R4" s="59"/>
      <c r="S4" s="47"/>
      <c r="T4" s="47"/>
      <c r="U4" s="47"/>
      <c r="V4" s="47"/>
      <c r="W4" s="47"/>
      <c r="X4" s="47"/>
      <c r="Y4" s="47"/>
      <c r="Z4" s="53"/>
      <c r="AA4" s="53"/>
      <c r="AB4" s="51"/>
      <c r="AC4" s="51"/>
      <c r="AD4" s="54"/>
      <c r="AE4" s="47"/>
      <c r="AF4" s="47"/>
      <c r="AG4" s="47"/>
      <c r="AH4" s="47"/>
      <c r="AI4" s="47"/>
      <c r="AJ4" s="45"/>
      <c r="AK4" s="44"/>
      <c r="AL4" s="44"/>
      <c r="AM4" s="55"/>
      <c r="AN4" s="55"/>
      <c r="AO4" s="55"/>
      <c r="AP4" s="55"/>
      <c r="AQ4" s="55"/>
      <c r="AR4" s="55"/>
      <c r="AS4" s="55"/>
      <c r="AT4" s="55"/>
      <c r="AU4" s="55"/>
      <c r="AV4" s="55"/>
      <c r="AW4" s="55"/>
      <c r="AX4" s="55"/>
      <c r="AY4" s="56" t="s">
        <v>118</v>
      </c>
      <c r="AZ4" s="649" t="s">
        <v>119</v>
      </c>
      <c r="BA4" s="649"/>
      <c r="BB4" s="649"/>
      <c r="BC4" s="649"/>
      <c r="BD4" s="44"/>
      <c r="BE4" s="48"/>
    </row>
    <row r="5" spans="1:57" s="49" customFormat="1" ht="20.25" customHeight="1">
      <c r="A5" s="47"/>
      <c r="B5" s="61"/>
      <c r="C5" s="61"/>
      <c r="D5" s="61"/>
      <c r="E5" s="61"/>
      <c r="F5" s="61"/>
      <c r="G5" s="61"/>
      <c r="H5" s="61"/>
      <c r="I5" s="61"/>
      <c r="J5" s="59"/>
      <c r="K5" s="62"/>
      <c r="L5" s="63"/>
      <c r="M5" s="63"/>
      <c r="N5" s="63"/>
      <c r="O5" s="63"/>
      <c r="P5" s="61"/>
      <c r="Q5" s="57"/>
      <c r="R5" s="57"/>
      <c r="S5" s="41"/>
      <c r="T5" s="47"/>
      <c r="U5" s="47"/>
      <c r="V5" s="47"/>
      <c r="W5" s="47"/>
      <c r="X5" s="47"/>
      <c r="Y5" s="47"/>
      <c r="Z5" s="53"/>
      <c r="AA5" s="53"/>
      <c r="AB5" s="51"/>
      <c r="AC5" s="51"/>
      <c r="AD5" s="41"/>
      <c r="AE5" s="41"/>
      <c r="AF5" s="41"/>
      <c r="AG5" s="41"/>
      <c r="AH5" s="47"/>
      <c r="AI5" s="47"/>
      <c r="AJ5" s="41" t="s">
        <v>120</v>
      </c>
      <c r="AK5" s="41"/>
      <c r="AL5" s="41"/>
      <c r="AM5" s="41"/>
      <c r="AN5" s="41"/>
      <c r="AO5" s="41"/>
      <c r="AP5" s="41"/>
      <c r="AQ5" s="41"/>
      <c r="AR5" s="57"/>
      <c r="AS5" s="57"/>
      <c r="AT5" s="64"/>
      <c r="AU5" s="41"/>
      <c r="AV5" s="612">
        <v>40</v>
      </c>
      <c r="AW5" s="613"/>
      <c r="AX5" s="64" t="s">
        <v>121</v>
      </c>
      <c r="AY5" s="41"/>
      <c r="AZ5" s="650">
        <v>160</v>
      </c>
      <c r="BA5" s="651"/>
      <c r="BB5" s="64" t="s">
        <v>122</v>
      </c>
      <c r="BC5" s="41"/>
      <c r="BD5" s="47"/>
      <c r="BE5" s="48"/>
    </row>
    <row r="6" spans="1:57" s="49" customFormat="1" ht="20.25" customHeight="1">
      <c r="A6" s="47"/>
      <c r="B6" s="61"/>
      <c r="C6" s="61"/>
      <c r="D6" s="61"/>
      <c r="E6" s="61"/>
      <c r="F6" s="61"/>
      <c r="G6" s="61"/>
      <c r="H6" s="61"/>
      <c r="I6" s="61"/>
      <c r="J6" s="59"/>
      <c r="K6" s="62"/>
      <c r="L6" s="63"/>
      <c r="M6" s="63"/>
      <c r="N6" s="63"/>
      <c r="O6" s="63"/>
      <c r="P6" s="61"/>
      <c r="Q6" s="57"/>
      <c r="R6" s="57"/>
      <c r="S6" s="41"/>
      <c r="T6" s="47"/>
      <c r="U6" s="47"/>
      <c r="V6" s="47"/>
      <c r="W6" s="47"/>
      <c r="X6" s="47"/>
      <c r="Y6" s="47"/>
      <c r="Z6" s="53"/>
      <c r="AA6" s="53"/>
      <c r="AB6" s="51"/>
      <c r="AC6" s="51"/>
      <c r="AD6" s="41"/>
      <c r="AE6" s="41"/>
      <c r="AF6" s="41"/>
      <c r="AG6" s="41"/>
      <c r="AH6" s="47"/>
      <c r="AI6" s="47"/>
      <c r="AJ6" s="41"/>
      <c r="AK6" s="41"/>
      <c r="AL6" s="41"/>
      <c r="AM6" s="41"/>
      <c r="AN6" s="41"/>
      <c r="AO6" s="41"/>
      <c r="AP6" s="41"/>
      <c r="AQ6" s="41" t="s">
        <v>123</v>
      </c>
      <c r="AR6" s="41"/>
      <c r="AS6" s="65"/>
      <c r="AT6" s="65"/>
      <c r="AU6" s="65"/>
      <c r="AV6" s="41"/>
      <c r="AW6" s="41"/>
      <c r="AX6" s="66"/>
      <c r="AY6" s="41"/>
      <c r="AZ6" s="612">
        <v>100</v>
      </c>
      <c r="BA6" s="613"/>
      <c r="BB6" s="64" t="s">
        <v>124</v>
      </c>
      <c r="BC6" s="41"/>
      <c r="BD6" s="47"/>
      <c r="BE6" s="48"/>
    </row>
    <row r="7" spans="1:57" s="49" customFormat="1" ht="20.25" customHeight="1">
      <c r="A7" s="47"/>
      <c r="B7" s="61"/>
      <c r="C7" s="61"/>
      <c r="D7" s="61"/>
      <c r="E7" s="61"/>
      <c r="F7" s="61"/>
      <c r="G7" s="61"/>
      <c r="H7" s="61"/>
      <c r="I7" s="61"/>
      <c r="J7" s="61"/>
      <c r="K7" s="67"/>
      <c r="L7" s="67"/>
      <c r="M7" s="67"/>
      <c r="N7" s="61"/>
      <c r="O7" s="68"/>
      <c r="P7" s="69"/>
      <c r="Q7" s="69"/>
      <c r="R7" s="70"/>
      <c r="S7" s="65"/>
      <c r="T7" s="47"/>
      <c r="U7" s="47"/>
      <c r="V7" s="47"/>
      <c r="W7" s="47"/>
      <c r="X7" s="47"/>
      <c r="Y7" s="47"/>
      <c r="Z7" s="53"/>
      <c r="AA7" s="53"/>
      <c r="AB7" s="51"/>
      <c r="AC7" s="51"/>
      <c r="AD7" s="64"/>
      <c r="AE7" s="41"/>
      <c r="AF7" s="41"/>
      <c r="AG7" s="41"/>
      <c r="AH7" s="47"/>
      <c r="AI7" s="47"/>
      <c r="AJ7" s="47"/>
      <c r="AK7" s="47"/>
      <c r="AL7" s="41"/>
      <c r="AM7" s="41"/>
      <c r="AN7" s="71"/>
      <c r="AO7" s="66"/>
      <c r="AP7" s="66"/>
      <c r="AQ7" s="65"/>
      <c r="AR7" s="65"/>
      <c r="AS7" s="65"/>
      <c r="AT7" s="65"/>
      <c r="AU7" s="65"/>
      <c r="AV7" s="65"/>
      <c r="AW7" s="41" t="s">
        <v>125</v>
      </c>
      <c r="AX7" s="41"/>
      <c r="AY7" s="41"/>
      <c r="AZ7" s="614">
        <f>DAY(EOMONTH(DATE(X2,AB2,1),0))</f>
        <v>30</v>
      </c>
      <c r="BA7" s="615"/>
      <c r="BB7" s="64" t="s">
        <v>126</v>
      </c>
      <c r="BC7" s="47"/>
      <c r="BD7" s="47"/>
      <c r="BE7" s="48"/>
    </row>
    <row r="8" spans="1:57" ht="5.0999999999999996" customHeight="1" thickBot="1">
      <c r="A8" s="72"/>
      <c r="B8" s="72"/>
      <c r="C8" s="73"/>
      <c r="D8" s="73"/>
      <c r="E8" s="72"/>
      <c r="F8" s="72"/>
      <c r="G8" s="72"/>
      <c r="H8" s="72"/>
      <c r="I8" s="72"/>
      <c r="J8" s="72"/>
      <c r="K8" s="72"/>
      <c r="L8" s="72"/>
      <c r="M8" s="72"/>
      <c r="N8" s="72"/>
      <c r="O8" s="72"/>
      <c r="P8" s="72"/>
      <c r="Q8" s="72"/>
      <c r="R8" s="72"/>
      <c r="S8" s="73"/>
      <c r="T8" s="72"/>
      <c r="U8" s="72"/>
      <c r="V8" s="72"/>
      <c r="W8" s="72"/>
      <c r="X8" s="72"/>
      <c r="Y8" s="72"/>
      <c r="Z8" s="72"/>
      <c r="AA8" s="72"/>
      <c r="AB8" s="72"/>
      <c r="AC8" s="72"/>
      <c r="AD8" s="72"/>
      <c r="AE8" s="72"/>
      <c r="AF8" s="72"/>
      <c r="AG8" s="72"/>
      <c r="AH8" s="72"/>
      <c r="AI8" s="72"/>
      <c r="AJ8" s="73"/>
      <c r="AK8" s="72"/>
      <c r="AL8" s="72"/>
      <c r="AM8" s="72"/>
      <c r="AN8" s="72"/>
      <c r="AO8" s="72"/>
      <c r="AP8" s="72"/>
      <c r="AQ8" s="72"/>
      <c r="AR8" s="72"/>
      <c r="AS8" s="72"/>
      <c r="AT8" s="72"/>
      <c r="AU8" s="72"/>
      <c r="AV8" s="72"/>
      <c r="AW8" s="72"/>
      <c r="AX8" s="72"/>
      <c r="AY8" s="72"/>
      <c r="AZ8" s="72"/>
      <c r="BA8" s="72"/>
      <c r="BB8" s="72"/>
      <c r="BC8" s="74"/>
      <c r="BD8" s="74"/>
      <c r="BE8" s="75"/>
    </row>
    <row r="9" spans="1:57" ht="20.25" customHeight="1" thickBot="1">
      <c r="A9" s="72"/>
      <c r="B9" s="616" t="s">
        <v>127</v>
      </c>
      <c r="C9" s="619" t="s">
        <v>128</v>
      </c>
      <c r="D9" s="620"/>
      <c r="E9" s="625" t="s">
        <v>129</v>
      </c>
      <c r="F9" s="620"/>
      <c r="G9" s="625" t="s">
        <v>130</v>
      </c>
      <c r="H9" s="619"/>
      <c r="I9" s="619"/>
      <c r="J9" s="619"/>
      <c r="K9" s="620"/>
      <c r="L9" s="625" t="s">
        <v>131</v>
      </c>
      <c r="M9" s="619"/>
      <c r="N9" s="619"/>
      <c r="O9" s="628"/>
      <c r="P9" s="631" t="s">
        <v>132</v>
      </c>
      <c r="Q9" s="632"/>
      <c r="R9" s="632"/>
      <c r="S9" s="632"/>
      <c r="T9" s="632"/>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c r="AT9" s="632"/>
      <c r="AU9" s="633" t="str">
        <f>IF(AZ3="４週","(10)1～4週目の勤務時間数合計","(10)1か月の勤務時間数合計")</f>
        <v>(10)1～4週目の勤務時間数合計</v>
      </c>
      <c r="AV9" s="634"/>
      <c r="AW9" s="633" t="s">
        <v>133</v>
      </c>
      <c r="AX9" s="634"/>
      <c r="AY9" s="641" t="s">
        <v>134</v>
      </c>
      <c r="AZ9" s="641"/>
      <c r="BA9" s="641"/>
      <c r="BB9" s="641"/>
      <c r="BC9" s="641"/>
      <c r="BD9" s="641"/>
    </row>
    <row r="10" spans="1:57" ht="20.25" customHeight="1" thickBot="1">
      <c r="A10" s="72"/>
      <c r="B10" s="617"/>
      <c r="C10" s="621"/>
      <c r="D10" s="622"/>
      <c r="E10" s="626"/>
      <c r="F10" s="622"/>
      <c r="G10" s="626"/>
      <c r="H10" s="621"/>
      <c r="I10" s="621"/>
      <c r="J10" s="621"/>
      <c r="K10" s="622"/>
      <c r="L10" s="626"/>
      <c r="M10" s="621"/>
      <c r="N10" s="621"/>
      <c r="O10" s="629"/>
      <c r="P10" s="643" t="s">
        <v>135</v>
      </c>
      <c r="Q10" s="644"/>
      <c r="R10" s="644"/>
      <c r="S10" s="644"/>
      <c r="T10" s="644"/>
      <c r="U10" s="644"/>
      <c r="V10" s="645"/>
      <c r="W10" s="643" t="s">
        <v>136</v>
      </c>
      <c r="X10" s="644"/>
      <c r="Y10" s="644"/>
      <c r="Z10" s="644"/>
      <c r="AA10" s="644"/>
      <c r="AB10" s="644"/>
      <c r="AC10" s="645"/>
      <c r="AD10" s="643" t="s">
        <v>137</v>
      </c>
      <c r="AE10" s="644"/>
      <c r="AF10" s="644"/>
      <c r="AG10" s="644"/>
      <c r="AH10" s="644"/>
      <c r="AI10" s="644"/>
      <c r="AJ10" s="645"/>
      <c r="AK10" s="643" t="s">
        <v>138</v>
      </c>
      <c r="AL10" s="644"/>
      <c r="AM10" s="644"/>
      <c r="AN10" s="644"/>
      <c r="AO10" s="644"/>
      <c r="AP10" s="644"/>
      <c r="AQ10" s="645"/>
      <c r="AR10" s="643" t="s">
        <v>139</v>
      </c>
      <c r="AS10" s="644"/>
      <c r="AT10" s="645"/>
      <c r="AU10" s="635"/>
      <c r="AV10" s="636"/>
      <c r="AW10" s="635"/>
      <c r="AX10" s="636"/>
      <c r="AY10" s="641"/>
      <c r="AZ10" s="641"/>
      <c r="BA10" s="641"/>
      <c r="BB10" s="641"/>
      <c r="BC10" s="641"/>
      <c r="BD10" s="641"/>
    </row>
    <row r="11" spans="1:57" ht="20.25" customHeight="1" thickBot="1">
      <c r="A11" s="72"/>
      <c r="B11" s="617"/>
      <c r="C11" s="621"/>
      <c r="D11" s="622"/>
      <c r="E11" s="626"/>
      <c r="F11" s="622"/>
      <c r="G11" s="626"/>
      <c r="H11" s="621"/>
      <c r="I11" s="621"/>
      <c r="J11" s="621"/>
      <c r="K11" s="622"/>
      <c r="L11" s="626"/>
      <c r="M11" s="621"/>
      <c r="N11" s="621"/>
      <c r="O11" s="629"/>
      <c r="P11" s="77">
        <f>DAY(DATE($X$2,$AB$2,1))</f>
        <v>1</v>
      </c>
      <c r="Q11" s="78">
        <f>DAY(DATE($X$2,$AB$2,2))</f>
        <v>2</v>
      </c>
      <c r="R11" s="78">
        <f>DAY(DATE($X$2,$AB$2,3))</f>
        <v>3</v>
      </c>
      <c r="S11" s="78">
        <f>DAY(DATE($X$2,$AB$2,4))</f>
        <v>4</v>
      </c>
      <c r="T11" s="78">
        <f>DAY(DATE($X$2,$AB$2,5))</f>
        <v>5</v>
      </c>
      <c r="U11" s="78">
        <f>DAY(DATE($X$2,$AB$2,6))</f>
        <v>6</v>
      </c>
      <c r="V11" s="79">
        <f>DAY(DATE($X$2,$AB$2,7))</f>
        <v>7</v>
      </c>
      <c r="W11" s="77">
        <f>DAY(DATE($X$2,$AB$2,8))</f>
        <v>8</v>
      </c>
      <c r="X11" s="78">
        <f>DAY(DATE($X$2,$AB$2,9))</f>
        <v>9</v>
      </c>
      <c r="Y11" s="78">
        <f>DAY(DATE($X$2,$AB$2,10))</f>
        <v>10</v>
      </c>
      <c r="Z11" s="78">
        <f>DAY(DATE($X$2,$AB$2,11))</f>
        <v>11</v>
      </c>
      <c r="AA11" s="78">
        <f>DAY(DATE($X$2,$AB$2,12))</f>
        <v>12</v>
      </c>
      <c r="AB11" s="78">
        <f>DAY(DATE($X$2,$AB$2,13))</f>
        <v>13</v>
      </c>
      <c r="AC11" s="79">
        <f>DAY(DATE($X$2,$AB$2,14))</f>
        <v>14</v>
      </c>
      <c r="AD11" s="77">
        <f>DAY(DATE($X$2,$AB$2,15))</f>
        <v>15</v>
      </c>
      <c r="AE11" s="78">
        <f>DAY(DATE($X$2,$AB$2,16))</f>
        <v>16</v>
      </c>
      <c r="AF11" s="78">
        <f>DAY(DATE($X$2,$AB$2,17))</f>
        <v>17</v>
      </c>
      <c r="AG11" s="78">
        <f>DAY(DATE($X$2,$AB$2,18))</f>
        <v>18</v>
      </c>
      <c r="AH11" s="78">
        <f>DAY(DATE($X$2,$AB$2,19))</f>
        <v>19</v>
      </c>
      <c r="AI11" s="78">
        <f>DAY(DATE($X$2,$AB$2,20))</f>
        <v>20</v>
      </c>
      <c r="AJ11" s="79">
        <f>DAY(DATE($X$2,$AB$2,21))</f>
        <v>21</v>
      </c>
      <c r="AK11" s="77">
        <f>DAY(DATE($X$2,$AB$2,22))</f>
        <v>22</v>
      </c>
      <c r="AL11" s="78">
        <f>DAY(DATE($X$2,$AB$2,23))</f>
        <v>23</v>
      </c>
      <c r="AM11" s="78">
        <f>DAY(DATE($X$2,$AB$2,24))</f>
        <v>24</v>
      </c>
      <c r="AN11" s="78">
        <f>DAY(DATE($X$2,$AB$2,25))</f>
        <v>25</v>
      </c>
      <c r="AO11" s="78">
        <f>DAY(DATE($X$2,$AB$2,26))</f>
        <v>26</v>
      </c>
      <c r="AP11" s="78">
        <f>DAY(DATE($X$2,$AB$2,27))</f>
        <v>27</v>
      </c>
      <c r="AQ11" s="79">
        <f>DAY(DATE($X$2,$AB$2,28))</f>
        <v>28</v>
      </c>
      <c r="AR11" s="77" t="str">
        <f>IF(AZ3="暦月",IF(DAY(DATE($X$2,$AB$2,29))=29,29,""),"")</f>
        <v/>
      </c>
      <c r="AS11" s="78" t="str">
        <f>IF(AZ3="暦月",IF(DAY(DATE($X$2,$AB$2,30))=30,30,""),"")</f>
        <v/>
      </c>
      <c r="AT11" s="79" t="str">
        <f>IF(AZ3="暦月",IF(DAY(DATE($X$2,$AB$2,31))=31,31,""),"")</f>
        <v/>
      </c>
      <c r="AU11" s="635"/>
      <c r="AV11" s="636"/>
      <c r="AW11" s="635"/>
      <c r="AX11" s="636"/>
      <c r="AY11" s="641"/>
      <c r="AZ11" s="641"/>
      <c r="BA11" s="641"/>
      <c r="BB11" s="641"/>
      <c r="BC11" s="641"/>
      <c r="BD11" s="641"/>
    </row>
    <row r="12" spans="1:57" ht="20.25" hidden="1" customHeight="1" thickBot="1">
      <c r="A12" s="72"/>
      <c r="B12" s="617"/>
      <c r="C12" s="621"/>
      <c r="D12" s="622"/>
      <c r="E12" s="626"/>
      <c r="F12" s="622"/>
      <c r="G12" s="626"/>
      <c r="H12" s="621"/>
      <c r="I12" s="621"/>
      <c r="J12" s="621"/>
      <c r="K12" s="622"/>
      <c r="L12" s="626"/>
      <c r="M12" s="621"/>
      <c r="N12" s="621"/>
      <c r="O12" s="629"/>
      <c r="P12" s="77">
        <f>WEEKDAY(DATE($X$2,$AB$2,1))</f>
        <v>2</v>
      </c>
      <c r="Q12" s="78">
        <f>WEEKDAY(DATE($X$2,$AB$2,2))</f>
        <v>3</v>
      </c>
      <c r="R12" s="78">
        <f>WEEKDAY(DATE($X$2,$AB$2,3))</f>
        <v>4</v>
      </c>
      <c r="S12" s="78">
        <f>WEEKDAY(DATE($X$2,$AB$2,4))</f>
        <v>5</v>
      </c>
      <c r="T12" s="78">
        <f>WEEKDAY(DATE($X$2,$AB$2,5))</f>
        <v>6</v>
      </c>
      <c r="U12" s="78">
        <f>WEEKDAY(DATE($X$2,$AB$2,6))</f>
        <v>7</v>
      </c>
      <c r="V12" s="79">
        <f>WEEKDAY(DATE($X$2,$AB$2,7))</f>
        <v>1</v>
      </c>
      <c r="W12" s="77">
        <f>WEEKDAY(DATE($X$2,$AB$2,8))</f>
        <v>2</v>
      </c>
      <c r="X12" s="78">
        <f>WEEKDAY(DATE($X$2,$AB$2,9))</f>
        <v>3</v>
      </c>
      <c r="Y12" s="78">
        <f>WEEKDAY(DATE($X$2,$AB$2,10))</f>
        <v>4</v>
      </c>
      <c r="Z12" s="78">
        <f>WEEKDAY(DATE($X$2,$AB$2,11))</f>
        <v>5</v>
      </c>
      <c r="AA12" s="78">
        <f>WEEKDAY(DATE($X$2,$AB$2,12))</f>
        <v>6</v>
      </c>
      <c r="AB12" s="78">
        <f>WEEKDAY(DATE($X$2,$AB$2,13))</f>
        <v>7</v>
      </c>
      <c r="AC12" s="79">
        <f>WEEKDAY(DATE($X$2,$AB$2,14))</f>
        <v>1</v>
      </c>
      <c r="AD12" s="77">
        <f>WEEKDAY(DATE($X$2,$AB$2,15))</f>
        <v>2</v>
      </c>
      <c r="AE12" s="78">
        <f>WEEKDAY(DATE($X$2,$AB$2,16))</f>
        <v>3</v>
      </c>
      <c r="AF12" s="78">
        <f>WEEKDAY(DATE($X$2,$AB$2,17))</f>
        <v>4</v>
      </c>
      <c r="AG12" s="78">
        <f>WEEKDAY(DATE($X$2,$AB$2,18))</f>
        <v>5</v>
      </c>
      <c r="AH12" s="78">
        <f>WEEKDAY(DATE($X$2,$AB$2,19))</f>
        <v>6</v>
      </c>
      <c r="AI12" s="78">
        <f>WEEKDAY(DATE($X$2,$AB$2,20))</f>
        <v>7</v>
      </c>
      <c r="AJ12" s="79">
        <f>WEEKDAY(DATE($X$2,$AB$2,21))</f>
        <v>1</v>
      </c>
      <c r="AK12" s="77">
        <f>WEEKDAY(DATE($X$2,$AB$2,22))</f>
        <v>2</v>
      </c>
      <c r="AL12" s="78">
        <f>WEEKDAY(DATE($X$2,$AB$2,23))</f>
        <v>3</v>
      </c>
      <c r="AM12" s="78">
        <f>WEEKDAY(DATE($X$2,$AB$2,24))</f>
        <v>4</v>
      </c>
      <c r="AN12" s="78">
        <f>WEEKDAY(DATE($X$2,$AB$2,25))</f>
        <v>5</v>
      </c>
      <c r="AO12" s="78">
        <f>WEEKDAY(DATE($X$2,$AB$2,26))</f>
        <v>6</v>
      </c>
      <c r="AP12" s="78">
        <f>WEEKDAY(DATE($X$2,$AB$2,27))</f>
        <v>7</v>
      </c>
      <c r="AQ12" s="79">
        <f>WEEKDAY(DATE($X$2,$AB$2,28))</f>
        <v>1</v>
      </c>
      <c r="AR12" s="77">
        <f>IF(AR11=29,WEEKDAY(DATE($X$2,$AB$2,29)),0)</f>
        <v>0</v>
      </c>
      <c r="AS12" s="78">
        <f>IF(AS11=30,WEEKDAY(DATE($X$2,$AB$2,30)),0)</f>
        <v>0</v>
      </c>
      <c r="AT12" s="79">
        <f>IF(AT11=31,WEEKDAY(DATE($X$2,$AB$2,31)),0)</f>
        <v>0</v>
      </c>
      <c r="AU12" s="637"/>
      <c r="AV12" s="638"/>
      <c r="AW12" s="637"/>
      <c r="AX12" s="638"/>
      <c r="AY12" s="642"/>
      <c r="AZ12" s="642"/>
      <c r="BA12" s="642"/>
      <c r="BB12" s="642"/>
      <c r="BC12" s="642"/>
      <c r="BD12" s="642"/>
    </row>
    <row r="13" spans="1:57" ht="20.25" customHeight="1" thickBot="1">
      <c r="A13" s="72"/>
      <c r="B13" s="618"/>
      <c r="C13" s="623"/>
      <c r="D13" s="624"/>
      <c r="E13" s="627"/>
      <c r="F13" s="624"/>
      <c r="G13" s="627"/>
      <c r="H13" s="623"/>
      <c r="I13" s="623"/>
      <c r="J13" s="623"/>
      <c r="K13" s="624"/>
      <c r="L13" s="627"/>
      <c r="M13" s="623"/>
      <c r="N13" s="623"/>
      <c r="O13" s="630"/>
      <c r="P13" s="80" t="str">
        <f>IF(P12=1,"日",IF(P12=2,"月",IF(P12=3,"火",IF(P12=4,"水",IF(P12=5,"木",IF(P12=6,"金","土"))))))</f>
        <v>月</v>
      </c>
      <c r="Q13" s="81" t="str">
        <f t="shared" ref="Q13:AQ13" si="0">IF(Q12=1,"日",IF(Q12=2,"月",IF(Q12=3,"火",IF(Q12=4,"水",IF(Q12=5,"木",IF(Q12=6,"金","土"))))))</f>
        <v>火</v>
      </c>
      <c r="R13" s="81" t="str">
        <f t="shared" si="0"/>
        <v>水</v>
      </c>
      <c r="S13" s="81" t="str">
        <f t="shared" si="0"/>
        <v>木</v>
      </c>
      <c r="T13" s="81" t="str">
        <f t="shared" si="0"/>
        <v>金</v>
      </c>
      <c r="U13" s="81" t="str">
        <f t="shared" si="0"/>
        <v>土</v>
      </c>
      <c r="V13" s="82" t="str">
        <f t="shared" si="0"/>
        <v>日</v>
      </c>
      <c r="W13" s="80" t="str">
        <f t="shared" si="0"/>
        <v>月</v>
      </c>
      <c r="X13" s="81" t="str">
        <f t="shared" si="0"/>
        <v>火</v>
      </c>
      <c r="Y13" s="81" t="str">
        <f t="shared" si="0"/>
        <v>水</v>
      </c>
      <c r="Z13" s="81" t="str">
        <f t="shared" si="0"/>
        <v>木</v>
      </c>
      <c r="AA13" s="81" t="str">
        <f t="shared" si="0"/>
        <v>金</v>
      </c>
      <c r="AB13" s="81" t="str">
        <f t="shared" si="0"/>
        <v>土</v>
      </c>
      <c r="AC13" s="82" t="str">
        <f t="shared" si="0"/>
        <v>日</v>
      </c>
      <c r="AD13" s="80" t="str">
        <f t="shared" si="0"/>
        <v>月</v>
      </c>
      <c r="AE13" s="81" t="str">
        <f t="shared" si="0"/>
        <v>火</v>
      </c>
      <c r="AF13" s="81" t="str">
        <f t="shared" si="0"/>
        <v>水</v>
      </c>
      <c r="AG13" s="81" t="str">
        <f t="shared" si="0"/>
        <v>木</v>
      </c>
      <c r="AH13" s="81" t="str">
        <f t="shared" si="0"/>
        <v>金</v>
      </c>
      <c r="AI13" s="81" t="str">
        <f t="shared" si="0"/>
        <v>土</v>
      </c>
      <c r="AJ13" s="82" t="str">
        <f t="shared" si="0"/>
        <v>日</v>
      </c>
      <c r="AK13" s="80" t="str">
        <f t="shared" si="0"/>
        <v>月</v>
      </c>
      <c r="AL13" s="81" t="str">
        <f t="shared" si="0"/>
        <v>火</v>
      </c>
      <c r="AM13" s="81" t="str">
        <f t="shared" si="0"/>
        <v>水</v>
      </c>
      <c r="AN13" s="81" t="str">
        <f t="shared" si="0"/>
        <v>木</v>
      </c>
      <c r="AO13" s="81" t="str">
        <f t="shared" si="0"/>
        <v>金</v>
      </c>
      <c r="AP13" s="81" t="str">
        <f t="shared" si="0"/>
        <v>土</v>
      </c>
      <c r="AQ13" s="82" t="str">
        <f t="shared" si="0"/>
        <v>日</v>
      </c>
      <c r="AR13" s="81" t="str">
        <f>IF(AR12=1,"日",IF(AR12=2,"月",IF(AR12=3,"火",IF(AR12=4,"水",IF(AR12=5,"木",IF(AR12=6,"金",IF(AR12=0,"","土")))))))</f>
        <v/>
      </c>
      <c r="AS13" s="81" t="str">
        <f>IF(AS12=1,"日",IF(AS12=2,"月",IF(AS12=3,"火",IF(AS12=4,"水",IF(AS12=5,"木",IF(AS12=6,"金",IF(AS12=0,"","土")))))))</f>
        <v/>
      </c>
      <c r="AT13" s="81" t="str">
        <f>IF(AT12=1,"日",IF(AT12=2,"月",IF(AT12=3,"火",IF(AT12=4,"水",IF(AT12=5,"木",IF(AT12=6,"金",IF(AT12=0,"","土")))))))</f>
        <v/>
      </c>
      <c r="AU13" s="639"/>
      <c r="AV13" s="640"/>
      <c r="AW13" s="639"/>
      <c r="AX13" s="640"/>
      <c r="AY13" s="642"/>
      <c r="AZ13" s="642"/>
      <c r="BA13" s="642"/>
      <c r="BB13" s="642"/>
      <c r="BC13" s="642"/>
      <c r="BD13" s="642"/>
    </row>
    <row r="14" spans="1:57" ht="39.950000000000003" customHeight="1">
      <c r="A14" s="72"/>
      <c r="B14" s="83">
        <v>1</v>
      </c>
      <c r="C14" s="598" t="s">
        <v>140</v>
      </c>
      <c r="D14" s="599"/>
      <c r="E14" s="600" t="s">
        <v>141</v>
      </c>
      <c r="F14" s="601"/>
      <c r="G14" s="602" t="s">
        <v>142</v>
      </c>
      <c r="H14" s="603"/>
      <c r="I14" s="603"/>
      <c r="J14" s="603"/>
      <c r="K14" s="604"/>
      <c r="L14" s="605" t="s">
        <v>143</v>
      </c>
      <c r="M14" s="606"/>
      <c r="N14" s="606"/>
      <c r="O14" s="607"/>
      <c r="P14" s="84">
        <v>8</v>
      </c>
      <c r="Q14" s="85">
        <v>8</v>
      </c>
      <c r="R14" s="85"/>
      <c r="S14" s="85"/>
      <c r="T14" s="85">
        <v>8</v>
      </c>
      <c r="U14" s="85">
        <v>8</v>
      </c>
      <c r="V14" s="86">
        <v>8</v>
      </c>
      <c r="W14" s="84">
        <v>8</v>
      </c>
      <c r="X14" s="85">
        <v>8</v>
      </c>
      <c r="Y14" s="85"/>
      <c r="Z14" s="85"/>
      <c r="AA14" s="85">
        <v>8</v>
      </c>
      <c r="AB14" s="85">
        <v>8</v>
      </c>
      <c r="AC14" s="86">
        <v>8</v>
      </c>
      <c r="AD14" s="84">
        <v>8</v>
      </c>
      <c r="AE14" s="85">
        <v>8</v>
      </c>
      <c r="AF14" s="85"/>
      <c r="AG14" s="85"/>
      <c r="AH14" s="85">
        <v>8</v>
      </c>
      <c r="AI14" s="85">
        <v>8</v>
      </c>
      <c r="AJ14" s="86">
        <v>8</v>
      </c>
      <c r="AK14" s="84">
        <v>8</v>
      </c>
      <c r="AL14" s="85">
        <v>8</v>
      </c>
      <c r="AM14" s="85"/>
      <c r="AN14" s="85"/>
      <c r="AO14" s="85">
        <v>8</v>
      </c>
      <c r="AP14" s="85">
        <v>8</v>
      </c>
      <c r="AQ14" s="86">
        <v>8</v>
      </c>
      <c r="AR14" s="84"/>
      <c r="AS14" s="85"/>
      <c r="AT14" s="86"/>
      <c r="AU14" s="608">
        <f>IF($AZ$3="４週",SUM(P14:AQ14),IF($AZ$3="暦月",SUM(P14:AT14),""))</f>
        <v>160</v>
      </c>
      <c r="AV14" s="609"/>
      <c r="AW14" s="610">
        <f t="shared" ref="AW14:AW31" si="1">IF($AZ$3="４週",AU14/4,IF($AZ$3="暦月",AU14/($AZ$7/7),""))</f>
        <v>40</v>
      </c>
      <c r="AX14" s="611"/>
      <c r="AY14" s="595"/>
      <c r="AZ14" s="596"/>
      <c r="BA14" s="596"/>
      <c r="BB14" s="596"/>
      <c r="BC14" s="596"/>
      <c r="BD14" s="597"/>
    </row>
    <row r="15" spans="1:57" ht="39.950000000000003" customHeight="1">
      <c r="A15" s="72"/>
      <c r="B15" s="87">
        <f t="shared" ref="B15:B31" si="2">B14+1</f>
        <v>2</v>
      </c>
      <c r="C15" s="581" t="s">
        <v>144</v>
      </c>
      <c r="D15" s="582"/>
      <c r="E15" s="583" t="s">
        <v>141</v>
      </c>
      <c r="F15" s="584"/>
      <c r="G15" s="585" t="s">
        <v>142</v>
      </c>
      <c r="H15" s="586"/>
      <c r="I15" s="586"/>
      <c r="J15" s="586"/>
      <c r="K15" s="587"/>
      <c r="L15" s="588" t="s">
        <v>145</v>
      </c>
      <c r="M15" s="589"/>
      <c r="N15" s="589"/>
      <c r="O15" s="590"/>
      <c r="P15" s="88">
        <v>8</v>
      </c>
      <c r="Q15" s="89">
        <v>8</v>
      </c>
      <c r="R15" s="89"/>
      <c r="S15" s="89"/>
      <c r="T15" s="89">
        <v>8</v>
      </c>
      <c r="U15" s="89">
        <v>8</v>
      </c>
      <c r="V15" s="90">
        <v>8</v>
      </c>
      <c r="W15" s="88">
        <v>8</v>
      </c>
      <c r="X15" s="89">
        <v>8</v>
      </c>
      <c r="Y15" s="89"/>
      <c r="Z15" s="89"/>
      <c r="AA15" s="89">
        <v>8</v>
      </c>
      <c r="AB15" s="89">
        <v>8</v>
      </c>
      <c r="AC15" s="90">
        <v>8</v>
      </c>
      <c r="AD15" s="88">
        <v>8</v>
      </c>
      <c r="AE15" s="89">
        <v>8</v>
      </c>
      <c r="AF15" s="89"/>
      <c r="AG15" s="89"/>
      <c r="AH15" s="89">
        <v>8</v>
      </c>
      <c r="AI15" s="89">
        <v>8</v>
      </c>
      <c r="AJ15" s="90">
        <v>8</v>
      </c>
      <c r="AK15" s="88">
        <v>8</v>
      </c>
      <c r="AL15" s="89">
        <v>8</v>
      </c>
      <c r="AM15" s="89"/>
      <c r="AN15" s="89"/>
      <c r="AO15" s="89">
        <v>8</v>
      </c>
      <c r="AP15" s="89">
        <v>8</v>
      </c>
      <c r="AQ15" s="90">
        <v>8</v>
      </c>
      <c r="AR15" s="88"/>
      <c r="AS15" s="89"/>
      <c r="AT15" s="90"/>
      <c r="AU15" s="591">
        <f>IF($AZ$3="４週",SUM(P15:AQ15),IF($AZ$3="暦月",SUM(P15:AT15),""))</f>
        <v>160</v>
      </c>
      <c r="AV15" s="592"/>
      <c r="AW15" s="593">
        <f t="shared" si="1"/>
        <v>40</v>
      </c>
      <c r="AX15" s="594"/>
      <c r="AY15" s="561"/>
      <c r="AZ15" s="562"/>
      <c r="BA15" s="562"/>
      <c r="BB15" s="562"/>
      <c r="BC15" s="562"/>
      <c r="BD15" s="563"/>
    </row>
    <row r="16" spans="1:57" ht="39.950000000000003" customHeight="1">
      <c r="A16" s="72"/>
      <c r="B16" s="87">
        <f t="shared" si="2"/>
        <v>3</v>
      </c>
      <c r="C16" s="581" t="s">
        <v>144</v>
      </c>
      <c r="D16" s="582"/>
      <c r="E16" s="583" t="s">
        <v>141</v>
      </c>
      <c r="F16" s="584"/>
      <c r="G16" s="585" t="s">
        <v>144</v>
      </c>
      <c r="H16" s="586"/>
      <c r="I16" s="586"/>
      <c r="J16" s="586"/>
      <c r="K16" s="587"/>
      <c r="L16" s="588" t="s">
        <v>146</v>
      </c>
      <c r="M16" s="589"/>
      <c r="N16" s="589"/>
      <c r="O16" s="590"/>
      <c r="P16" s="88">
        <v>8</v>
      </c>
      <c r="Q16" s="89">
        <v>8</v>
      </c>
      <c r="R16" s="89"/>
      <c r="S16" s="89"/>
      <c r="T16" s="89">
        <v>8</v>
      </c>
      <c r="U16" s="89">
        <v>8</v>
      </c>
      <c r="V16" s="90">
        <v>8</v>
      </c>
      <c r="W16" s="88">
        <v>8</v>
      </c>
      <c r="X16" s="89">
        <v>8</v>
      </c>
      <c r="Y16" s="89"/>
      <c r="Z16" s="89"/>
      <c r="AA16" s="89">
        <v>8</v>
      </c>
      <c r="AB16" s="89">
        <v>8</v>
      </c>
      <c r="AC16" s="90">
        <v>8</v>
      </c>
      <c r="AD16" s="88">
        <v>8</v>
      </c>
      <c r="AE16" s="89">
        <v>8</v>
      </c>
      <c r="AF16" s="89"/>
      <c r="AG16" s="89"/>
      <c r="AH16" s="89">
        <v>8</v>
      </c>
      <c r="AI16" s="89">
        <v>8</v>
      </c>
      <c r="AJ16" s="90">
        <v>8</v>
      </c>
      <c r="AK16" s="88">
        <v>8</v>
      </c>
      <c r="AL16" s="89">
        <v>8</v>
      </c>
      <c r="AM16" s="89"/>
      <c r="AN16" s="89"/>
      <c r="AO16" s="89">
        <v>8</v>
      </c>
      <c r="AP16" s="89">
        <v>8</v>
      </c>
      <c r="AQ16" s="90">
        <v>8</v>
      </c>
      <c r="AR16" s="88"/>
      <c r="AS16" s="89"/>
      <c r="AT16" s="90"/>
      <c r="AU16" s="591">
        <f>IF($AZ$3="４週",SUM(P16:AQ16),IF($AZ$3="暦月",SUM(P16:AT16),""))</f>
        <v>160</v>
      </c>
      <c r="AV16" s="592"/>
      <c r="AW16" s="593">
        <f t="shared" si="1"/>
        <v>40</v>
      </c>
      <c r="AX16" s="594"/>
      <c r="AY16" s="561"/>
      <c r="AZ16" s="562"/>
      <c r="BA16" s="562"/>
      <c r="BB16" s="562"/>
      <c r="BC16" s="562"/>
      <c r="BD16" s="563"/>
    </row>
    <row r="17" spans="1:56" ht="39.950000000000003" customHeight="1">
      <c r="A17" s="72"/>
      <c r="B17" s="87">
        <f t="shared" si="2"/>
        <v>4</v>
      </c>
      <c r="C17" s="581" t="s">
        <v>144</v>
      </c>
      <c r="D17" s="582"/>
      <c r="E17" s="583" t="s">
        <v>141</v>
      </c>
      <c r="F17" s="584"/>
      <c r="G17" s="585" t="s">
        <v>144</v>
      </c>
      <c r="H17" s="586"/>
      <c r="I17" s="586"/>
      <c r="J17" s="586"/>
      <c r="K17" s="587"/>
      <c r="L17" s="588" t="s">
        <v>147</v>
      </c>
      <c r="M17" s="589"/>
      <c r="N17" s="589"/>
      <c r="O17" s="590"/>
      <c r="P17" s="88">
        <v>8</v>
      </c>
      <c r="Q17" s="89">
        <v>8</v>
      </c>
      <c r="R17" s="89"/>
      <c r="S17" s="89"/>
      <c r="T17" s="89">
        <v>8</v>
      </c>
      <c r="U17" s="89">
        <v>8</v>
      </c>
      <c r="V17" s="90">
        <v>8</v>
      </c>
      <c r="W17" s="88">
        <v>8</v>
      </c>
      <c r="X17" s="89">
        <v>8</v>
      </c>
      <c r="Y17" s="89"/>
      <c r="Z17" s="89"/>
      <c r="AA17" s="89">
        <v>8</v>
      </c>
      <c r="AB17" s="89">
        <v>8</v>
      </c>
      <c r="AC17" s="90">
        <v>8</v>
      </c>
      <c r="AD17" s="88">
        <v>8</v>
      </c>
      <c r="AE17" s="89">
        <v>8</v>
      </c>
      <c r="AF17" s="89"/>
      <c r="AG17" s="89"/>
      <c r="AH17" s="89">
        <v>8</v>
      </c>
      <c r="AI17" s="89">
        <v>8</v>
      </c>
      <c r="AJ17" s="90">
        <v>8</v>
      </c>
      <c r="AK17" s="88">
        <v>8</v>
      </c>
      <c r="AL17" s="89">
        <v>8</v>
      </c>
      <c r="AM17" s="89"/>
      <c r="AN17" s="89"/>
      <c r="AO17" s="89">
        <v>8</v>
      </c>
      <c r="AP17" s="89">
        <v>8</v>
      </c>
      <c r="AQ17" s="90">
        <v>8</v>
      </c>
      <c r="AR17" s="88"/>
      <c r="AS17" s="89"/>
      <c r="AT17" s="90"/>
      <c r="AU17" s="591">
        <f>IF($AZ$3="４週",SUM(P17:AQ17),IF($AZ$3="暦月",SUM(P17:AT17),""))</f>
        <v>160</v>
      </c>
      <c r="AV17" s="592"/>
      <c r="AW17" s="593">
        <f t="shared" si="1"/>
        <v>40</v>
      </c>
      <c r="AX17" s="594"/>
      <c r="AY17" s="561"/>
      <c r="AZ17" s="562"/>
      <c r="BA17" s="562"/>
      <c r="BB17" s="562"/>
      <c r="BC17" s="562"/>
      <c r="BD17" s="563"/>
    </row>
    <row r="18" spans="1:56" ht="39.950000000000003" customHeight="1">
      <c r="A18" s="72"/>
      <c r="B18" s="87">
        <f t="shared" si="2"/>
        <v>5</v>
      </c>
      <c r="C18" s="581" t="s">
        <v>144</v>
      </c>
      <c r="D18" s="582"/>
      <c r="E18" s="583" t="s">
        <v>148</v>
      </c>
      <c r="F18" s="584"/>
      <c r="G18" s="585" t="s">
        <v>144</v>
      </c>
      <c r="H18" s="586"/>
      <c r="I18" s="586"/>
      <c r="J18" s="586"/>
      <c r="K18" s="587"/>
      <c r="L18" s="588" t="s">
        <v>149</v>
      </c>
      <c r="M18" s="589"/>
      <c r="N18" s="589"/>
      <c r="O18" s="590"/>
      <c r="P18" s="88">
        <v>4</v>
      </c>
      <c r="Q18" s="89">
        <v>4</v>
      </c>
      <c r="R18" s="89"/>
      <c r="S18" s="89"/>
      <c r="T18" s="89">
        <v>4</v>
      </c>
      <c r="U18" s="89">
        <v>4</v>
      </c>
      <c r="V18" s="90">
        <v>4</v>
      </c>
      <c r="W18" s="88">
        <v>4</v>
      </c>
      <c r="X18" s="89">
        <v>4</v>
      </c>
      <c r="Y18" s="89"/>
      <c r="Z18" s="89"/>
      <c r="AA18" s="89">
        <v>4</v>
      </c>
      <c r="AB18" s="89">
        <v>4</v>
      </c>
      <c r="AC18" s="90">
        <v>4</v>
      </c>
      <c r="AD18" s="88">
        <v>4</v>
      </c>
      <c r="AE18" s="89">
        <v>4</v>
      </c>
      <c r="AF18" s="89"/>
      <c r="AG18" s="89"/>
      <c r="AH18" s="89">
        <v>4</v>
      </c>
      <c r="AI18" s="89">
        <v>4</v>
      </c>
      <c r="AJ18" s="90">
        <v>4</v>
      </c>
      <c r="AK18" s="88">
        <v>4</v>
      </c>
      <c r="AL18" s="89">
        <v>4</v>
      </c>
      <c r="AM18" s="89"/>
      <c r="AN18" s="89"/>
      <c r="AO18" s="89">
        <v>4</v>
      </c>
      <c r="AP18" s="89">
        <v>4</v>
      </c>
      <c r="AQ18" s="90">
        <v>4</v>
      </c>
      <c r="AR18" s="88"/>
      <c r="AS18" s="89"/>
      <c r="AT18" s="90"/>
      <c r="AU18" s="591">
        <f t="shared" ref="AU18:AU31" si="3">IF($AZ$3="４週",SUM(P18:AQ18),IF($AZ$3="暦月",SUM(P18:AT18),""))</f>
        <v>80</v>
      </c>
      <c r="AV18" s="592"/>
      <c r="AW18" s="593">
        <f t="shared" si="1"/>
        <v>20</v>
      </c>
      <c r="AX18" s="594"/>
      <c r="AY18" s="561"/>
      <c r="AZ18" s="562"/>
      <c r="BA18" s="562"/>
      <c r="BB18" s="562"/>
      <c r="BC18" s="562"/>
      <c r="BD18" s="563"/>
    </row>
    <row r="19" spans="1:56" ht="39.950000000000003" customHeight="1">
      <c r="A19" s="72"/>
      <c r="B19" s="87">
        <f t="shared" si="2"/>
        <v>6</v>
      </c>
      <c r="C19" s="581"/>
      <c r="D19" s="582"/>
      <c r="E19" s="583"/>
      <c r="F19" s="584"/>
      <c r="G19" s="585"/>
      <c r="H19" s="586"/>
      <c r="I19" s="586"/>
      <c r="J19" s="586"/>
      <c r="K19" s="587"/>
      <c r="L19" s="588"/>
      <c r="M19" s="589"/>
      <c r="N19" s="589"/>
      <c r="O19" s="590"/>
      <c r="P19" s="88"/>
      <c r="Q19" s="89"/>
      <c r="R19" s="89"/>
      <c r="S19" s="89"/>
      <c r="T19" s="89"/>
      <c r="U19" s="89"/>
      <c r="V19" s="90"/>
      <c r="W19" s="88"/>
      <c r="X19" s="89"/>
      <c r="Y19" s="89"/>
      <c r="Z19" s="89"/>
      <c r="AA19" s="89"/>
      <c r="AB19" s="89"/>
      <c r="AC19" s="90"/>
      <c r="AD19" s="88"/>
      <c r="AE19" s="89"/>
      <c r="AF19" s="89"/>
      <c r="AG19" s="89"/>
      <c r="AH19" s="89"/>
      <c r="AI19" s="89"/>
      <c r="AJ19" s="90"/>
      <c r="AK19" s="88"/>
      <c r="AL19" s="89"/>
      <c r="AM19" s="89"/>
      <c r="AN19" s="89"/>
      <c r="AO19" s="89"/>
      <c r="AP19" s="89"/>
      <c r="AQ19" s="90"/>
      <c r="AR19" s="88"/>
      <c r="AS19" s="89"/>
      <c r="AT19" s="90"/>
      <c r="AU19" s="591">
        <f t="shared" si="3"/>
        <v>0</v>
      </c>
      <c r="AV19" s="592"/>
      <c r="AW19" s="593">
        <f t="shared" si="1"/>
        <v>0</v>
      </c>
      <c r="AX19" s="594"/>
      <c r="AY19" s="561"/>
      <c r="AZ19" s="562"/>
      <c r="BA19" s="562"/>
      <c r="BB19" s="562"/>
      <c r="BC19" s="562"/>
      <c r="BD19" s="563"/>
    </row>
    <row r="20" spans="1:56" ht="39.950000000000003" customHeight="1">
      <c r="A20" s="72"/>
      <c r="B20" s="87">
        <f t="shared" si="2"/>
        <v>7</v>
      </c>
      <c r="C20" s="581"/>
      <c r="D20" s="582"/>
      <c r="E20" s="583"/>
      <c r="F20" s="584"/>
      <c r="G20" s="585"/>
      <c r="H20" s="586"/>
      <c r="I20" s="586"/>
      <c r="J20" s="586"/>
      <c r="K20" s="587"/>
      <c r="L20" s="588"/>
      <c r="M20" s="589"/>
      <c r="N20" s="589"/>
      <c r="O20" s="590"/>
      <c r="P20" s="88"/>
      <c r="Q20" s="89"/>
      <c r="R20" s="89"/>
      <c r="S20" s="89"/>
      <c r="T20" s="89"/>
      <c r="U20" s="89"/>
      <c r="V20" s="90"/>
      <c r="W20" s="88"/>
      <c r="X20" s="89"/>
      <c r="Y20" s="89"/>
      <c r="Z20" s="89"/>
      <c r="AA20" s="89"/>
      <c r="AB20" s="89"/>
      <c r="AC20" s="90"/>
      <c r="AD20" s="88"/>
      <c r="AE20" s="89"/>
      <c r="AF20" s="89"/>
      <c r="AG20" s="89"/>
      <c r="AH20" s="89"/>
      <c r="AI20" s="89"/>
      <c r="AJ20" s="90"/>
      <c r="AK20" s="88"/>
      <c r="AL20" s="89"/>
      <c r="AM20" s="89"/>
      <c r="AN20" s="89"/>
      <c r="AO20" s="89"/>
      <c r="AP20" s="89"/>
      <c r="AQ20" s="90"/>
      <c r="AR20" s="88"/>
      <c r="AS20" s="89"/>
      <c r="AT20" s="90"/>
      <c r="AU20" s="591">
        <f>IF($AZ$3="４週",SUM(P20:AQ20),IF($AZ$3="暦月",SUM(P20:AT20),""))</f>
        <v>0</v>
      </c>
      <c r="AV20" s="592"/>
      <c r="AW20" s="593">
        <f t="shared" si="1"/>
        <v>0</v>
      </c>
      <c r="AX20" s="594"/>
      <c r="AY20" s="561"/>
      <c r="AZ20" s="562"/>
      <c r="BA20" s="562"/>
      <c r="BB20" s="562"/>
      <c r="BC20" s="562"/>
      <c r="BD20" s="563"/>
    </row>
    <row r="21" spans="1:56" ht="39.950000000000003" customHeight="1">
      <c r="A21" s="72"/>
      <c r="B21" s="87">
        <f t="shared" si="2"/>
        <v>8</v>
      </c>
      <c r="C21" s="581"/>
      <c r="D21" s="582"/>
      <c r="E21" s="583"/>
      <c r="F21" s="584"/>
      <c r="G21" s="585"/>
      <c r="H21" s="586"/>
      <c r="I21" s="586"/>
      <c r="J21" s="586"/>
      <c r="K21" s="587"/>
      <c r="L21" s="588"/>
      <c r="M21" s="589"/>
      <c r="N21" s="589"/>
      <c r="O21" s="590"/>
      <c r="P21" s="88"/>
      <c r="Q21" s="89"/>
      <c r="R21" s="89"/>
      <c r="S21" s="89"/>
      <c r="T21" s="89"/>
      <c r="U21" s="89"/>
      <c r="V21" s="90"/>
      <c r="W21" s="88"/>
      <c r="X21" s="89"/>
      <c r="Y21" s="89"/>
      <c r="Z21" s="89"/>
      <c r="AA21" s="89"/>
      <c r="AB21" s="89"/>
      <c r="AC21" s="90"/>
      <c r="AD21" s="88"/>
      <c r="AE21" s="89"/>
      <c r="AF21" s="89"/>
      <c r="AG21" s="89"/>
      <c r="AH21" s="89"/>
      <c r="AI21" s="89"/>
      <c r="AJ21" s="90"/>
      <c r="AK21" s="88"/>
      <c r="AL21" s="89"/>
      <c r="AM21" s="89"/>
      <c r="AN21" s="89"/>
      <c r="AO21" s="89"/>
      <c r="AP21" s="89"/>
      <c r="AQ21" s="90"/>
      <c r="AR21" s="88"/>
      <c r="AS21" s="89"/>
      <c r="AT21" s="90"/>
      <c r="AU21" s="591">
        <f t="shared" si="3"/>
        <v>0</v>
      </c>
      <c r="AV21" s="592"/>
      <c r="AW21" s="593">
        <f t="shared" si="1"/>
        <v>0</v>
      </c>
      <c r="AX21" s="594"/>
      <c r="AY21" s="561"/>
      <c r="AZ21" s="562"/>
      <c r="BA21" s="562"/>
      <c r="BB21" s="562"/>
      <c r="BC21" s="562"/>
      <c r="BD21" s="563"/>
    </row>
    <row r="22" spans="1:56" ht="39.950000000000003" customHeight="1">
      <c r="A22" s="72"/>
      <c r="B22" s="87">
        <f t="shared" si="2"/>
        <v>9</v>
      </c>
      <c r="C22" s="581"/>
      <c r="D22" s="582"/>
      <c r="E22" s="583"/>
      <c r="F22" s="584"/>
      <c r="G22" s="585"/>
      <c r="H22" s="586"/>
      <c r="I22" s="586"/>
      <c r="J22" s="586"/>
      <c r="K22" s="587"/>
      <c r="L22" s="588"/>
      <c r="M22" s="589"/>
      <c r="N22" s="589"/>
      <c r="O22" s="590"/>
      <c r="P22" s="88"/>
      <c r="Q22" s="89"/>
      <c r="R22" s="89"/>
      <c r="S22" s="89"/>
      <c r="T22" s="89"/>
      <c r="U22" s="89"/>
      <c r="V22" s="90"/>
      <c r="W22" s="88"/>
      <c r="X22" s="89"/>
      <c r="Y22" s="89"/>
      <c r="Z22" s="89"/>
      <c r="AA22" s="89"/>
      <c r="AB22" s="89"/>
      <c r="AC22" s="90"/>
      <c r="AD22" s="88"/>
      <c r="AE22" s="89"/>
      <c r="AF22" s="89"/>
      <c r="AG22" s="89"/>
      <c r="AH22" s="89"/>
      <c r="AI22" s="89"/>
      <c r="AJ22" s="90"/>
      <c r="AK22" s="88"/>
      <c r="AL22" s="89"/>
      <c r="AM22" s="89"/>
      <c r="AN22" s="89"/>
      <c r="AO22" s="89"/>
      <c r="AP22" s="89"/>
      <c r="AQ22" s="90"/>
      <c r="AR22" s="88"/>
      <c r="AS22" s="89"/>
      <c r="AT22" s="90"/>
      <c r="AU22" s="591">
        <f t="shared" si="3"/>
        <v>0</v>
      </c>
      <c r="AV22" s="592"/>
      <c r="AW22" s="593">
        <f t="shared" si="1"/>
        <v>0</v>
      </c>
      <c r="AX22" s="594"/>
      <c r="AY22" s="561"/>
      <c r="AZ22" s="562"/>
      <c r="BA22" s="562"/>
      <c r="BB22" s="562"/>
      <c r="BC22" s="562"/>
      <c r="BD22" s="563"/>
    </row>
    <row r="23" spans="1:56" ht="39.950000000000003" customHeight="1">
      <c r="A23" s="72"/>
      <c r="B23" s="87">
        <f t="shared" si="2"/>
        <v>10</v>
      </c>
      <c r="C23" s="581"/>
      <c r="D23" s="582"/>
      <c r="E23" s="583"/>
      <c r="F23" s="584"/>
      <c r="G23" s="585"/>
      <c r="H23" s="586"/>
      <c r="I23" s="586"/>
      <c r="J23" s="586"/>
      <c r="K23" s="587"/>
      <c r="L23" s="588"/>
      <c r="M23" s="589"/>
      <c r="N23" s="589"/>
      <c r="O23" s="590"/>
      <c r="P23" s="88"/>
      <c r="Q23" s="89"/>
      <c r="R23" s="89"/>
      <c r="S23" s="89"/>
      <c r="T23" s="89"/>
      <c r="U23" s="89"/>
      <c r="V23" s="90"/>
      <c r="W23" s="88"/>
      <c r="X23" s="89"/>
      <c r="Y23" s="89"/>
      <c r="Z23" s="89"/>
      <c r="AA23" s="89"/>
      <c r="AB23" s="89"/>
      <c r="AC23" s="90"/>
      <c r="AD23" s="88"/>
      <c r="AE23" s="89"/>
      <c r="AF23" s="89"/>
      <c r="AG23" s="89"/>
      <c r="AH23" s="89"/>
      <c r="AI23" s="89"/>
      <c r="AJ23" s="90"/>
      <c r="AK23" s="88"/>
      <c r="AL23" s="89"/>
      <c r="AM23" s="89"/>
      <c r="AN23" s="89"/>
      <c r="AO23" s="89"/>
      <c r="AP23" s="89"/>
      <c r="AQ23" s="90"/>
      <c r="AR23" s="88"/>
      <c r="AS23" s="89"/>
      <c r="AT23" s="90"/>
      <c r="AU23" s="591">
        <f t="shared" si="3"/>
        <v>0</v>
      </c>
      <c r="AV23" s="592"/>
      <c r="AW23" s="593">
        <f t="shared" si="1"/>
        <v>0</v>
      </c>
      <c r="AX23" s="594"/>
      <c r="AY23" s="561"/>
      <c r="AZ23" s="562"/>
      <c r="BA23" s="562"/>
      <c r="BB23" s="562"/>
      <c r="BC23" s="562"/>
      <c r="BD23" s="563"/>
    </row>
    <row r="24" spans="1:56" ht="39.950000000000003" customHeight="1">
      <c r="A24" s="72"/>
      <c r="B24" s="87">
        <f t="shared" si="2"/>
        <v>11</v>
      </c>
      <c r="C24" s="581"/>
      <c r="D24" s="582"/>
      <c r="E24" s="583"/>
      <c r="F24" s="584"/>
      <c r="G24" s="585"/>
      <c r="H24" s="586"/>
      <c r="I24" s="586"/>
      <c r="J24" s="586"/>
      <c r="K24" s="587"/>
      <c r="L24" s="588"/>
      <c r="M24" s="589"/>
      <c r="N24" s="589"/>
      <c r="O24" s="590"/>
      <c r="P24" s="88"/>
      <c r="Q24" s="89"/>
      <c r="R24" s="89"/>
      <c r="S24" s="89"/>
      <c r="T24" s="89"/>
      <c r="U24" s="89"/>
      <c r="V24" s="90"/>
      <c r="W24" s="88"/>
      <c r="X24" s="89"/>
      <c r="Y24" s="89"/>
      <c r="Z24" s="89"/>
      <c r="AA24" s="89"/>
      <c r="AB24" s="89"/>
      <c r="AC24" s="90"/>
      <c r="AD24" s="88"/>
      <c r="AE24" s="89"/>
      <c r="AF24" s="89"/>
      <c r="AG24" s="89"/>
      <c r="AH24" s="89"/>
      <c r="AI24" s="89"/>
      <c r="AJ24" s="90"/>
      <c r="AK24" s="88"/>
      <c r="AL24" s="89"/>
      <c r="AM24" s="89"/>
      <c r="AN24" s="89"/>
      <c r="AO24" s="89"/>
      <c r="AP24" s="89"/>
      <c r="AQ24" s="90"/>
      <c r="AR24" s="88"/>
      <c r="AS24" s="89"/>
      <c r="AT24" s="90"/>
      <c r="AU24" s="591">
        <f t="shared" si="3"/>
        <v>0</v>
      </c>
      <c r="AV24" s="592"/>
      <c r="AW24" s="593">
        <f t="shared" si="1"/>
        <v>0</v>
      </c>
      <c r="AX24" s="594"/>
      <c r="AY24" s="561"/>
      <c r="AZ24" s="562"/>
      <c r="BA24" s="562"/>
      <c r="BB24" s="562"/>
      <c r="BC24" s="562"/>
      <c r="BD24" s="563"/>
    </row>
    <row r="25" spans="1:56" ht="39.950000000000003" customHeight="1">
      <c r="A25" s="72"/>
      <c r="B25" s="87">
        <f t="shared" si="2"/>
        <v>12</v>
      </c>
      <c r="C25" s="581"/>
      <c r="D25" s="582"/>
      <c r="E25" s="583"/>
      <c r="F25" s="584"/>
      <c r="G25" s="585"/>
      <c r="H25" s="586"/>
      <c r="I25" s="586"/>
      <c r="J25" s="586"/>
      <c r="K25" s="587"/>
      <c r="L25" s="588"/>
      <c r="M25" s="589"/>
      <c r="N25" s="589"/>
      <c r="O25" s="590"/>
      <c r="P25" s="88"/>
      <c r="Q25" s="89"/>
      <c r="R25" s="89"/>
      <c r="S25" s="89"/>
      <c r="T25" s="89"/>
      <c r="U25" s="89"/>
      <c r="V25" s="90"/>
      <c r="W25" s="88"/>
      <c r="X25" s="89"/>
      <c r="Y25" s="89"/>
      <c r="Z25" s="89"/>
      <c r="AA25" s="89"/>
      <c r="AB25" s="89"/>
      <c r="AC25" s="90"/>
      <c r="AD25" s="88"/>
      <c r="AE25" s="89"/>
      <c r="AF25" s="89"/>
      <c r="AG25" s="89"/>
      <c r="AH25" s="89"/>
      <c r="AI25" s="89"/>
      <c r="AJ25" s="90"/>
      <c r="AK25" s="88"/>
      <c r="AL25" s="89"/>
      <c r="AM25" s="89"/>
      <c r="AN25" s="89"/>
      <c r="AO25" s="89"/>
      <c r="AP25" s="89"/>
      <c r="AQ25" s="90"/>
      <c r="AR25" s="88"/>
      <c r="AS25" s="89"/>
      <c r="AT25" s="90"/>
      <c r="AU25" s="591">
        <f t="shared" si="3"/>
        <v>0</v>
      </c>
      <c r="AV25" s="592"/>
      <c r="AW25" s="593">
        <f t="shared" si="1"/>
        <v>0</v>
      </c>
      <c r="AX25" s="594"/>
      <c r="AY25" s="561"/>
      <c r="AZ25" s="562"/>
      <c r="BA25" s="562"/>
      <c r="BB25" s="562"/>
      <c r="BC25" s="562"/>
      <c r="BD25" s="563"/>
    </row>
    <row r="26" spans="1:56" ht="39.950000000000003" customHeight="1">
      <c r="A26" s="72"/>
      <c r="B26" s="87">
        <f t="shared" si="2"/>
        <v>13</v>
      </c>
      <c r="C26" s="581"/>
      <c r="D26" s="582"/>
      <c r="E26" s="583"/>
      <c r="F26" s="584"/>
      <c r="G26" s="585"/>
      <c r="H26" s="586"/>
      <c r="I26" s="586"/>
      <c r="J26" s="586"/>
      <c r="K26" s="587"/>
      <c r="L26" s="588"/>
      <c r="M26" s="589"/>
      <c r="N26" s="589"/>
      <c r="O26" s="590"/>
      <c r="P26" s="88"/>
      <c r="Q26" s="89"/>
      <c r="R26" s="89"/>
      <c r="S26" s="89"/>
      <c r="T26" s="89"/>
      <c r="U26" s="89"/>
      <c r="V26" s="90"/>
      <c r="W26" s="88"/>
      <c r="X26" s="89"/>
      <c r="Y26" s="89"/>
      <c r="Z26" s="89"/>
      <c r="AA26" s="89"/>
      <c r="AB26" s="89"/>
      <c r="AC26" s="90"/>
      <c r="AD26" s="88"/>
      <c r="AE26" s="89"/>
      <c r="AF26" s="89"/>
      <c r="AG26" s="89"/>
      <c r="AH26" s="89"/>
      <c r="AI26" s="89"/>
      <c r="AJ26" s="90"/>
      <c r="AK26" s="88"/>
      <c r="AL26" s="89"/>
      <c r="AM26" s="89"/>
      <c r="AN26" s="89"/>
      <c r="AO26" s="89"/>
      <c r="AP26" s="89"/>
      <c r="AQ26" s="90"/>
      <c r="AR26" s="88"/>
      <c r="AS26" s="89"/>
      <c r="AT26" s="90"/>
      <c r="AU26" s="591">
        <f t="shared" si="3"/>
        <v>0</v>
      </c>
      <c r="AV26" s="592"/>
      <c r="AW26" s="593">
        <f t="shared" si="1"/>
        <v>0</v>
      </c>
      <c r="AX26" s="594"/>
      <c r="AY26" s="561"/>
      <c r="AZ26" s="562"/>
      <c r="BA26" s="562"/>
      <c r="BB26" s="562"/>
      <c r="BC26" s="562"/>
      <c r="BD26" s="563"/>
    </row>
    <row r="27" spans="1:56" ht="39.950000000000003" customHeight="1">
      <c r="A27" s="72"/>
      <c r="B27" s="87">
        <f t="shared" si="2"/>
        <v>14</v>
      </c>
      <c r="C27" s="581"/>
      <c r="D27" s="582"/>
      <c r="E27" s="583"/>
      <c r="F27" s="584"/>
      <c r="G27" s="585"/>
      <c r="H27" s="586"/>
      <c r="I27" s="586"/>
      <c r="J27" s="586"/>
      <c r="K27" s="587"/>
      <c r="L27" s="588"/>
      <c r="M27" s="589"/>
      <c r="N27" s="589"/>
      <c r="O27" s="590"/>
      <c r="P27" s="88"/>
      <c r="Q27" s="89"/>
      <c r="R27" s="89"/>
      <c r="S27" s="89"/>
      <c r="T27" s="89"/>
      <c r="U27" s="89"/>
      <c r="V27" s="90"/>
      <c r="W27" s="88"/>
      <c r="X27" s="89"/>
      <c r="Y27" s="89"/>
      <c r="Z27" s="89"/>
      <c r="AA27" s="89"/>
      <c r="AB27" s="89"/>
      <c r="AC27" s="90"/>
      <c r="AD27" s="88"/>
      <c r="AE27" s="89"/>
      <c r="AF27" s="89"/>
      <c r="AG27" s="89"/>
      <c r="AH27" s="89"/>
      <c r="AI27" s="89"/>
      <c r="AJ27" s="90"/>
      <c r="AK27" s="88"/>
      <c r="AL27" s="89"/>
      <c r="AM27" s="89"/>
      <c r="AN27" s="89"/>
      <c r="AO27" s="89"/>
      <c r="AP27" s="89"/>
      <c r="AQ27" s="90"/>
      <c r="AR27" s="88"/>
      <c r="AS27" s="89"/>
      <c r="AT27" s="90"/>
      <c r="AU27" s="591">
        <f t="shared" si="3"/>
        <v>0</v>
      </c>
      <c r="AV27" s="592"/>
      <c r="AW27" s="593">
        <f t="shared" si="1"/>
        <v>0</v>
      </c>
      <c r="AX27" s="594"/>
      <c r="AY27" s="561"/>
      <c r="AZ27" s="562"/>
      <c r="BA27" s="562"/>
      <c r="BB27" s="562"/>
      <c r="BC27" s="562"/>
      <c r="BD27" s="563"/>
    </row>
    <row r="28" spans="1:56" ht="39.950000000000003" customHeight="1">
      <c r="A28" s="72"/>
      <c r="B28" s="87">
        <f t="shared" si="2"/>
        <v>15</v>
      </c>
      <c r="C28" s="581"/>
      <c r="D28" s="582"/>
      <c r="E28" s="583"/>
      <c r="F28" s="584"/>
      <c r="G28" s="585"/>
      <c r="H28" s="586"/>
      <c r="I28" s="586"/>
      <c r="J28" s="586"/>
      <c r="K28" s="587"/>
      <c r="L28" s="588"/>
      <c r="M28" s="589"/>
      <c r="N28" s="589"/>
      <c r="O28" s="590"/>
      <c r="P28" s="88"/>
      <c r="Q28" s="89"/>
      <c r="R28" s="89"/>
      <c r="S28" s="89"/>
      <c r="T28" s="89"/>
      <c r="U28" s="89"/>
      <c r="V28" s="90"/>
      <c r="W28" s="88"/>
      <c r="X28" s="89"/>
      <c r="Y28" s="89"/>
      <c r="Z28" s="89"/>
      <c r="AA28" s="89"/>
      <c r="AB28" s="89"/>
      <c r="AC28" s="90"/>
      <c r="AD28" s="88"/>
      <c r="AE28" s="89"/>
      <c r="AF28" s="89"/>
      <c r="AG28" s="89"/>
      <c r="AH28" s="89"/>
      <c r="AI28" s="89"/>
      <c r="AJ28" s="90"/>
      <c r="AK28" s="88"/>
      <c r="AL28" s="89"/>
      <c r="AM28" s="89"/>
      <c r="AN28" s="89"/>
      <c r="AO28" s="89"/>
      <c r="AP28" s="89"/>
      <c r="AQ28" s="90"/>
      <c r="AR28" s="88"/>
      <c r="AS28" s="89"/>
      <c r="AT28" s="90"/>
      <c r="AU28" s="591">
        <f t="shared" si="3"/>
        <v>0</v>
      </c>
      <c r="AV28" s="592"/>
      <c r="AW28" s="593">
        <f t="shared" si="1"/>
        <v>0</v>
      </c>
      <c r="AX28" s="594"/>
      <c r="AY28" s="561"/>
      <c r="AZ28" s="562"/>
      <c r="BA28" s="562"/>
      <c r="BB28" s="562"/>
      <c r="BC28" s="562"/>
      <c r="BD28" s="563"/>
    </row>
    <row r="29" spans="1:56" ht="39.950000000000003" customHeight="1">
      <c r="A29" s="72"/>
      <c r="B29" s="87">
        <f t="shared" si="2"/>
        <v>16</v>
      </c>
      <c r="C29" s="581"/>
      <c r="D29" s="582"/>
      <c r="E29" s="583"/>
      <c r="F29" s="584"/>
      <c r="G29" s="585"/>
      <c r="H29" s="586"/>
      <c r="I29" s="586"/>
      <c r="J29" s="586"/>
      <c r="K29" s="587"/>
      <c r="L29" s="588"/>
      <c r="M29" s="589"/>
      <c r="N29" s="589"/>
      <c r="O29" s="590"/>
      <c r="P29" s="88"/>
      <c r="Q29" s="89"/>
      <c r="R29" s="89"/>
      <c r="S29" s="89"/>
      <c r="T29" s="89"/>
      <c r="U29" s="89"/>
      <c r="V29" s="90"/>
      <c r="W29" s="88"/>
      <c r="X29" s="89"/>
      <c r="Y29" s="89"/>
      <c r="Z29" s="89"/>
      <c r="AA29" s="89"/>
      <c r="AB29" s="89"/>
      <c r="AC29" s="90"/>
      <c r="AD29" s="88"/>
      <c r="AE29" s="89"/>
      <c r="AF29" s="89"/>
      <c r="AG29" s="89"/>
      <c r="AH29" s="89"/>
      <c r="AI29" s="89"/>
      <c r="AJ29" s="90"/>
      <c r="AK29" s="88"/>
      <c r="AL29" s="89"/>
      <c r="AM29" s="89"/>
      <c r="AN29" s="89"/>
      <c r="AO29" s="89"/>
      <c r="AP29" s="89"/>
      <c r="AQ29" s="90"/>
      <c r="AR29" s="88"/>
      <c r="AS29" s="89"/>
      <c r="AT29" s="90"/>
      <c r="AU29" s="591">
        <f t="shared" si="3"/>
        <v>0</v>
      </c>
      <c r="AV29" s="592"/>
      <c r="AW29" s="593">
        <f t="shared" si="1"/>
        <v>0</v>
      </c>
      <c r="AX29" s="594"/>
      <c r="AY29" s="561"/>
      <c r="AZ29" s="562"/>
      <c r="BA29" s="562"/>
      <c r="BB29" s="562"/>
      <c r="BC29" s="562"/>
      <c r="BD29" s="563"/>
    </row>
    <row r="30" spans="1:56" ht="39.950000000000003" customHeight="1">
      <c r="A30" s="72"/>
      <c r="B30" s="87">
        <f t="shared" si="2"/>
        <v>17</v>
      </c>
      <c r="C30" s="581"/>
      <c r="D30" s="582"/>
      <c r="E30" s="583"/>
      <c r="F30" s="584"/>
      <c r="G30" s="585"/>
      <c r="H30" s="586"/>
      <c r="I30" s="586"/>
      <c r="J30" s="586"/>
      <c r="K30" s="587"/>
      <c r="L30" s="588"/>
      <c r="M30" s="589"/>
      <c r="N30" s="589"/>
      <c r="O30" s="590"/>
      <c r="P30" s="88"/>
      <c r="Q30" s="89"/>
      <c r="R30" s="89"/>
      <c r="S30" s="89"/>
      <c r="T30" s="89"/>
      <c r="U30" s="89"/>
      <c r="V30" s="90"/>
      <c r="W30" s="88"/>
      <c r="X30" s="89"/>
      <c r="Y30" s="89"/>
      <c r="Z30" s="89"/>
      <c r="AA30" s="89"/>
      <c r="AB30" s="89"/>
      <c r="AC30" s="90"/>
      <c r="AD30" s="88"/>
      <c r="AE30" s="89"/>
      <c r="AF30" s="89"/>
      <c r="AG30" s="89"/>
      <c r="AH30" s="89"/>
      <c r="AI30" s="89"/>
      <c r="AJ30" s="90"/>
      <c r="AK30" s="88"/>
      <c r="AL30" s="89"/>
      <c r="AM30" s="89"/>
      <c r="AN30" s="89"/>
      <c r="AO30" s="89"/>
      <c r="AP30" s="89"/>
      <c r="AQ30" s="90"/>
      <c r="AR30" s="88"/>
      <c r="AS30" s="89"/>
      <c r="AT30" s="90"/>
      <c r="AU30" s="591">
        <f t="shared" si="3"/>
        <v>0</v>
      </c>
      <c r="AV30" s="592"/>
      <c r="AW30" s="593">
        <f t="shared" si="1"/>
        <v>0</v>
      </c>
      <c r="AX30" s="594"/>
      <c r="AY30" s="561"/>
      <c r="AZ30" s="562"/>
      <c r="BA30" s="562"/>
      <c r="BB30" s="562"/>
      <c r="BC30" s="562"/>
      <c r="BD30" s="563"/>
    </row>
    <row r="31" spans="1:56" ht="39.950000000000003" customHeight="1" thickBot="1">
      <c r="A31" s="72"/>
      <c r="B31" s="91">
        <f t="shared" si="2"/>
        <v>18</v>
      </c>
      <c r="C31" s="564"/>
      <c r="D31" s="565"/>
      <c r="E31" s="566"/>
      <c r="F31" s="567"/>
      <c r="G31" s="568"/>
      <c r="H31" s="569"/>
      <c r="I31" s="569"/>
      <c r="J31" s="569"/>
      <c r="K31" s="570"/>
      <c r="L31" s="571"/>
      <c r="M31" s="572"/>
      <c r="N31" s="572"/>
      <c r="O31" s="573"/>
      <c r="P31" s="92"/>
      <c r="Q31" s="93"/>
      <c r="R31" s="93"/>
      <c r="S31" s="93"/>
      <c r="T31" s="93"/>
      <c r="U31" s="93"/>
      <c r="V31" s="94"/>
      <c r="W31" s="92"/>
      <c r="X31" s="93"/>
      <c r="Y31" s="93"/>
      <c r="Z31" s="93"/>
      <c r="AA31" s="93"/>
      <c r="AB31" s="93"/>
      <c r="AC31" s="94"/>
      <c r="AD31" s="92"/>
      <c r="AE31" s="93"/>
      <c r="AF31" s="93"/>
      <c r="AG31" s="93"/>
      <c r="AH31" s="93"/>
      <c r="AI31" s="93"/>
      <c r="AJ31" s="94"/>
      <c r="AK31" s="92"/>
      <c r="AL31" s="93"/>
      <c r="AM31" s="93"/>
      <c r="AN31" s="93"/>
      <c r="AO31" s="93"/>
      <c r="AP31" s="93"/>
      <c r="AQ31" s="94"/>
      <c r="AR31" s="92"/>
      <c r="AS31" s="93"/>
      <c r="AT31" s="94"/>
      <c r="AU31" s="574">
        <f t="shared" si="3"/>
        <v>0</v>
      </c>
      <c r="AV31" s="575"/>
      <c r="AW31" s="576">
        <f t="shared" si="1"/>
        <v>0</v>
      </c>
      <c r="AX31" s="577"/>
      <c r="AY31" s="578"/>
      <c r="AZ31" s="579"/>
      <c r="BA31" s="579"/>
      <c r="BB31" s="579"/>
      <c r="BC31" s="579"/>
      <c r="BD31" s="580"/>
    </row>
    <row r="32" spans="1:56" ht="20.25" customHeight="1">
      <c r="A32" s="72"/>
      <c r="B32" s="72"/>
      <c r="C32" s="95"/>
      <c r="D32" s="96"/>
      <c r="E32" s="97"/>
      <c r="F32" s="72"/>
      <c r="G32" s="72"/>
      <c r="H32" s="72"/>
      <c r="I32" s="72"/>
      <c r="J32" s="72"/>
      <c r="K32" s="72"/>
      <c r="L32" s="72"/>
      <c r="M32" s="72"/>
      <c r="N32" s="72"/>
      <c r="O32" s="72"/>
      <c r="P32" s="72"/>
      <c r="Q32" s="72"/>
      <c r="R32" s="72"/>
      <c r="S32" s="72"/>
      <c r="T32" s="72"/>
      <c r="U32" s="72"/>
      <c r="V32" s="72"/>
      <c r="W32" s="72"/>
      <c r="X32" s="72"/>
      <c r="Y32" s="72"/>
      <c r="Z32" s="7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row>
    <row r="33" spans="1:56" ht="20.25" customHeight="1">
      <c r="A33" s="72"/>
      <c r="B33" s="64" t="s">
        <v>150</v>
      </c>
      <c r="C33" s="64"/>
      <c r="D33" s="64"/>
      <c r="E33" s="64"/>
      <c r="F33" s="64"/>
      <c r="G33" s="64"/>
      <c r="H33" s="64"/>
      <c r="I33" s="64"/>
      <c r="J33" s="64"/>
      <c r="K33" s="64"/>
      <c r="L33" s="71"/>
      <c r="M33" s="64"/>
      <c r="N33" s="64"/>
      <c r="O33" s="64"/>
      <c r="P33" s="64"/>
      <c r="Q33" s="64"/>
      <c r="R33" s="64"/>
      <c r="S33" s="64"/>
      <c r="T33" s="64" t="s">
        <v>151</v>
      </c>
      <c r="U33" s="64"/>
      <c r="V33" s="64"/>
      <c r="W33" s="64"/>
      <c r="X33" s="64"/>
      <c r="Y33" s="64"/>
      <c r="Z33" s="9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c r="A34" s="72"/>
      <c r="B34" s="64"/>
      <c r="C34" s="559" t="s">
        <v>152</v>
      </c>
      <c r="D34" s="559"/>
      <c r="E34" s="559" t="s">
        <v>153</v>
      </c>
      <c r="F34" s="559"/>
      <c r="G34" s="559"/>
      <c r="H34" s="559"/>
      <c r="I34" s="64"/>
      <c r="J34" s="560" t="s">
        <v>154</v>
      </c>
      <c r="K34" s="560"/>
      <c r="L34" s="560"/>
      <c r="M34" s="560"/>
      <c r="N34" s="64"/>
      <c r="O34" s="64"/>
      <c r="P34" s="100" t="s">
        <v>155</v>
      </c>
      <c r="Q34" s="100"/>
      <c r="R34" s="64"/>
      <c r="S34" s="64"/>
      <c r="T34" s="534" t="s">
        <v>156</v>
      </c>
      <c r="U34" s="536"/>
      <c r="V34" s="534" t="s">
        <v>157</v>
      </c>
      <c r="W34" s="535"/>
      <c r="X34" s="535"/>
      <c r="Y34" s="536"/>
      <c r="Z34" s="99"/>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c r="A35" s="72"/>
      <c r="B35" s="64"/>
      <c r="C35" s="533"/>
      <c r="D35" s="533"/>
      <c r="E35" s="533" t="s">
        <v>158</v>
      </c>
      <c r="F35" s="533"/>
      <c r="G35" s="533" t="s">
        <v>159</v>
      </c>
      <c r="H35" s="533"/>
      <c r="I35" s="64"/>
      <c r="J35" s="533" t="s">
        <v>158</v>
      </c>
      <c r="K35" s="533"/>
      <c r="L35" s="533" t="s">
        <v>159</v>
      </c>
      <c r="M35" s="533"/>
      <c r="N35" s="64"/>
      <c r="O35" s="64"/>
      <c r="P35" s="100" t="s">
        <v>160</v>
      </c>
      <c r="Q35" s="100"/>
      <c r="R35" s="64"/>
      <c r="S35" s="64"/>
      <c r="T35" s="534" t="s">
        <v>161</v>
      </c>
      <c r="U35" s="536"/>
      <c r="V35" s="534" t="s">
        <v>162</v>
      </c>
      <c r="W35" s="535"/>
      <c r="X35" s="535"/>
      <c r="Y35" s="536"/>
      <c r="Z35" s="101"/>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c r="A36" s="72"/>
      <c r="B36" s="64"/>
      <c r="C36" s="534" t="s">
        <v>163</v>
      </c>
      <c r="D36" s="536"/>
      <c r="E36" s="551">
        <f>SUMIFS($AU$14:$AV$31,$C$14:$D$31,"介護支援専門員",$E$14:$F$31,"A")</f>
        <v>480</v>
      </c>
      <c r="F36" s="552"/>
      <c r="G36" s="553">
        <f>SUMIFS($AW$14:$AX$31,$C$14:$D$31,"介護支援専門員",$E$14:$F$31,"A")</f>
        <v>120</v>
      </c>
      <c r="H36" s="554"/>
      <c r="I36" s="102"/>
      <c r="J36" s="555">
        <v>0</v>
      </c>
      <c r="K36" s="556"/>
      <c r="L36" s="555">
        <v>0</v>
      </c>
      <c r="M36" s="556"/>
      <c r="N36" s="102"/>
      <c r="O36" s="102"/>
      <c r="P36" s="555">
        <v>3</v>
      </c>
      <c r="Q36" s="556"/>
      <c r="R36" s="64"/>
      <c r="S36" s="64"/>
      <c r="T36" s="534" t="s">
        <v>164</v>
      </c>
      <c r="U36" s="536"/>
      <c r="V36" s="534" t="s">
        <v>165</v>
      </c>
      <c r="W36" s="535"/>
      <c r="X36" s="535"/>
      <c r="Y36" s="536"/>
      <c r="Z36" s="103"/>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c r="A37" s="72"/>
      <c r="B37" s="64"/>
      <c r="C37" s="534" t="s">
        <v>164</v>
      </c>
      <c r="D37" s="536"/>
      <c r="E37" s="551">
        <f>SUMIFS($AU$14:$AV$31,$C$14:$D$31,"介護支援専門員",$E$14:$F$31,"B")</f>
        <v>0</v>
      </c>
      <c r="F37" s="552"/>
      <c r="G37" s="553">
        <f>SUMIFS($AW$14:$AX$31,$C$14:$D$31,"介護支援専門員",$E$14:$F$31,"B")</f>
        <v>0</v>
      </c>
      <c r="H37" s="554"/>
      <c r="I37" s="102"/>
      <c r="J37" s="555">
        <v>0</v>
      </c>
      <c r="K37" s="556"/>
      <c r="L37" s="555">
        <v>0</v>
      </c>
      <c r="M37" s="556"/>
      <c r="N37" s="102"/>
      <c r="O37" s="102"/>
      <c r="P37" s="555">
        <v>0</v>
      </c>
      <c r="Q37" s="556"/>
      <c r="R37" s="64"/>
      <c r="S37" s="64"/>
      <c r="T37" s="534" t="s">
        <v>166</v>
      </c>
      <c r="U37" s="536"/>
      <c r="V37" s="534" t="s">
        <v>167</v>
      </c>
      <c r="W37" s="535"/>
      <c r="X37" s="535"/>
      <c r="Y37" s="536"/>
      <c r="Z37" s="103"/>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c r="A38" s="72"/>
      <c r="B38" s="64"/>
      <c r="C38" s="534" t="s">
        <v>166</v>
      </c>
      <c r="D38" s="536"/>
      <c r="E38" s="551">
        <f>SUMIFS($AU$14:$AV$31,$C$14:$D$31,"介護支援専門員",$E$14:$F$31,"C")</f>
        <v>80</v>
      </c>
      <c r="F38" s="552"/>
      <c r="G38" s="553">
        <f>SUMIFS($AW$14:$AX$31,$C$14:$D$31,"介護支援専門員",$E$14:$F$31,"C")</f>
        <v>20</v>
      </c>
      <c r="H38" s="554"/>
      <c r="I38" s="102"/>
      <c r="J38" s="555">
        <v>80</v>
      </c>
      <c r="K38" s="556"/>
      <c r="L38" s="557">
        <v>20</v>
      </c>
      <c r="M38" s="558"/>
      <c r="N38" s="102"/>
      <c r="O38" s="102"/>
      <c r="P38" s="551" t="s">
        <v>168</v>
      </c>
      <c r="Q38" s="552"/>
      <c r="R38" s="64"/>
      <c r="S38" s="64"/>
      <c r="T38" s="534" t="s">
        <v>169</v>
      </c>
      <c r="U38" s="536"/>
      <c r="V38" s="534" t="s">
        <v>170</v>
      </c>
      <c r="W38" s="535"/>
      <c r="X38" s="535"/>
      <c r="Y38" s="536"/>
      <c r="Z38" s="104"/>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c r="A39" s="72"/>
      <c r="B39" s="64"/>
      <c r="C39" s="534" t="s">
        <v>169</v>
      </c>
      <c r="D39" s="536"/>
      <c r="E39" s="551">
        <f>SUMIFS($AU$14:$AV$31,$C$14:$D$31,"介護支援専門員",$E$14:$F$31,"D")</f>
        <v>0</v>
      </c>
      <c r="F39" s="552"/>
      <c r="G39" s="553">
        <f>SUMIFS($AW$14:$AX$31,$C$14:$D$31,"介護支援専門員",$E$14:$F$31,"D")</f>
        <v>0</v>
      </c>
      <c r="H39" s="554"/>
      <c r="I39" s="102"/>
      <c r="J39" s="555">
        <v>0</v>
      </c>
      <c r="K39" s="556"/>
      <c r="L39" s="557">
        <v>0</v>
      </c>
      <c r="M39" s="558"/>
      <c r="N39" s="102"/>
      <c r="O39" s="102"/>
      <c r="P39" s="551" t="s">
        <v>168</v>
      </c>
      <c r="Q39" s="552"/>
      <c r="R39" s="64"/>
      <c r="S39" s="64"/>
      <c r="T39" s="64"/>
      <c r="U39" s="549"/>
      <c r="V39" s="549"/>
      <c r="W39" s="550"/>
      <c r="X39" s="550"/>
      <c r="Y39" s="105"/>
      <c r="Z39" s="105"/>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c r="A40" s="72"/>
      <c r="B40" s="64"/>
      <c r="C40" s="534" t="s">
        <v>171</v>
      </c>
      <c r="D40" s="536"/>
      <c r="E40" s="551">
        <f>SUM(E36:F39)</f>
        <v>560</v>
      </c>
      <c r="F40" s="552"/>
      <c r="G40" s="553">
        <f>SUM(G36:H39)</f>
        <v>140</v>
      </c>
      <c r="H40" s="554"/>
      <c r="I40" s="102"/>
      <c r="J40" s="551">
        <f>SUM(J36:K39)</f>
        <v>80</v>
      </c>
      <c r="K40" s="552"/>
      <c r="L40" s="551">
        <f>SUM(L36:M39)</f>
        <v>20</v>
      </c>
      <c r="M40" s="552"/>
      <c r="N40" s="102"/>
      <c r="O40" s="102"/>
      <c r="P40" s="551">
        <f>SUM(P36:Q37)</f>
        <v>3</v>
      </c>
      <c r="Q40" s="552"/>
      <c r="R40" s="64"/>
      <c r="S40" s="64"/>
      <c r="T40" s="64"/>
      <c r="U40" s="549"/>
      <c r="V40" s="549"/>
      <c r="W40" s="550"/>
      <c r="X40" s="550"/>
      <c r="Y40" s="106"/>
      <c r="Z40" s="106"/>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c r="A41" s="72"/>
      <c r="B41" s="64"/>
      <c r="C41" s="64"/>
      <c r="D41" s="64"/>
      <c r="E41" s="64"/>
      <c r="F41" s="64"/>
      <c r="G41" s="64"/>
      <c r="H41" s="64"/>
      <c r="I41" s="64"/>
      <c r="J41" s="64"/>
      <c r="K41" s="64"/>
      <c r="L41" s="71"/>
      <c r="M41" s="64"/>
      <c r="N41" s="64"/>
      <c r="O41" s="64"/>
      <c r="P41" s="64"/>
      <c r="Q41" s="64"/>
      <c r="R41" s="64"/>
      <c r="S41" s="64"/>
      <c r="T41" s="64"/>
      <c r="U41" s="99"/>
      <c r="V41" s="99"/>
      <c r="W41" s="99"/>
      <c r="X41" s="99"/>
      <c r="Y41" s="99"/>
      <c r="Z41" s="9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c r="A42" s="72"/>
      <c r="B42" s="64"/>
      <c r="C42" s="71" t="s">
        <v>172</v>
      </c>
      <c r="D42" s="64"/>
      <c r="E42" s="64"/>
      <c r="F42" s="64"/>
      <c r="G42" s="64"/>
      <c r="H42" s="64"/>
      <c r="I42" s="107" t="s">
        <v>173</v>
      </c>
      <c r="J42" s="543" t="s">
        <v>174</v>
      </c>
      <c r="K42" s="544"/>
      <c r="L42" s="108"/>
      <c r="M42" s="107"/>
      <c r="N42" s="64"/>
      <c r="O42" s="64"/>
      <c r="P42" s="64"/>
      <c r="Q42" s="64"/>
      <c r="R42" s="64"/>
      <c r="S42" s="64"/>
      <c r="T42" s="64"/>
      <c r="U42" s="109"/>
      <c r="V42" s="99"/>
      <c r="W42" s="99"/>
      <c r="X42" s="99"/>
      <c r="Y42" s="99"/>
      <c r="Z42" s="9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c r="A43" s="72"/>
      <c r="B43" s="64"/>
      <c r="C43" s="64" t="s">
        <v>175</v>
      </c>
      <c r="D43" s="64"/>
      <c r="E43" s="64"/>
      <c r="F43" s="64"/>
      <c r="G43" s="64"/>
      <c r="H43" s="64" t="s">
        <v>176</v>
      </c>
      <c r="I43" s="64"/>
      <c r="J43" s="64"/>
      <c r="K43" s="64"/>
      <c r="L43" s="71"/>
      <c r="M43" s="64"/>
      <c r="N43" s="64"/>
      <c r="O43" s="64"/>
      <c r="P43" s="64"/>
      <c r="Q43" s="64"/>
      <c r="R43" s="64"/>
      <c r="S43" s="64"/>
      <c r="T43" s="64"/>
      <c r="U43" s="99"/>
      <c r="V43" s="99"/>
      <c r="W43" s="99"/>
      <c r="X43" s="99"/>
      <c r="Y43" s="99"/>
      <c r="Z43" s="9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c r="A44" s="72"/>
      <c r="B44" s="64"/>
      <c r="C44" s="64" t="str">
        <f>IF($J$42="週","対象時間数（週平均）","対象時間数（当月合計）")</f>
        <v>対象時間数（週平均）</v>
      </c>
      <c r="D44" s="64"/>
      <c r="E44" s="64"/>
      <c r="F44" s="64"/>
      <c r="G44" s="64"/>
      <c r="H44" s="64" t="str">
        <f>IF($J$42="週","週に勤務すべき時間数","当月に勤務すべき時間数")</f>
        <v>週に勤務すべき時間数</v>
      </c>
      <c r="I44" s="64"/>
      <c r="J44" s="64"/>
      <c r="K44" s="64"/>
      <c r="L44" s="71"/>
      <c r="M44" s="533" t="s">
        <v>177</v>
      </c>
      <c r="N44" s="533"/>
      <c r="O44" s="533"/>
      <c r="P44" s="533"/>
      <c r="Q44" s="64"/>
      <c r="R44" s="64"/>
      <c r="S44" s="64"/>
      <c r="T44" s="64"/>
      <c r="U44" s="99"/>
      <c r="V44" s="99"/>
      <c r="W44" s="99"/>
      <c r="X44" s="99"/>
      <c r="Y44" s="99"/>
      <c r="Z44" s="9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c r="A45" s="72"/>
      <c r="B45" s="64"/>
      <c r="C45" s="545">
        <f>IF($J$42="週",L40,J40)</f>
        <v>20</v>
      </c>
      <c r="D45" s="546"/>
      <c r="E45" s="546"/>
      <c r="F45" s="547"/>
      <c r="G45" s="110" t="s">
        <v>178</v>
      </c>
      <c r="H45" s="534">
        <f>IF($J$42="週",$AV$5,$AZ$5)</f>
        <v>40</v>
      </c>
      <c r="I45" s="535"/>
      <c r="J45" s="535"/>
      <c r="K45" s="536"/>
      <c r="L45" s="110" t="s">
        <v>179</v>
      </c>
      <c r="M45" s="537">
        <f>ROUNDDOWN(C45/H45,1)</f>
        <v>0.5</v>
      </c>
      <c r="N45" s="538"/>
      <c r="O45" s="538"/>
      <c r="P45" s="539"/>
      <c r="Q45" s="64"/>
      <c r="R45" s="64"/>
      <c r="S45" s="64"/>
      <c r="T45" s="64"/>
      <c r="U45" s="548"/>
      <c r="V45" s="548"/>
      <c r="W45" s="548"/>
      <c r="X45" s="548"/>
      <c r="Y45" s="103"/>
      <c r="Z45" s="9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c r="A46" s="72"/>
      <c r="B46" s="64"/>
      <c r="C46" s="64"/>
      <c r="D46" s="64"/>
      <c r="E46" s="64"/>
      <c r="F46" s="64"/>
      <c r="G46" s="64"/>
      <c r="H46" s="64"/>
      <c r="I46" s="64"/>
      <c r="J46" s="64"/>
      <c r="K46" s="64"/>
      <c r="L46" s="71"/>
      <c r="M46" s="64" t="s">
        <v>180</v>
      </c>
      <c r="N46" s="64"/>
      <c r="O46" s="64"/>
      <c r="P46" s="64"/>
      <c r="Q46" s="64"/>
      <c r="R46" s="64"/>
      <c r="S46" s="64"/>
      <c r="T46" s="64"/>
      <c r="U46" s="99"/>
      <c r="V46" s="99"/>
      <c r="W46" s="99"/>
      <c r="X46" s="99"/>
      <c r="Y46" s="99"/>
      <c r="Z46" s="99"/>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c r="A47" s="72"/>
      <c r="B47" s="64"/>
      <c r="C47" s="64" t="s">
        <v>181</v>
      </c>
      <c r="D47" s="64"/>
      <c r="E47" s="64"/>
      <c r="F47" s="64"/>
      <c r="G47" s="64"/>
      <c r="H47" s="64"/>
      <c r="I47" s="64"/>
      <c r="J47" s="64"/>
      <c r="K47" s="64"/>
      <c r="L47" s="71"/>
      <c r="M47" s="64"/>
      <c r="N47" s="64"/>
      <c r="O47" s="64"/>
      <c r="P47" s="64"/>
      <c r="Q47" s="64"/>
      <c r="R47" s="64"/>
      <c r="S47" s="64"/>
      <c r="T47" s="64"/>
      <c r="U47" s="64"/>
      <c r="V47" s="111"/>
      <c r="W47" s="112"/>
      <c r="X47" s="112"/>
      <c r="Y47" s="64"/>
      <c r="Z47" s="64"/>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c r="A48" s="72"/>
      <c r="B48" s="64"/>
      <c r="C48" s="64" t="s">
        <v>155</v>
      </c>
      <c r="D48" s="64"/>
      <c r="E48" s="64"/>
      <c r="F48" s="64"/>
      <c r="G48" s="64"/>
      <c r="H48" s="64"/>
      <c r="I48" s="64"/>
      <c r="J48" s="64"/>
      <c r="K48" s="64"/>
      <c r="L48" s="71"/>
      <c r="M48" s="110"/>
      <c r="N48" s="110"/>
      <c r="O48" s="110"/>
      <c r="P48" s="110"/>
      <c r="Q48" s="64"/>
      <c r="R48" s="64"/>
      <c r="S48" s="64"/>
      <c r="T48" s="64"/>
      <c r="U48" s="64"/>
      <c r="V48" s="111"/>
      <c r="W48" s="112"/>
      <c r="X48" s="112"/>
      <c r="Y48" s="64"/>
      <c r="Z48" s="64"/>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c r="A49" s="72"/>
      <c r="B49" s="64"/>
      <c r="C49" s="64" t="s">
        <v>182</v>
      </c>
      <c r="D49" s="64"/>
      <c r="E49" s="64"/>
      <c r="F49" s="64"/>
      <c r="G49" s="64"/>
      <c r="H49" s="64" t="s">
        <v>183</v>
      </c>
      <c r="I49" s="64"/>
      <c r="J49" s="64"/>
      <c r="K49" s="64"/>
      <c r="L49" s="64"/>
      <c r="M49" s="533" t="s">
        <v>171</v>
      </c>
      <c r="N49" s="533"/>
      <c r="O49" s="533"/>
      <c r="P49" s="533"/>
      <c r="Q49" s="64"/>
      <c r="R49" s="64"/>
      <c r="S49" s="64"/>
      <c r="T49" s="64"/>
      <c r="U49" s="64"/>
      <c r="V49" s="111"/>
      <c r="W49" s="112"/>
      <c r="X49" s="112"/>
      <c r="Y49" s="64"/>
      <c r="Z49" s="64"/>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c r="A50" s="72"/>
      <c r="B50" s="64"/>
      <c r="C50" s="534">
        <f>P40</f>
        <v>3</v>
      </c>
      <c r="D50" s="535"/>
      <c r="E50" s="535"/>
      <c r="F50" s="536"/>
      <c r="G50" s="110" t="s">
        <v>184</v>
      </c>
      <c r="H50" s="537">
        <f>M45</f>
        <v>0.5</v>
      </c>
      <c r="I50" s="538"/>
      <c r="J50" s="538"/>
      <c r="K50" s="539"/>
      <c r="L50" s="110" t="s">
        <v>179</v>
      </c>
      <c r="M50" s="540">
        <f>ROUNDDOWN(C50+H50,1)</f>
        <v>3.5</v>
      </c>
      <c r="N50" s="541"/>
      <c r="O50" s="541"/>
      <c r="P50" s="542"/>
      <c r="Q50" s="64"/>
      <c r="R50" s="64"/>
      <c r="S50" s="64"/>
      <c r="T50" s="64"/>
      <c r="U50" s="64"/>
      <c r="V50" s="111"/>
      <c r="W50" s="112"/>
      <c r="X50" s="112"/>
      <c r="Y50" s="64"/>
      <c r="Z50" s="64"/>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c r="A51" s="72"/>
      <c r="B51" s="64"/>
      <c r="C51" s="64"/>
      <c r="D51" s="64"/>
      <c r="E51" s="64"/>
      <c r="F51" s="64"/>
      <c r="G51" s="64"/>
      <c r="H51" s="64"/>
      <c r="I51" s="64"/>
      <c r="J51" s="64"/>
      <c r="K51" s="64"/>
      <c r="L51" s="64"/>
      <c r="M51" s="64"/>
      <c r="N51" s="71"/>
      <c r="O51" s="64"/>
      <c r="P51" s="64"/>
      <c r="Q51" s="64"/>
      <c r="R51" s="64"/>
      <c r="S51" s="64"/>
      <c r="T51" s="64"/>
      <c r="U51" s="64"/>
      <c r="V51" s="111"/>
      <c r="W51" s="112"/>
      <c r="X51" s="112"/>
      <c r="Y51" s="64"/>
      <c r="Z51" s="64"/>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c r="C52" s="113"/>
      <c r="D52" s="113"/>
      <c r="T52" s="113"/>
      <c r="AJ52" s="114"/>
      <c r="AK52" s="115"/>
      <c r="AL52" s="115"/>
      <c r="BE52" s="115"/>
    </row>
    <row r="53" spans="1:58" ht="20.25" customHeight="1">
      <c r="C53" s="113"/>
      <c r="D53" s="113"/>
      <c r="U53" s="113"/>
      <c r="AK53" s="114"/>
      <c r="AL53" s="115"/>
      <c r="AM53" s="115"/>
      <c r="BF53" s="115"/>
    </row>
    <row r="54" spans="1:58" ht="20.25" customHeight="1">
      <c r="D54" s="113"/>
      <c r="U54" s="113"/>
      <c r="AK54" s="114"/>
      <c r="AL54" s="115"/>
      <c r="AM54" s="115"/>
      <c r="BF54" s="115"/>
    </row>
    <row r="55" spans="1:58" ht="20.25" customHeight="1">
      <c r="C55" s="113"/>
      <c r="D55" s="113"/>
      <c r="U55" s="113"/>
      <c r="AK55" s="114"/>
      <c r="AL55" s="115"/>
      <c r="AM55" s="115"/>
      <c r="BF55" s="115"/>
    </row>
    <row r="56" spans="1:58" ht="20.25" customHeight="1">
      <c r="C56" s="114"/>
      <c r="D56" s="114"/>
      <c r="E56" s="114"/>
      <c r="F56" s="114"/>
      <c r="G56" s="114"/>
      <c r="H56" s="114"/>
      <c r="I56" s="114"/>
      <c r="J56" s="114"/>
      <c r="K56" s="114"/>
      <c r="L56" s="114"/>
      <c r="M56" s="114"/>
      <c r="N56" s="114"/>
      <c r="O56" s="114"/>
      <c r="P56" s="114"/>
      <c r="Q56" s="114"/>
      <c r="R56" s="114"/>
      <c r="S56" s="114"/>
      <c r="T56" s="114"/>
      <c r="U56" s="115"/>
      <c r="V56" s="115"/>
      <c r="W56" s="114"/>
      <c r="X56" s="114"/>
      <c r="Y56" s="114"/>
      <c r="Z56" s="114"/>
      <c r="AA56" s="114"/>
      <c r="AB56" s="114"/>
      <c r="AC56" s="114"/>
      <c r="AD56" s="114"/>
      <c r="AE56" s="114"/>
      <c r="AF56" s="114"/>
      <c r="AG56" s="114"/>
      <c r="AH56" s="114"/>
      <c r="AI56" s="114"/>
      <c r="AJ56" s="114"/>
      <c r="AK56" s="114"/>
      <c r="AL56" s="115"/>
      <c r="AM56" s="115"/>
      <c r="BF56" s="115"/>
    </row>
    <row r="57" spans="1:58" ht="20.25" customHeight="1">
      <c r="C57" s="114"/>
      <c r="D57" s="114"/>
      <c r="E57" s="114"/>
      <c r="F57" s="114"/>
      <c r="G57" s="114"/>
      <c r="H57" s="114"/>
      <c r="I57" s="114"/>
      <c r="J57" s="114"/>
      <c r="K57" s="114"/>
      <c r="L57" s="114"/>
      <c r="M57" s="114"/>
      <c r="N57" s="114"/>
      <c r="O57" s="114"/>
      <c r="P57" s="114"/>
      <c r="Q57" s="114"/>
      <c r="R57" s="114"/>
      <c r="S57" s="114"/>
      <c r="T57" s="114"/>
      <c r="U57" s="115"/>
      <c r="V57" s="115"/>
      <c r="W57" s="114"/>
      <c r="X57" s="114"/>
      <c r="Y57" s="114"/>
      <c r="Z57" s="114"/>
      <c r="AA57" s="114"/>
      <c r="AB57" s="114"/>
      <c r="AC57" s="114"/>
      <c r="AD57" s="114"/>
      <c r="AE57" s="114"/>
      <c r="AF57" s="114"/>
      <c r="AG57" s="114"/>
      <c r="AH57" s="114"/>
      <c r="AI57" s="114"/>
      <c r="AJ57" s="114"/>
      <c r="AK57" s="114"/>
      <c r="AL57" s="115"/>
      <c r="AM57" s="115"/>
      <c r="BF57" s="115"/>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6"/>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3">
      <formula>INDIRECT(ADDRESS(ROW(),COLUMN()))=TRUNC(INDIRECT(ADDRESS(ROW(),COLUMN())))</formula>
    </cfRule>
  </conditionalFormatting>
  <dataValidations count="8">
    <dataValidation allowBlank="1" showInputMessage="1" showErrorMessage="1" error="入力可能範囲　32～40" sqref="AZ6" xr:uid="{00000000-0002-0000-0300-000000000000}"/>
    <dataValidation type="list" allowBlank="1" showInputMessage="1" sqref="E14:F31" xr:uid="{00000000-0002-0000-0300-000001000000}">
      <formula1>"A, B, C, D"</formula1>
    </dataValidation>
    <dataValidation type="list" allowBlank="1" showInputMessage="1" showErrorMessage="1" sqref="AZ4:BC4" xr:uid="{00000000-0002-0000-0300-000002000000}">
      <formula1>"予定,実績,予定・実績"</formula1>
    </dataValidation>
    <dataValidation type="list" errorStyle="warning" allowBlank="1" showInputMessage="1" error="リストにない場合のみ、入力してください。" sqref="G14:K31" xr:uid="{00000000-0002-0000-0300-000003000000}">
      <formula1>INDIRECT(C14)</formula1>
    </dataValidation>
    <dataValidation type="list" allowBlank="1" showInputMessage="1" sqref="C14:D31" xr:uid="{00000000-0002-0000-0300-000004000000}">
      <formula1>職種</formula1>
    </dataValidation>
    <dataValidation type="decimal" allowBlank="1" showInputMessage="1" showErrorMessage="1" error="入力可能範囲　32～40" sqref="AV5" xr:uid="{00000000-0002-0000-0300-000005000000}">
      <formula1>32</formula1>
      <formula2>40</formula2>
    </dataValidation>
    <dataValidation type="list" allowBlank="1" showInputMessage="1" showErrorMessage="1" sqref="J42:K42" xr:uid="{00000000-0002-0000-0300-000006000000}">
      <formula1>"週,暦月"</formula1>
    </dataValidation>
    <dataValidation type="list" allowBlank="1" showInputMessage="1" showErrorMessage="1" sqref="AZ3" xr:uid="{00000000-0002-0000-03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B1:BF57"/>
  <sheetViews>
    <sheetView showGridLines="0" view="pageBreakPreview" zoomScaleNormal="55" zoomScaleSheetLayoutView="100" workbookViewId="0">
      <selection activeCell="C14" sqref="C14:D14"/>
    </sheetView>
  </sheetViews>
  <sheetFormatPr defaultColWidth="4.5" defaultRowHeight="20.25" customHeight="1"/>
  <cols>
    <col min="1" max="1" width="1.375" style="72" customWidth="1"/>
    <col min="2" max="56" width="5.625" style="72" customWidth="1"/>
    <col min="57" max="16384" width="4.5" style="72"/>
  </cols>
  <sheetData>
    <row r="1" spans="2:57" s="41" customFormat="1" ht="20.25" customHeight="1">
      <c r="C1" s="42" t="s">
        <v>102</v>
      </c>
      <c r="D1" s="42"/>
      <c r="G1" s="43" t="s">
        <v>103</v>
      </c>
      <c r="J1" s="42"/>
      <c r="K1" s="42"/>
      <c r="L1" s="42"/>
      <c r="M1" s="42"/>
      <c r="AK1" s="44" t="s">
        <v>104</v>
      </c>
      <c r="AL1" s="44" t="s">
        <v>185</v>
      </c>
      <c r="AM1" s="646" t="s">
        <v>106</v>
      </c>
      <c r="AN1" s="646"/>
      <c r="AO1" s="646"/>
      <c r="AP1" s="646"/>
      <c r="AQ1" s="646"/>
      <c r="AR1" s="646"/>
      <c r="AS1" s="646"/>
      <c r="AT1" s="646"/>
      <c r="AU1" s="646"/>
      <c r="AV1" s="646"/>
      <c r="AW1" s="646"/>
      <c r="AX1" s="646"/>
      <c r="AY1" s="646"/>
      <c r="AZ1" s="646"/>
      <c r="BA1" s="646"/>
      <c r="BB1" s="45" t="s">
        <v>186</v>
      </c>
    </row>
    <row r="2" spans="2:57" s="47" customFormat="1" ht="20.25" customHeight="1">
      <c r="D2" s="43"/>
      <c r="H2" s="43"/>
      <c r="I2" s="44"/>
      <c r="J2" s="44"/>
      <c r="K2" s="44"/>
      <c r="L2" s="44"/>
      <c r="M2" s="44"/>
      <c r="T2" s="44" t="s">
        <v>108</v>
      </c>
      <c r="U2" s="647">
        <v>6</v>
      </c>
      <c r="V2" s="647"/>
      <c r="W2" s="44" t="s">
        <v>187</v>
      </c>
      <c r="X2" s="648">
        <f>IF(U2=0,"",YEAR(DATE(2018+U2,1,1)))</f>
        <v>2024</v>
      </c>
      <c r="Y2" s="648"/>
      <c r="Z2" s="47" t="s">
        <v>109</v>
      </c>
      <c r="AA2" s="47" t="s">
        <v>110</v>
      </c>
      <c r="AB2" s="647">
        <v>4</v>
      </c>
      <c r="AC2" s="647"/>
      <c r="AD2" s="47" t="s">
        <v>111</v>
      </c>
      <c r="AJ2" s="45"/>
      <c r="AK2" s="44" t="s">
        <v>112</v>
      </c>
      <c r="AL2" s="44" t="s">
        <v>113</v>
      </c>
      <c r="AM2" s="647"/>
      <c r="AN2" s="647"/>
      <c r="AO2" s="647"/>
      <c r="AP2" s="647"/>
      <c r="AQ2" s="647"/>
      <c r="AR2" s="647"/>
      <c r="AS2" s="647"/>
      <c r="AT2" s="647"/>
      <c r="AU2" s="647"/>
      <c r="AV2" s="647"/>
      <c r="AW2" s="647"/>
      <c r="AX2" s="647"/>
      <c r="AY2" s="647"/>
      <c r="AZ2" s="647"/>
      <c r="BA2" s="647"/>
      <c r="BB2" s="45" t="s">
        <v>188</v>
      </c>
      <c r="BC2" s="44"/>
      <c r="BD2" s="44"/>
      <c r="BE2" s="44"/>
    </row>
    <row r="3" spans="2:57" s="47" customFormat="1" ht="20.25" customHeight="1">
      <c r="D3" s="43"/>
      <c r="H3" s="43"/>
      <c r="I3" s="44"/>
      <c r="J3" s="44"/>
      <c r="K3" s="44"/>
      <c r="L3" s="44"/>
      <c r="M3" s="44"/>
      <c r="T3" s="50"/>
      <c r="U3" s="51"/>
      <c r="V3" s="51"/>
      <c r="W3" s="52"/>
      <c r="X3" s="51"/>
      <c r="Y3" s="51"/>
      <c r="Z3" s="53"/>
      <c r="AA3" s="53"/>
      <c r="AB3" s="51"/>
      <c r="AC3" s="51"/>
      <c r="AD3" s="54"/>
      <c r="AJ3" s="45"/>
      <c r="AK3" s="44"/>
      <c r="AL3" s="44"/>
      <c r="AM3" s="55"/>
      <c r="AN3" s="55"/>
      <c r="AO3" s="55"/>
      <c r="AP3" s="55"/>
      <c r="AQ3" s="55"/>
      <c r="AR3" s="55"/>
      <c r="AS3" s="55"/>
      <c r="AT3" s="55"/>
      <c r="AU3" s="55"/>
      <c r="AV3" s="55"/>
      <c r="AW3" s="55"/>
      <c r="AX3" s="55"/>
      <c r="AY3" s="56" t="s">
        <v>189</v>
      </c>
      <c r="AZ3" s="649" t="s">
        <v>117</v>
      </c>
      <c r="BA3" s="649"/>
      <c r="BB3" s="649"/>
      <c r="BC3" s="649"/>
      <c r="BD3" s="44"/>
      <c r="BE3" s="44"/>
    </row>
    <row r="4" spans="2:57" s="47" customFormat="1" ht="20.25" customHeight="1">
      <c r="B4" s="57"/>
      <c r="C4" s="57"/>
      <c r="D4" s="57"/>
      <c r="E4" s="57"/>
      <c r="F4" s="57"/>
      <c r="G4" s="57"/>
      <c r="H4" s="57"/>
      <c r="I4" s="57"/>
      <c r="J4" s="58"/>
      <c r="K4" s="59"/>
      <c r="L4" s="59"/>
      <c r="M4" s="59"/>
      <c r="N4" s="59"/>
      <c r="O4" s="59"/>
      <c r="P4" s="60"/>
      <c r="Q4" s="59"/>
      <c r="R4" s="59"/>
      <c r="Z4" s="53"/>
      <c r="AA4" s="53"/>
      <c r="AB4" s="51"/>
      <c r="AC4" s="51"/>
      <c r="AD4" s="54"/>
      <c r="AJ4" s="45"/>
      <c r="AK4" s="44"/>
      <c r="AL4" s="44"/>
      <c r="AM4" s="55"/>
      <c r="AN4" s="55"/>
      <c r="AO4" s="55"/>
      <c r="AP4" s="55"/>
      <c r="AQ4" s="55"/>
      <c r="AR4" s="55"/>
      <c r="AS4" s="55"/>
      <c r="AT4" s="55"/>
      <c r="AU4" s="55"/>
      <c r="AV4" s="55"/>
      <c r="AW4" s="55"/>
      <c r="AX4" s="55"/>
      <c r="AY4" s="56" t="s">
        <v>190</v>
      </c>
      <c r="AZ4" s="649" t="s">
        <v>119</v>
      </c>
      <c r="BA4" s="649"/>
      <c r="BB4" s="649"/>
      <c r="BC4" s="649"/>
      <c r="BD4" s="44"/>
      <c r="BE4" s="44"/>
    </row>
    <row r="5" spans="2:57" s="47" customFormat="1" ht="20.25" customHeight="1">
      <c r="B5" s="61"/>
      <c r="C5" s="61"/>
      <c r="D5" s="61"/>
      <c r="E5" s="61"/>
      <c r="F5" s="61"/>
      <c r="G5" s="61"/>
      <c r="H5" s="61"/>
      <c r="I5" s="61"/>
      <c r="J5" s="59"/>
      <c r="K5" s="62"/>
      <c r="L5" s="63"/>
      <c r="M5" s="63"/>
      <c r="N5" s="63"/>
      <c r="O5" s="63"/>
      <c r="P5" s="61"/>
      <c r="Q5" s="57"/>
      <c r="R5" s="57"/>
      <c r="S5" s="41"/>
      <c r="Z5" s="53"/>
      <c r="AA5" s="53"/>
      <c r="AB5" s="51"/>
      <c r="AC5" s="51"/>
      <c r="AD5" s="41"/>
      <c r="AE5" s="41"/>
      <c r="AF5" s="41"/>
      <c r="AG5" s="41"/>
      <c r="AJ5" s="41" t="s">
        <v>120</v>
      </c>
      <c r="AK5" s="41"/>
      <c r="AL5" s="41"/>
      <c r="AM5" s="41"/>
      <c r="AN5" s="41"/>
      <c r="AO5" s="41"/>
      <c r="AP5" s="41"/>
      <c r="AQ5" s="41"/>
      <c r="AR5" s="57"/>
      <c r="AS5" s="57"/>
      <c r="AT5" s="64"/>
      <c r="AU5" s="41"/>
      <c r="AV5" s="612">
        <v>40</v>
      </c>
      <c r="AW5" s="613"/>
      <c r="AX5" s="64" t="s">
        <v>121</v>
      </c>
      <c r="AY5" s="41"/>
      <c r="AZ5" s="612">
        <v>160</v>
      </c>
      <c r="BA5" s="613"/>
      <c r="BB5" s="64" t="s">
        <v>122</v>
      </c>
      <c r="BC5" s="41"/>
      <c r="BE5" s="44"/>
    </row>
    <row r="6" spans="2:57" s="47" customFormat="1" ht="20.25" customHeight="1">
      <c r="B6" s="61"/>
      <c r="C6" s="61"/>
      <c r="D6" s="61"/>
      <c r="E6" s="61"/>
      <c r="F6" s="61"/>
      <c r="G6" s="61"/>
      <c r="H6" s="61"/>
      <c r="I6" s="61"/>
      <c r="J6" s="59"/>
      <c r="K6" s="62"/>
      <c r="L6" s="63"/>
      <c r="M6" s="63"/>
      <c r="N6" s="63"/>
      <c r="O6" s="63"/>
      <c r="P6" s="61"/>
      <c r="Q6" s="57"/>
      <c r="R6" s="57"/>
      <c r="S6" s="41"/>
      <c r="Z6" s="53"/>
      <c r="AA6" s="53"/>
      <c r="AB6" s="51"/>
      <c r="AC6" s="51"/>
      <c r="AD6" s="41"/>
      <c r="AE6" s="41"/>
      <c r="AF6" s="41"/>
      <c r="AG6" s="41"/>
      <c r="AJ6" s="41"/>
      <c r="AK6" s="41"/>
      <c r="AL6" s="41"/>
      <c r="AM6" s="41"/>
      <c r="AN6" s="41"/>
      <c r="AO6" s="41"/>
      <c r="AP6" s="41"/>
      <c r="AQ6" s="41" t="s">
        <v>123</v>
      </c>
      <c r="AR6" s="41"/>
      <c r="AS6" s="65"/>
      <c r="AT6" s="65"/>
      <c r="AU6" s="65"/>
      <c r="AV6" s="41"/>
      <c r="AW6" s="41"/>
      <c r="AX6" s="66"/>
      <c r="AY6" s="41"/>
      <c r="AZ6" s="612">
        <v>100</v>
      </c>
      <c r="BA6" s="613"/>
      <c r="BB6" s="64" t="s">
        <v>124</v>
      </c>
      <c r="BC6" s="41"/>
      <c r="BE6" s="44"/>
    </row>
    <row r="7" spans="2:57" s="47" customFormat="1" ht="20.25" customHeight="1">
      <c r="B7" s="61"/>
      <c r="C7" s="61"/>
      <c r="D7" s="61"/>
      <c r="E7" s="61"/>
      <c r="F7" s="61"/>
      <c r="G7" s="61"/>
      <c r="H7" s="61"/>
      <c r="I7" s="61"/>
      <c r="J7" s="61"/>
      <c r="K7" s="67"/>
      <c r="L7" s="67"/>
      <c r="M7" s="67"/>
      <c r="N7" s="61"/>
      <c r="O7" s="68"/>
      <c r="P7" s="69"/>
      <c r="Q7" s="69"/>
      <c r="R7" s="70"/>
      <c r="S7" s="65"/>
      <c r="Z7" s="53"/>
      <c r="AA7" s="53"/>
      <c r="AB7" s="51"/>
      <c r="AC7" s="51"/>
      <c r="AD7" s="64"/>
      <c r="AE7" s="41"/>
      <c r="AF7" s="41"/>
      <c r="AG7" s="41"/>
      <c r="AL7" s="41"/>
      <c r="AM7" s="41"/>
      <c r="AN7" s="71"/>
      <c r="AO7" s="66"/>
      <c r="AP7" s="66"/>
      <c r="AQ7" s="65"/>
      <c r="AR7" s="65"/>
      <c r="AS7" s="65"/>
      <c r="AT7" s="65"/>
      <c r="AU7" s="65"/>
      <c r="AV7" s="65"/>
      <c r="AW7" s="41" t="s">
        <v>125</v>
      </c>
      <c r="AX7" s="41"/>
      <c r="AY7" s="41"/>
      <c r="AZ7" s="614">
        <f>DAY(EOMONTH(DATE(X2,AB2,1),0))</f>
        <v>30</v>
      </c>
      <c r="BA7" s="615"/>
      <c r="BB7" s="64" t="s">
        <v>126</v>
      </c>
      <c r="BE7" s="44"/>
    </row>
    <row r="8" spans="2:57" ht="5.0999999999999996" customHeight="1" thickBot="1">
      <c r="C8" s="73"/>
      <c r="D8" s="73"/>
      <c r="S8" s="73"/>
      <c r="AJ8" s="73"/>
      <c r="BC8" s="74"/>
      <c r="BD8" s="74"/>
      <c r="BE8" s="74"/>
    </row>
    <row r="9" spans="2:57" ht="20.25" customHeight="1" thickBot="1">
      <c r="B9" s="616" t="s">
        <v>127</v>
      </c>
      <c r="C9" s="619" t="s">
        <v>191</v>
      </c>
      <c r="D9" s="620"/>
      <c r="E9" s="625" t="s">
        <v>129</v>
      </c>
      <c r="F9" s="620"/>
      <c r="G9" s="625" t="s">
        <v>130</v>
      </c>
      <c r="H9" s="619"/>
      <c r="I9" s="619"/>
      <c r="J9" s="619"/>
      <c r="K9" s="620"/>
      <c r="L9" s="625" t="s">
        <v>192</v>
      </c>
      <c r="M9" s="619"/>
      <c r="N9" s="619"/>
      <c r="O9" s="628"/>
      <c r="P9" s="631" t="s">
        <v>132</v>
      </c>
      <c r="Q9" s="632"/>
      <c r="R9" s="632"/>
      <c r="S9" s="632"/>
      <c r="T9" s="632"/>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c r="AT9" s="632"/>
      <c r="AU9" s="633" t="str">
        <f>IF(AZ3="４週","(10)1～4週目の勤務時間数合計","(10)1か月の勤務時間数合計")</f>
        <v>(10)1～4週目の勤務時間数合計</v>
      </c>
      <c r="AV9" s="634"/>
      <c r="AW9" s="633" t="s">
        <v>133</v>
      </c>
      <c r="AX9" s="634"/>
      <c r="AY9" s="641" t="s">
        <v>134</v>
      </c>
      <c r="AZ9" s="641"/>
      <c r="BA9" s="641"/>
      <c r="BB9" s="641"/>
      <c r="BC9" s="641"/>
      <c r="BD9" s="641"/>
    </row>
    <row r="10" spans="2:57" ht="20.25" customHeight="1" thickBot="1">
      <c r="B10" s="617"/>
      <c r="C10" s="621"/>
      <c r="D10" s="622"/>
      <c r="E10" s="626"/>
      <c r="F10" s="622"/>
      <c r="G10" s="626"/>
      <c r="H10" s="621"/>
      <c r="I10" s="621"/>
      <c r="J10" s="621"/>
      <c r="K10" s="622"/>
      <c r="L10" s="626"/>
      <c r="M10" s="621"/>
      <c r="N10" s="621"/>
      <c r="O10" s="629"/>
      <c r="P10" s="643" t="s">
        <v>135</v>
      </c>
      <c r="Q10" s="644"/>
      <c r="R10" s="644"/>
      <c r="S10" s="644"/>
      <c r="T10" s="644"/>
      <c r="U10" s="644"/>
      <c r="V10" s="645"/>
      <c r="W10" s="643" t="s">
        <v>136</v>
      </c>
      <c r="X10" s="644"/>
      <c r="Y10" s="644"/>
      <c r="Z10" s="644"/>
      <c r="AA10" s="644"/>
      <c r="AB10" s="644"/>
      <c r="AC10" s="645"/>
      <c r="AD10" s="643" t="s">
        <v>137</v>
      </c>
      <c r="AE10" s="644"/>
      <c r="AF10" s="644"/>
      <c r="AG10" s="644"/>
      <c r="AH10" s="644"/>
      <c r="AI10" s="644"/>
      <c r="AJ10" s="645"/>
      <c r="AK10" s="643" t="s">
        <v>138</v>
      </c>
      <c r="AL10" s="644"/>
      <c r="AM10" s="644"/>
      <c r="AN10" s="644"/>
      <c r="AO10" s="644"/>
      <c r="AP10" s="644"/>
      <c r="AQ10" s="645"/>
      <c r="AR10" s="643" t="s">
        <v>139</v>
      </c>
      <c r="AS10" s="644"/>
      <c r="AT10" s="645"/>
      <c r="AU10" s="635"/>
      <c r="AV10" s="636"/>
      <c r="AW10" s="635"/>
      <c r="AX10" s="636"/>
      <c r="AY10" s="641"/>
      <c r="AZ10" s="641"/>
      <c r="BA10" s="641"/>
      <c r="BB10" s="641"/>
      <c r="BC10" s="641"/>
      <c r="BD10" s="641"/>
    </row>
    <row r="11" spans="2:57" ht="20.25" customHeight="1" thickBot="1">
      <c r="B11" s="617"/>
      <c r="C11" s="621"/>
      <c r="D11" s="622"/>
      <c r="E11" s="626"/>
      <c r="F11" s="622"/>
      <c r="G11" s="626"/>
      <c r="H11" s="621"/>
      <c r="I11" s="621"/>
      <c r="J11" s="621"/>
      <c r="K11" s="622"/>
      <c r="L11" s="626"/>
      <c r="M11" s="621"/>
      <c r="N11" s="621"/>
      <c r="O11" s="629"/>
      <c r="P11" s="77">
        <f>DAY(DATE($X$2,$AB$2,1))</f>
        <v>1</v>
      </c>
      <c r="Q11" s="78">
        <f>DAY(DATE($X$2,$AB$2,2))</f>
        <v>2</v>
      </c>
      <c r="R11" s="78">
        <f>DAY(DATE($X$2,$AB$2,3))</f>
        <v>3</v>
      </c>
      <c r="S11" s="78">
        <f>DAY(DATE($X$2,$AB$2,4))</f>
        <v>4</v>
      </c>
      <c r="T11" s="78">
        <f>DAY(DATE($X$2,$AB$2,5))</f>
        <v>5</v>
      </c>
      <c r="U11" s="78">
        <f>DAY(DATE($X$2,$AB$2,6))</f>
        <v>6</v>
      </c>
      <c r="V11" s="79">
        <f>DAY(DATE($X$2,$AB$2,7))</f>
        <v>7</v>
      </c>
      <c r="W11" s="77">
        <f>DAY(DATE($X$2,$AB$2,8))</f>
        <v>8</v>
      </c>
      <c r="X11" s="78">
        <f>DAY(DATE($X$2,$AB$2,9))</f>
        <v>9</v>
      </c>
      <c r="Y11" s="78">
        <f>DAY(DATE($X$2,$AB$2,10))</f>
        <v>10</v>
      </c>
      <c r="Z11" s="78">
        <f>DAY(DATE($X$2,$AB$2,11))</f>
        <v>11</v>
      </c>
      <c r="AA11" s="78">
        <f>DAY(DATE($X$2,$AB$2,12))</f>
        <v>12</v>
      </c>
      <c r="AB11" s="78">
        <f>DAY(DATE($X$2,$AB$2,13))</f>
        <v>13</v>
      </c>
      <c r="AC11" s="79">
        <f>DAY(DATE($X$2,$AB$2,14))</f>
        <v>14</v>
      </c>
      <c r="AD11" s="77">
        <f>DAY(DATE($X$2,$AB$2,15))</f>
        <v>15</v>
      </c>
      <c r="AE11" s="78">
        <f>DAY(DATE($X$2,$AB$2,16))</f>
        <v>16</v>
      </c>
      <c r="AF11" s="78">
        <f>DAY(DATE($X$2,$AB$2,17))</f>
        <v>17</v>
      </c>
      <c r="AG11" s="78">
        <f>DAY(DATE($X$2,$AB$2,18))</f>
        <v>18</v>
      </c>
      <c r="AH11" s="78">
        <f>DAY(DATE($X$2,$AB$2,19))</f>
        <v>19</v>
      </c>
      <c r="AI11" s="78">
        <f>DAY(DATE($X$2,$AB$2,20))</f>
        <v>20</v>
      </c>
      <c r="AJ11" s="79">
        <f>DAY(DATE($X$2,$AB$2,21))</f>
        <v>21</v>
      </c>
      <c r="AK11" s="77">
        <f>DAY(DATE($X$2,$AB$2,22))</f>
        <v>22</v>
      </c>
      <c r="AL11" s="78">
        <f>DAY(DATE($X$2,$AB$2,23))</f>
        <v>23</v>
      </c>
      <c r="AM11" s="78">
        <f>DAY(DATE($X$2,$AB$2,24))</f>
        <v>24</v>
      </c>
      <c r="AN11" s="78">
        <f>DAY(DATE($X$2,$AB$2,25))</f>
        <v>25</v>
      </c>
      <c r="AO11" s="78">
        <f>DAY(DATE($X$2,$AB$2,26))</f>
        <v>26</v>
      </c>
      <c r="AP11" s="78">
        <f>DAY(DATE($X$2,$AB$2,27))</f>
        <v>27</v>
      </c>
      <c r="AQ11" s="79">
        <f>DAY(DATE($X$2,$AB$2,28))</f>
        <v>28</v>
      </c>
      <c r="AR11" s="77" t="str">
        <f>IF(AZ3="暦月",IF(DAY(DATE($X$2,$AB$2,29))=29,29,""),"")</f>
        <v/>
      </c>
      <c r="AS11" s="78" t="str">
        <f>IF(AZ3="暦月",IF(DAY(DATE($X$2,$AB$2,30))=30,30,""),"")</f>
        <v/>
      </c>
      <c r="AT11" s="116" t="str">
        <f>IF(AZ3="暦月",IF(DAY(DATE($X$2,$AB$2,31))=31,31,""),"")</f>
        <v/>
      </c>
      <c r="AU11" s="635"/>
      <c r="AV11" s="636"/>
      <c r="AW11" s="635"/>
      <c r="AX11" s="636"/>
      <c r="AY11" s="641"/>
      <c r="AZ11" s="641"/>
      <c r="BA11" s="641"/>
      <c r="BB11" s="641"/>
      <c r="BC11" s="641"/>
      <c r="BD11" s="641"/>
    </row>
    <row r="12" spans="2:57" ht="20.25" hidden="1" customHeight="1" thickBot="1">
      <c r="B12" s="617"/>
      <c r="C12" s="621"/>
      <c r="D12" s="622"/>
      <c r="E12" s="626"/>
      <c r="F12" s="622"/>
      <c r="G12" s="626"/>
      <c r="H12" s="621"/>
      <c r="I12" s="621"/>
      <c r="J12" s="621"/>
      <c r="K12" s="622"/>
      <c r="L12" s="626"/>
      <c r="M12" s="621"/>
      <c r="N12" s="621"/>
      <c r="O12" s="629"/>
      <c r="P12" s="77">
        <f>WEEKDAY(DATE($X$2,$AB$2,1))</f>
        <v>2</v>
      </c>
      <c r="Q12" s="78">
        <f>WEEKDAY(DATE($X$2,$AB$2,2))</f>
        <v>3</v>
      </c>
      <c r="R12" s="78">
        <f>WEEKDAY(DATE($X$2,$AB$2,3))</f>
        <v>4</v>
      </c>
      <c r="S12" s="78">
        <f>WEEKDAY(DATE($X$2,$AB$2,4))</f>
        <v>5</v>
      </c>
      <c r="T12" s="78">
        <f>WEEKDAY(DATE($X$2,$AB$2,5))</f>
        <v>6</v>
      </c>
      <c r="U12" s="78">
        <f>WEEKDAY(DATE($X$2,$AB$2,6))</f>
        <v>7</v>
      </c>
      <c r="V12" s="79">
        <f>WEEKDAY(DATE($X$2,$AB$2,7))</f>
        <v>1</v>
      </c>
      <c r="W12" s="77">
        <f>WEEKDAY(DATE($X$2,$AB$2,8))</f>
        <v>2</v>
      </c>
      <c r="X12" s="78">
        <f>WEEKDAY(DATE($X$2,$AB$2,9))</f>
        <v>3</v>
      </c>
      <c r="Y12" s="78">
        <f>WEEKDAY(DATE($X$2,$AB$2,10))</f>
        <v>4</v>
      </c>
      <c r="Z12" s="78">
        <f>WEEKDAY(DATE($X$2,$AB$2,11))</f>
        <v>5</v>
      </c>
      <c r="AA12" s="78">
        <f>WEEKDAY(DATE($X$2,$AB$2,12))</f>
        <v>6</v>
      </c>
      <c r="AB12" s="78">
        <f>WEEKDAY(DATE($X$2,$AB$2,13))</f>
        <v>7</v>
      </c>
      <c r="AC12" s="79">
        <f>WEEKDAY(DATE($X$2,$AB$2,14))</f>
        <v>1</v>
      </c>
      <c r="AD12" s="77">
        <f>WEEKDAY(DATE($X$2,$AB$2,15))</f>
        <v>2</v>
      </c>
      <c r="AE12" s="78">
        <f>WEEKDAY(DATE($X$2,$AB$2,16))</f>
        <v>3</v>
      </c>
      <c r="AF12" s="78">
        <f>WEEKDAY(DATE($X$2,$AB$2,17))</f>
        <v>4</v>
      </c>
      <c r="AG12" s="78">
        <f>WEEKDAY(DATE($X$2,$AB$2,18))</f>
        <v>5</v>
      </c>
      <c r="AH12" s="78">
        <f>WEEKDAY(DATE($X$2,$AB$2,19))</f>
        <v>6</v>
      </c>
      <c r="AI12" s="78">
        <f>WEEKDAY(DATE($X$2,$AB$2,20))</f>
        <v>7</v>
      </c>
      <c r="AJ12" s="79">
        <f>WEEKDAY(DATE($X$2,$AB$2,21))</f>
        <v>1</v>
      </c>
      <c r="AK12" s="77">
        <f>WEEKDAY(DATE($X$2,$AB$2,22))</f>
        <v>2</v>
      </c>
      <c r="AL12" s="78">
        <f>WEEKDAY(DATE($X$2,$AB$2,23))</f>
        <v>3</v>
      </c>
      <c r="AM12" s="78">
        <f>WEEKDAY(DATE($X$2,$AB$2,24))</f>
        <v>4</v>
      </c>
      <c r="AN12" s="78">
        <f>WEEKDAY(DATE($X$2,$AB$2,25))</f>
        <v>5</v>
      </c>
      <c r="AO12" s="78">
        <f>WEEKDAY(DATE($X$2,$AB$2,26))</f>
        <v>6</v>
      </c>
      <c r="AP12" s="78">
        <f>WEEKDAY(DATE($X$2,$AB$2,27))</f>
        <v>7</v>
      </c>
      <c r="AQ12" s="79">
        <f>WEEKDAY(DATE($X$2,$AB$2,28))</f>
        <v>1</v>
      </c>
      <c r="AR12" s="77">
        <f>IF(AR11=29,WEEKDAY(DATE($X$2,$AB$2,29)),0)</f>
        <v>0</v>
      </c>
      <c r="AS12" s="78">
        <f>IF(AS11=30,WEEKDAY(DATE($X$2,$AB$2,30)),0)</f>
        <v>0</v>
      </c>
      <c r="AT12" s="116">
        <f>IF(AT11=31,WEEKDAY(DATE($X$2,$AB$2,31)),0)</f>
        <v>0</v>
      </c>
      <c r="AU12" s="637"/>
      <c r="AV12" s="638"/>
      <c r="AW12" s="637"/>
      <c r="AX12" s="638"/>
      <c r="AY12" s="642"/>
      <c r="AZ12" s="642"/>
      <c r="BA12" s="642"/>
      <c r="BB12" s="642"/>
      <c r="BC12" s="642"/>
      <c r="BD12" s="642"/>
    </row>
    <row r="13" spans="2:57" ht="20.25" customHeight="1" thickBot="1">
      <c r="B13" s="618"/>
      <c r="C13" s="623"/>
      <c r="D13" s="624"/>
      <c r="E13" s="627"/>
      <c r="F13" s="624"/>
      <c r="G13" s="627"/>
      <c r="H13" s="623"/>
      <c r="I13" s="623"/>
      <c r="J13" s="623"/>
      <c r="K13" s="624"/>
      <c r="L13" s="627"/>
      <c r="M13" s="623"/>
      <c r="N13" s="623"/>
      <c r="O13" s="630"/>
      <c r="P13" s="80" t="str">
        <f>IF(P12=1,"日",IF(P12=2,"月",IF(P12=3,"火",IF(P12=4,"水",IF(P12=5,"木",IF(P12=6,"金","土"))))))</f>
        <v>月</v>
      </c>
      <c r="Q13" s="81" t="str">
        <f t="shared" ref="Q13:AQ13" si="0">IF(Q12=1,"日",IF(Q12=2,"月",IF(Q12=3,"火",IF(Q12=4,"水",IF(Q12=5,"木",IF(Q12=6,"金","土"))))))</f>
        <v>火</v>
      </c>
      <c r="R13" s="81" t="str">
        <f t="shared" si="0"/>
        <v>水</v>
      </c>
      <c r="S13" s="81" t="str">
        <f t="shared" si="0"/>
        <v>木</v>
      </c>
      <c r="T13" s="81" t="str">
        <f t="shared" si="0"/>
        <v>金</v>
      </c>
      <c r="U13" s="81" t="str">
        <f t="shared" si="0"/>
        <v>土</v>
      </c>
      <c r="V13" s="82" t="str">
        <f t="shared" si="0"/>
        <v>日</v>
      </c>
      <c r="W13" s="80" t="str">
        <f t="shared" si="0"/>
        <v>月</v>
      </c>
      <c r="X13" s="81" t="str">
        <f t="shared" si="0"/>
        <v>火</v>
      </c>
      <c r="Y13" s="81" t="str">
        <f t="shared" si="0"/>
        <v>水</v>
      </c>
      <c r="Z13" s="81" t="str">
        <f t="shared" si="0"/>
        <v>木</v>
      </c>
      <c r="AA13" s="81" t="str">
        <f t="shared" si="0"/>
        <v>金</v>
      </c>
      <c r="AB13" s="81" t="str">
        <f t="shared" si="0"/>
        <v>土</v>
      </c>
      <c r="AC13" s="82" t="str">
        <f t="shared" si="0"/>
        <v>日</v>
      </c>
      <c r="AD13" s="80" t="str">
        <f t="shared" si="0"/>
        <v>月</v>
      </c>
      <c r="AE13" s="81" t="str">
        <f t="shared" si="0"/>
        <v>火</v>
      </c>
      <c r="AF13" s="81" t="str">
        <f t="shared" si="0"/>
        <v>水</v>
      </c>
      <c r="AG13" s="81" t="str">
        <f t="shared" si="0"/>
        <v>木</v>
      </c>
      <c r="AH13" s="81" t="str">
        <f t="shared" si="0"/>
        <v>金</v>
      </c>
      <c r="AI13" s="81" t="str">
        <f t="shared" si="0"/>
        <v>土</v>
      </c>
      <c r="AJ13" s="82" t="str">
        <f t="shared" si="0"/>
        <v>日</v>
      </c>
      <c r="AK13" s="80" t="str">
        <f t="shared" si="0"/>
        <v>月</v>
      </c>
      <c r="AL13" s="81" t="str">
        <f t="shared" si="0"/>
        <v>火</v>
      </c>
      <c r="AM13" s="81" t="str">
        <f t="shared" si="0"/>
        <v>水</v>
      </c>
      <c r="AN13" s="81" t="str">
        <f t="shared" si="0"/>
        <v>木</v>
      </c>
      <c r="AO13" s="81" t="str">
        <f t="shared" si="0"/>
        <v>金</v>
      </c>
      <c r="AP13" s="81" t="str">
        <f t="shared" si="0"/>
        <v>土</v>
      </c>
      <c r="AQ13" s="82" t="str">
        <f t="shared" si="0"/>
        <v>日</v>
      </c>
      <c r="AR13" s="81" t="str">
        <f>IF(AR12=1,"日",IF(AR12=2,"月",IF(AR12=3,"火",IF(AR12=4,"水",IF(AR12=5,"木",IF(AR12=6,"金",IF(AR12=0,"","土")))))))</f>
        <v/>
      </c>
      <c r="AS13" s="81" t="str">
        <f>IF(AS12=1,"日",IF(AS12=2,"月",IF(AS12=3,"火",IF(AS12=4,"水",IF(AS12=5,"木",IF(AS12=6,"金",IF(AS12=0,"","土")))))))</f>
        <v/>
      </c>
      <c r="AT13" s="117" t="str">
        <f>IF(AT12=1,"日",IF(AT12=2,"月",IF(AT12=3,"火",IF(AT12=4,"水",IF(AT12=5,"木",IF(AT12=6,"金",IF(AT12=0,"","土")))))))</f>
        <v/>
      </c>
      <c r="AU13" s="639"/>
      <c r="AV13" s="640"/>
      <c r="AW13" s="639"/>
      <c r="AX13" s="640"/>
      <c r="AY13" s="642"/>
      <c r="AZ13" s="642"/>
      <c r="BA13" s="642"/>
      <c r="BB13" s="642"/>
      <c r="BC13" s="642"/>
      <c r="BD13" s="642"/>
    </row>
    <row r="14" spans="2:57" ht="39.950000000000003" customHeight="1">
      <c r="B14" s="83">
        <v>1</v>
      </c>
      <c r="C14" s="598"/>
      <c r="D14" s="599"/>
      <c r="E14" s="600"/>
      <c r="F14" s="601"/>
      <c r="G14" s="602"/>
      <c r="H14" s="603"/>
      <c r="I14" s="603"/>
      <c r="J14" s="603"/>
      <c r="K14" s="604"/>
      <c r="L14" s="605"/>
      <c r="M14" s="606"/>
      <c r="N14" s="606"/>
      <c r="O14" s="607"/>
      <c r="P14" s="84"/>
      <c r="Q14" s="85"/>
      <c r="R14" s="85"/>
      <c r="S14" s="85"/>
      <c r="T14" s="85"/>
      <c r="U14" s="85"/>
      <c r="V14" s="86"/>
      <c r="W14" s="84"/>
      <c r="X14" s="85"/>
      <c r="Y14" s="85"/>
      <c r="Z14" s="85"/>
      <c r="AA14" s="85"/>
      <c r="AB14" s="85"/>
      <c r="AC14" s="86"/>
      <c r="AD14" s="84"/>
      <c r="AE14" s="85"/>
      <c r="AF14" s="85"/>
      <c r="AG14" s="85"/>
      <c r="AH14" s="85"/>
      <c r="AI14" s="85"/>
      <c r="AJ14" s="86"/>
      <c r="AK14" s="84"/>
      <c r="AL14" s="85"/>
      <c r="AM14" s="85"/>
      <c r="AN14" s="85"/>
      <c r="AO14" s="85"/>
      <c r="AP14" s="85"/>
      <c r="AQ14" s="86"/>
      <c r="AR14" s="84"/>
      <c r="AS14" s="85"/>
      <c r="AT14" s="86"/>
      <c r="AU14" s="608">
        <f>IF($AZ$3="４週",SUM(P14:AQ14),IF($AZ$3="暦月",SUM(P14:AT14),""))</f>
        <v>0</v>
      </c>
      <c r="AV14" s="609"/>
      <c r="AW14" s="610">
        <f t="shared" ref="AW14:AW31" si="1">IF($AZ$3="４週",AU14/4,IF($AZ$3="暦月",AU14/($AZ$7/7),""))</f>
        <v>0</v>
      </c>
      <c r="AX14" s="611"/>
      <c r="AY14" s="595"/>
      <c r="AZ14" s="596"/>
      <c r="BA14" s="596"/>
      <c r="BB14" s="596"/>
      <c r="BC14" s="596"/>
      <c r="BD14" s="597"/>
    </row>
    <row r="15" spans="2:57" ht="39.950000000000003" customHeight="1">
      <c r="B15" s="87">
        <f t="shared" ref="B15:B31" si="2">B14+1</f>
        <v>2</v>
      </c>
      <c r="C15" s="581"/>
      <c r="D15" s="582"/>
      <c r="E15" s="583"/>
      <c r="F15" s="584"/>
      <c r="G15" s="585"/>
      <c r="H15" s="586"/>
      <c r="I15" s="586"/>
      <c r="J15" s="586"/>
      <c r="K15" s="587"/>
      <c r="L15" s="588"/>
      <c r="M15" s="589"/>
      <c r="N15" s="589"/>
      <c r="O15" s="590"/>
      <c r="P15" s="88"/>
      <c r="Q15" s="89"/>
      <c r="R15" s="89"/>
      <c r="S15" s="89"/>
      <c r="T15" s="89"/>
      <c r="U15" s="89"/>
      <c r="V15" s="90"/>
      <c r="W15" s="88"/>
      <c r="X15" s="89"/>
      <c r="Y15" s="89"/>
      <c r="Z15" s="89"/>
      <c r="AA15" s="89"/>
      <c r="AB15" s="89"/>
      <c r="AC15" s="90"/>
      <c r="AD15" s="88"/>
      <c r="AE15" s="89"/>
      <c r="AF15" s="89"/>
      <c r="AG15" s="89"/>
      <c r="AH15" s="89"/>
      <c r="AI15" s="89"/>
      <c r="AJ15" s="90"/>
      <c r="AK15" s="88"/>
      <c r="AL15" s="89"/>
      <c r="AM15" s="89"/>
      <c r="AN15" s="89"/>
      <c r="AO15" s="89"/>
      <c r="AP15" s="89"/>
      <c r="AQ15" s="90"/>
      <c r="AR15" s="88"/>
      <c r="AS15" s="89"/>
      <c r="AT15" s="90"/>
      <c r="AU15" s="591">
        <f>IF($AZ$3="４週",SUM(P15:AQ15),IF($AZ$3="暦月",SUM(P15:AT15),""))</f>
        <v>0</v>
      </c>
      <c r="AV15" s="592"/>
      <c r="AW15" s="593">
        <f t="shared" si="1"/>
        <v>0</v>
      </c>
      <c r="AX15" s="594"/>
      <c r="AY15" s="561"/>
      <c r="AZ15" s="562"/>
      <c r="BA15" s="562"/>
      <c r="BB15" s="562"/>
      <c r="BC15" s="562"/>
      <c r="BD15" s="563"/>
    </row>
    <row r="16" spans="2:57" ht="39.950000000000003" customHeight="1">
      <c r="B16" s="87">
        <f t="shared" si="2"/>
        <v>3</v>
      </c>
      <c r="C16" s="581"/>
      <c r="D16" s="582"/>
      <c r="E16" s="583"/>
      <c r="F16" s="584"/>
      <c r="G16" s="585"/>
      <c r="H16" s="586"/>
      <c r="I16" s="586"/>
      <c r="J16" s="586"/>
      <c r="K16" s="587"/>
      <c r="L16" s="588"/>
      <c r="M16" s="589"/>
      <c r="N16" s="589"/>
      <c r="O16" s="590"/>
      <c r="P16" s="88"/>
      <c r="Q16" s="89"/>
      <c r="R16" s="89"/>
      <c r="S16" s="89"/>
      <c r="T16" s="89"/>
      <c r="U16" s="89"/>
      <c r="V16" s="90"/>
      <c r="W16" s="88"/>
      <c r="X16" s="89"/>
      <c r="Y16" s="89"/>
      <c r="Z16" s="89"/>
      <c r="AA16" s="89"/>
      <c r="AB16" s="89"/>
      <c r="AC16" s="90"/>
      <c r="AD16" s="88"/>
      <c r="AE16" s="89"/>
      <c r="AF16" s="89"/>
      <c r="AG16" s="89"/>
      <c r="AH16" s="89"/>
      <c r="AI16" s="89"/>
      <c r="AJ16" s="90"/>
      <c r="AK16" s="88"/>
      <c r="AL16" s="89"/>
      <c r="AM16" s="89"/>
      <c r="AN16" s="89"/>
      <c r="AO16" s="89"/>
      <c r="AP16" s="89"/>
      <c r="AQ16" s="90"/>
      <c r="AR16" s="88"/>
      <c r="AS16" s="89"/>
      <c r="AT16" s="90"/>
      <c r="AU16" s="591">
        <f>IF($AZ$3="４週",SUM(P16:AQ16),IF($AZ$3="暦月",SUM(P16:AT16),""))</f>
        <v>0</v>
      </c>
      <c r="AV16" s="592"/>
      <c r="AW16" s="593">
        <f t="shared" si="1"/>
        <v>0</v>
      </c>
      <c r="AX16" s="594"/>
      <c r="AY16" s="561"/>
      <c r="AZ16" s="562"/>
      <c r="BA16" s="562"/>
      <c r="BB16" s="562"/>
      <c r="BC16" s="562"/>
      <c r="BD16" s="563"/>
    </row>
    <row r="17" spans="2:56" ht="39.950000000000003" customHeight="1">
      <c r="B17" s="87">
        <f t="shared" si="2"/>
        <v>4</v>
      </c>
      <c r="C17" s="581"/>
      <c r="D17" s="582"/>
      <c r="E17" s="583"/>
      <c r="F17" s="584"/>
      <c r="G17" s="585"/>
      <c r="H17" s="586"/>
      <c r="I17" s="586"/>
      <c r="J17" s="586"/>
      <c r="K17" s="587"/>
      <c r="L17" s="588"/>
      <c r="M17" s="589"/>
      <c r="N17" s="589"/>
      <c r="O17" s="590"/>
      <c r="P17" s="88"/>
      <c r="Q17" s="89"/>
      <c r="R17" s="89"/>
      <c r="S17" s="89"/>
      <c r="T17" s="89"/>
      <c r="U17" s="89"/>
      <c r="V17" s="90"/>
      <c r="W17" s="88"/>
      <c r="X17" s="89"/>
      <c r="Y17" s="89"/>
      <c r="Z17" s="89"/>
      <c r="AA17" s="89"/>
      <c r="AB17" s="89"/>
      <c r="AC17" s="90"/>
      <c r="AD17" s="88"/>
      <c r="AE17" s="89"/>
      <c r="AF17" s="89"/>
      <c r="AG17" s="89"/>
      <c r="AH17" s="89"/>
      <c r="AI17" s="89"/>
      <c r="AJ17" s="90"/>
      <c r="AK17" s="88"/>
      <c r="AL17" s="89"/>
      <c r="AM17" s="89"/>
      <c r="AN17" s="89"/>
      <c r="AO17" s="89"/>
      <c r="AP17" s="89"/>
      <c r="AQ17" s="90"/>
      <c r="AR17" s="88"/>
      <c r="AS17" s="89"/>
      <c r="AT17" s="90"/>
      <c r="AU17" s="591">
        <f>IF($AZ$3="４週",SUM(P17:AQ17),IF($AZ$3="暦月",SUM(P17:AT17),""))</f>
        <v>0</v>
      </c>
      <c r="AV17" s="592"/>
      <c r="AW17" s="593">
        <f t="shared" si="1"/>
        <v>0</v>
      </c>
      <c r="AX17" s="594"/>
      <c r="AY17" s="561"/>
      <c r="AZ17" s="562"/>
      <c r="BA17" s="562"/>
      <c r="BB17" s="562"/>
      <c r="BC17" s="562"/>
      <c r="BD17" s="563"/>
    </row>
    <row r="18" spans="2:56" ht="39.950000000000003" customHeight="1">
      <c r="B18" s="87">
        <f t="shared" si="2"/>
        <v>5</v>
      </c>
      <c r="C18" s="581"/>
      <c r="D18" s="582"/>
      <c r="E18" s="583"/>
      <c r="F18" s="584"/>
      <c r="G18" s="585"/>
      <c r="H18" s="586"/>
      <c r="I18" s="586"/>
      <c r="J18" s="586"/>
      <c r="K18" s="587"/>
      <c r="L18" s="588"/>
      <c r="M18" s="589"/>
      <c r="N18" s="589"/>
      <c r="O18" s="590"/>
      <c r="P18" s="88"/>
      <c r="Q18" s="89"/>
      <c r="R18" s="89"/>
      <c r="S18" s="89"/>
      <c r="T18" s="89"/>
      <c r="U18" s="89"/>
      <c r="V18" s="90"/>
      <c r="W18" s="88"/>
      <c r="X18" s="89"/>
      <c r="Y18" s="89"/>
      <c r="Z18" s="89"/>
      <c r="AA18" s="89"/>
      <c r="AB18" s="89"/>
      <c r="AC18" s="90"/>
      <c r="AD18" s="88"/>
      <c r="AE18" s="89"/>
      <c r="AF18" s="89"/>
      <c r="AG18" s="89"/>
      <c r="AH18" s="89"/>
      <c r="AI18" s="89"/>
      <c r="AJ18" s="90"/>
      <c r="AK18" s="88"/>
      <c r="AL18" s="89"/>
      <c r="AM18" s="89"/>
      <c r="AN18" s="89"/>
      <c r="AO18" s="89"/>
      <c r="AP18" s="89"/>
      <c r="AQ18" s="90"/>
      <c r="AR18" s="88"/>
      <c r="AS18" s="89"/>
      <c r="AT18" s="90"/>
      <c r="AU18" s="591">
        <f t="shared" ref="AU18:AU31" si="3">IF($AZ$3="４週",SUM(P18:AQ18),IF($AZ$3="暦月",SUM(P18:AT18),""))</f>
        <v>0</v>
      </c>
      <c r="AV18" s="592"/>
      <c r="AW18" s="593">
        <f t="shared" si="1"/>
        <v>0</v>
      </c>
      <c r="AX18" s="594"/>
      <c r="AY18" s="561"/>
      <c r="AZ18" s="562"/>
      <c r="BA18" s="562"/>
      <c r="BB18" s="562"/>
      <c r="BC18" s="562"/>
      <c r="BD18" s="563"/>
    </row>
    <row r="19" spans="2:56" ht="39.950000000000003" customHeight="1">
      <c r="B19" s="87">
        <f t="shared" si="2"/>
        <v>6</v>
      </c>
      <c r="C19" s="581"/>
      <c r="D19" s="582"/>
      <c r="E19" s="583"/>
      <c r="F19" s="584"/>
      <c r="G19" s="585"/>
      <c r="H19" s="586"/>
      <c r="I19" s="586"/>
      <c r="J19" s="586"/>
      <c r="K19" s="587"/>
      <c r="L19" s="588"/>
      <c r="M19" s="589"/>
      <c r="N19" s="589"/>
      <c r="O19" s="590"/>
      <c r="P19" s="88"/>
      <c r="Q19" s="89"/>
      <c r="R19" s="89"/>
      <c r="S19" s="89"/>
      <c r="T19" s="89"/>
      <c r="U19" s="89"/>
      <c r="V19" s="90"/>
      <c r="W19" s="88"/>
      <c r="X19" s="89"/>
      <c r="Y19" s="89"/>
      <c r="Z19" s="89"/>
      <c r="AA19" s="89"/>
      <c r="AB19" s="89"/>
      <c r="AC19" s="90"/>
      <c r="AD19" s="88"/>
      <c r="AE19" s="89"/>
      <c r="AF19" s="89"/>
      <c r="AG19" s="89"/>
      <c r="AH19" s="89"/>
      <c r="AI19" s="89"/>
      <c r="AJ19" s="90"/>
      <c r="AK19" s="88"/>
      <c r="AL19" s="89"/>
      <c r="AM19" s="89"/>
      <c r="AN19" s="89"/>
      <c r="AO19" s="89"/>
      <c r="AP19" s="89"/>
      <c r="AQ19" s="90"/>
      <c r="AR19" s="88"/>
      <c r="AS19" s="89"/>
      <c r="AT19" s="90"/>
      <c r="AU19" s="591">
        <f t="shared" si="3"/>
        <v>0</v>
      </c>
      <c r="AV19" s="592"/>
      <c r="AW19" s="593">
        <f t="shared" si="1"/>
        <v>0</v>
      </c>
      <c r="AX19" s="594"/>
      <c r="AY19" s="561"/>
      <c r="AZ19" s="562"/>
      <c r="BA19" s="562"/>
      <c r="BB19" s="562"/>
      <c r="BC19" s="562"/>
      <c r="BD19" s="563"/>
    </row>
    <row r="20" spans="2:56" ht="39.950000000000003" customHeight="1">
      <c r="B20" s="87">
        <f t="shared" si="2"/>
        <v>7</v>
      </c>
      <c r="C20" s="581"/>
      <c r="D20" s="582"/>
      <c r="E20" s="583"/>
      <c r="F20" s="584"/>
      <c r="G20" s="585"/>
      <c r="H20" s="586"/>
      <c r="I20" s="586"/>
      <c r="J20" s="586"/>
      <c r="K20" s="587"/>
      <c r="L20" s="588"/>
      <c r="M20" s="589"/>
      <c r="N20" s="589"/>
      <c r="O20" s="590"/>
      <c r="P20" s="88"/>
      <c r="Q20" s="89"/>
      <c r="R20" s="89"/>
      <c r="S20" s="89"/>
      <c r="T20" s="89"/>
      <c r="U20" s="89"/>
      <c r="V20" s="90"/>
      <c r="W20" s="88"/>
      <c r="X20" s="89"/>
      <c r="Y20" s="89"/>
      <c r="Z20" s="89"/>
      <c r="AA20" s="89"/>
      <c r="AB20" s="89"/>
      <c r="AC20" s="90"/>
      <c r="AD20" s="88"/>
      <c r="AE20" s="89"/>
      <c r="AF20" s="89"/>
      <c r="AG20" s="89"/>
      <c r="AH20" s="89"/>
      <c r="AI20" s="89"/>
      <c r="AJ20" s="90"/>
      <c r="AK20" s="88"/>
      <c r="AL20" s="89"/>
      <c r="AM20" s="89"/>
      <c r="AN20" s="89"/>
      <c r="AO20" s="89"/>
      <c r="AP20" s="89"/>
      <c r="AQ20" s="90"/>
      <c r="AR20" s="88"/>
      <c r="AS20" s="89"/>
      <c r="AT20" s="90"/>
      <c r="AU20" s="591">
        <f>IF($AZ$3="４週",SUM(P20:AQ20),IF($AZ$3="暦月",SUM(P20:AT20),""))</f>
        <v>0</v>
      </c>
      <c r="AV20" s="592"/>
      <c r="AW20" s="593">
        <f t="shared" si="1"/>
        <v>0</v>
      </c>
      <c r="AX20" s="594"/>
      <c r="AY20" s="561"/>
      <c r="AZ20" s="562"/>
      <c r="BA20" s="562"/>
      <c r="BB20" s="562"/>
      <c r="BC20" s="562"/>
      <c r="BD20" s="563"/>
    </row>
    <row r="21" spans="2:56" ht="39.950000000000003" customHeight="1">
      <c r="B21" s="87">
        <f t="shared" si="2"/>
        <v>8</v>
      </c>
      <c r="C21" s="581"/>
      <c r="D21" s="582"/>
      <c r="E21" s="583"/>
      <c r="F21" s="584"/>
      <c r="G21" s="585"/>
      <c r="H21" s="586"/>
      <c r="I21" s="586"/>
      <c r="J21" s="586"/>
      <c r="K21" s="587"/>
      <c r="L21" s="588"/>
      <c r="M21" s="589"/>
      <c r="N21" s="589"/>
      <c r="O21" s="590"/>
      <c r="P21" s="88"/>
      <c r="Q21" s="89"/>
      <c r="R21" s="89"/>
      <c r="S21" s="89"/>
      <c r="T21" s="89"/>
      <c r="U21" s="89"/>
      <c r="V21" s="90"/>
      <c r="W21" s="88"/>
      <c r="X21" s="89"/>
      <c r="Y21" s="89"/>
      <c r="Z21" s="89"/>
      <c r="AA21" s="89"/>
      <c r="AB21" s="89"/>
      <c r="AC21" s="90"/>
      <c r="AD21" s="88"/>
      <c r="AE21" s="89"/>
      <c r="AF21" s="89"/>
      <c r="AG21" s="89"/>
      <c r="AH21" s="89"/>
      <c r="AI21" s="89"/>
      <c r="AJ21" s="90"/>
      <c r="AK21" s="88"/>
      <c r="AL21" s="89"/>
      <c r="AM21" s="89"/>
      <c r="AN21" s="89"/>
      <c r="AO21" s="89"/>
      <c r="AP21" s="89"/>
      <c r="AQ21" s="90"/>
      <c r="AR21" s="88"/>
      <c r="AS21" s="89"/>
      <c r="AT21" s="90"/>
      <c r="AU21" s="591">
        <f t="shared" si="3"/>
        <v>0</v>
      </c>
      <c r="AV21" s="592"/>
      <c r="AW21" s="593">
        <f t="shared" si="1"/>
        <v>0</v>
      </c>
      <c r="AX21" s="594"/>
      <c r="AY21" s="561"/>
      <c r="AZ21" s="562"/>
      <c r="BA21" s="562"/>
      <c r="BB21" s="562"/>
      <c r="BC21" s="562"/>
      <c r="BD21" s="563"/>
    </row>
    <row r="22" spans="2:56" ht="39.950000000000003" customHeight="1">
      <c r="B22" s="87">
        <f t="shared" si="2"/>
        <v>9</v>
      </c>
      <c r="C22" s="581"/>
      <c r="D22" s="582"/>
      <c r="E22" s="583"/>
      <c r="F22" s="584"/>
      <c r="G22" s="585"/>
      <c r="H22" s="586"/>
      <c r="I22" s="586"/>
      <c r="J22" s="586"/>
      <c r="K22" s="587"/>
      <c r="L22" s="588"/>
      <c r="M22" s="589"/>
      <c r="N22" s="589"/>
      <c r="O22" s="590"/>
      <c r="P22" s="88"/>
      <c r="Q22" s="89"/>
      <c r="R22" s="89"/>
      <c r="S22" s="89"/>
      <c r="T22" s="89"/>
      <c r="U22" s="89"/>
      <c r="V22" s="90"/>
      <c r="W22" s="88"/>
      <c r="X22" s="89"/>
      <c r="Y22" s="89"/>
      <c r="Z22" s="89"/>
      <c r="AA22" s="89"/>
      <c r="AB22" s="89"/>
      <c r="AC22" s="90"/>
      <c r="AD22" s="88"/>
      <c r="AE22" s="89"/>
      <c r="AF22" s="89"/>
      <c r="AG22" s="89"/>
      <c r="AH22" s="89"/>
      <c r="AI22" s="89"/>
      <c r="AJ22" s="90"/>
      <c r="AK22" s="88"/>
      <c r="AL22" s="89"/>
      <c r="AM22" s="89"/>
      <c r="AN22" s="89"/>
      <c r="AO22" s="89"/>
      <c r="AP22" s="89"/>
      <c r="AQ22" s="90"/>
      <c r="AR22" s="88"/>
      <c r="AS22" s="89"/>
      <c r="AT22" s="90"/>
      <c r="AU22" s="591">
        <f t="shared" si="3"/>
        <v>0</v>
      </c>
      <c r="AV22" s="592"/>
      <c r="AW22" s="593">
        <f t="shared" si="1"/>
        <v>0</v>
      </c>
      <c r="AX22" s="594"/>
      <c r="AY22" s="561"/>
      <c r="AZ22" s="562"/>
      <c r="BA22" s="562"/>
      <c r="BB22" s="562"/>
      <c r="BC22" s="562"/>
      <c r="BD22" s="563"/>
    </row>
    <row r="23" spans="2:56" ht="39.950000000000003" customHeight="1">
      <c r="B23" s="87">
        <f t="shared" si="2"/>
        <v>10</v>
      </c>
      <c r="C23" s="581"/>
      <c r="D23" s="582"/>
      <c r="E23" s="583"/>
      <c r="F23" s="584"/>
      <c r="G23" s="585"/>
      <c r="H23" s="586"/>
      <c r="I23" s="586"/>
      <c r="J23" s="586"/>
      <c r="K23" s="587"/>
      <c r="L23" s="588"/>
      <c r="M23" s="589"/>
      <c r="N23" s="589"/>
      <c r="O23" s="590"/>
      <c r="P23" s="88"/>
      <c r="Q23" s="89"/>
      <c r="R23" s="89"/>
      <c r="S23" s="89"/>
      <c r="T23" s="89"/>
      <c r="U23" s="89"/>
      <c r="V23" s="90"/>
      <c r="W23" s="88"/>
      <c r="X23" s="89"/>
      <c r="Y23" s="89"/>
      <c r="Z23" s="89"/>
      <c r="AA23" s="89"/>
      <c r="AB23" s="89"/>
      <c r="AC23" s="90"/>
      <c r="AD23" s="88"/>
      <c r="AE23" s="89"/>
      <c r="AF23" s="89"/>
      <c r="AG23" s="89"/>
      <c r="AH23" s="89"/>
      <c r="AI23" s="89"/>
      <c r="AJ23" s="90"/>
      <c r="AK23" s="88"/>
      <c r="AL23" s="89"/>
      <c r="AM23" s="89"/>
      <c r="AN23" s="89"/>
      <c r="AO23" s="89"/>
      <c r="AP23" s="89"/>
      <c r="AQ23" s="90"/>
      <c r="AR23" s="88"/>
      <c r="AS23" s="89"/>
      <c r="AT23" s="90"/>
      <c r="AU23" s="591">
        <f t="shared" si="3"/>
        <v>0</v>
      </c>
      <c r="AV23" s="592"/>
      <c r="AW23" s="593">
        <f t="shared" si="1"/>
        <v>0</v>
      </c>
      <c r="AX23" s="594"/>
      <c r="AY23" s="561"/>
      <c r="AZ23" s="562"/>
      <c r="BA23" s="562"/>
      <c r="BB23" s="562"/>
      <c r="BC23" s="562"/>
      <c r="BD23" s="563"/>
    </row>
    <row r="24" spans="2:56" ht="39.950000000000003" customHeight="1">
      <c r="B24" s="87">
        <f t="shared" si="2"/>
        <v>11</v>
      </c>
      <c r="C24" s="581"/>
      <c r="D24" s="582"/>
      <c r="E24" s="583"/>
      <c r="F24" s="584"/>
      <c r="G24" s="585"/>
      <c r="H24" s="586"/>
      <c r="I24" s="586"/>
      <c r="J24" s="586"/>
      <c r="K24" s="587"/>
      <c r="L24" s="588"/>
      <c r="M24" s="589"/>
      <c r="N24" s="589"/>
      <c r="O24" s="590"/>
      <c r="P24" s="88"/>
      <c r="Q24" s="89"/>
      <c r="R24" s="89"/>
      <c r="S24" s="89"/>
      <c r="T24" s="89"/>
      <c r="U24" s="89"/>
      <c r="V24" s="90"/>
      <c r="W24" s="88"/>
      <c r="X24" s="89"/>
      <c r="Y24" s="89"/>
      <c r="Z24" s="89"/>
      <c r="AA24" s="89"/>
      <c r="AB24" s="89"/>
      <c r="AC24" s="90"/>
      <c r="AD24" s="88"/>
      <c r="AE24" s="89"/>
      <c r="AF24" s="89"/>
      <c r="AG24" s="89"/>
      <c r="AH24" s="89"/>
      <c r="AI24" s="89"/>
      <c r="AJ24" s="90"/>
      <c r="AK24" s="88"/>
      <c r="AL24" s="89"/>
      <c r="AM24" s="89"/>
      <c r="AN24" s="89"/>
      <c r="AO24" s="89"/>
      <c r="AP24" s="89"/>
      <c r="AQ24" s="90"/>
      <c r="AR24" s="88"/>
      <c r="AS24" s="89"/>
      <c r="AT24" s="90"/>
      <c r="AU24" s="591">
        <f t="shared" si="3"/>
        <v>0</v>
      </c>
      <c r="AV24" s="592"/>
      <c r="AW24" s="593">
        <f t="shared" si="1"/>
        <v>0</v>
      </c>
      <c r="AX24" s="594"/>
      <c r="AY24" s="561"/>
      <c r="AZ24" s="562"/>
      <c r="BA24" s="562"/>
      <c r="BB24" s="562"/>
      <c r="BC24" s="562"/>
      <c r="BD24" s="563"/>
    </row>
    <row r="25" spans="2:56" ht="39.950000000000003" customHeight="1">
      <c r="B25" s="87">
        <f t="shared" si="2"/>
        <v>12</v>
      </c>
      <c r="C25" s="581"/>
      <c r="D25" s="582"/>
      <c r="E25" s="583"/>
      <c r="F25" s="584"/>
      <c r="G25" s="585"/>
      <c r="H25" s="586"/>
      <c r="I25" s="586"/>
      <c r="J25" s="586"/>
      <c r="K25" s="587"/>
      <c r="L25" s="588"/>
      <c r="M25" s="589"/>
      <c r="N25" s="589"/>
      <c r="O25" s="590"/>
      <c r="P25" s="88"/>
      <c r="Q25" s="89"/>
      <c r="R25" s="89"/>
      <c r="S25" s="89"/>
      <c r="T25" s="89"/>
      <c r="U25" s="89"/>
      <c r="V25" s="90"/>
      <c r="W25" s="88"/>
      <c r="X25" s="89"/>
      <c r="Y25" s="89"/>
      <c r="Z25" s="89"/>
      <c r="AA25" s="89"/>
      <c r="AB25" s="89"/>
      <c r="AC25" s="90"/>
      <c r="AD25" s="88"/>
      <c r="AE25" s="89"/>
      <c r="AF25" s="89"/>
      <c r="AG25" s="89"/>
      <c r="AH25" s="89"/>
      <c r="AI25" s="89"/>
      <c r="AJ25" s="90"/>
      <c r="AK25" s="88"/>
      <c r="AL25" s="89"/>
      <c r="AM25" s="89"/>
      <c r="AN25" s="89"/>
      <c r="AO25" s="89"/>
      <c r="AP25" s="89"/>
      <c r="AQ25" s="90"/>
      <c r="AR25" s="88"/>
      <c r="AS25" s="89"/>
      <c r="AT25" s="90"/>
      <c r="AU25" s="591">
        <f t="shared" si="3"/>
        <v>0</v>
      </c>
      <c r="AV25" s="592"/>
      <c r="AW25" s="593">
        <f t="shared" si="1"/>
        <v>0</v>
      </c>
      <c r="AX25" s="594"/>
      <c r="AY25" s="561"/>
      <c r="AZ25" s="562"/>
      <c r="BA25" s="562"/>
      <c r="BB25" s="562"/>
      <c r="BC25" s="562"/>
      <c r="BD25" s="563"/>
    </row>
    <row r="26" spans="2:56" ht="39.950000000000003" customHeight="1">
      <c r="B26" s="87">
        <f t="shared" si="2"/>
        <v>13</v>
      </c>
      <c r="C26" s="581"/>
      <c r="D26" s="582"/>
      <c r="E26" s="583"/>
      <c r="F26" s="584"/>
      <c r="G26" s="585"/>
      <c r="H26" s="586"/>
      <c r="I26" s="586"/>
      <c r="J26" s="586"/>
      <c r="K26" s="587"/>
      <c r="L26" s="588"/>
      <c r="M26" s="589"/>
      <c r="N26" s="589"/>
      <c r="O26" s="590"/>
      <c r="P26" s="88"/>
      <c r="Q26" s="89"/>
      <c r="R26" s="89"/>
      <c r="S26" s="89"/>
      <c r="T26" s="89"/>
      <c r="U26" s="89"/>
      <c r="V26" s="90"/>
      <c r="W26" s="88"/>
      <c r="X26" s="89"/>
      <c r="Y26" s="89"/>
      <c r="Z26" s="89"/>
      <c r="AA26" s="89"/>
      <c r="AB26" s="89"/>
      <c r="AC26" s="90"/>
      <c r="AD26" s="88"/>
      <c r="AE26" s="89"/>
      <c r="AF26" s="89"/>
      <c r="AG26" s="89"/>
      <c r="AH26" s="89"/>
      <c r="AI26" s="89"/>
      <c r="AJ26" s="90"/>
      <c r="AK26" s="88"/>
      <c r="AL26" s="89"/>
      <c r="AM26" s="89"/>
      <c r="AN26" s="89"/>
      <c r="AO26" s="89"/>
      <c r="AP26" s="89"/>
      <c r="AQ26" s="90"/>
      <c r="AR26" s="88"/>
      <c r="AS26" s="89"/>
      <c r="AT26" s="90"/>
      <c r="AU26" s="591">
        <f t="shared" si="3"/>
        <v>0</v>
      </c>
      <c r="AV26" s="592"/>
      <c r="AW26" s="593">
        <f t="shared" si="1"/>
        <v>0</v>
      </c>
      <c r="AX26" s="594"/>
      <c r="AY26" s="561"/>
      <c r="AZ26" s="562"/>
      <c r="BA26" s="562"/>
      <c r="BB26" s="562"/>
      <c r="BC26" s="562"/>
      <c r="BD26" s="563"/>
    </row>
    <row r="27" spans="2:56" ht="39.950000000000003" customHeight="1">
      <c r="B27" s="87">
        <f t="shared" si="2"/>
        <v>14</v>
      </c>
      <c r="C27" s="581"/>
      <c r="D27" s="582"/>
      <c r="E27" s="583"/>
      <c r="F27" s="584"/>
      <c r="G27" s="585"/>
      <c r="H27" s="586"/>
      <c r="I27" s="586"/>
      <c r="J27" s="586"/>
      <c r="K27" s="587"/>
      <c r="L27" s="588"/>
      <c r="M27" s="589"/>
      <c r="N27" s="589"/>
      <c r="O27" s="590"/>
      <c r="P27" s="88"/>
      <c r="Q27" s="89"/>
      <c r="R27" s="89"/>
      <c r="S27" s="89"/>
      <c r="T27" s="89"/>
      <c r="U27" s="89"/>
      <c r="V27" s="90"/>
      <c r="W27" s="88"/>
      <c r="X27" s="89"/>
      <c r="Y27" s="89"/>
      <c r="Z27" s="89"/>
      <c r="AA27" s="89"/>
      <c r="AB27" s="89"/>
      <c r="AC27" s="90"/>
      <c r="AD27" s="88"/>
      <c r="AE27" s="89"/>
      <c r="AF27" s="89"/>
      <c r="AG27" s="89"/>
      <c r="AH27" s="89"/>
      <c r="AI27" s="89"/>
      <c r="AJ27" s="90"/>
      <c r="AK27" s="88"/>
      <c r="AL27" s="89"/>
      <c r="AM27" s="89"/>
      <c r="AN27" s="89"/>
      <c r="AO27" s="89"/>
      <c r="AP27" s="89"/>
      <c r="AQ27" s="90"/>
      <c r="AR27" s="88"/>
      <c r="AS27" s="89"/>
      <c r="AT27" s="90"/>
      <c r="AU27" s="591">
        <f t="shared" si="3"/>
        <v>0</v>
      </c>
      <c r="AV27" s="592"/>
      <c r="AW27" s="593">
        <f t="shared" si="1"/>
        <v>0</v>
      </c>
      <c r="AX27" s="594"/>
      <c r="AY27" s="561"/>
      <c r="AZ27" s="562"/>
      <c r="BA27" s="562"/>
      <c r="BB27" s="562"/>
      <c r="BC27" s="562"/>
      <c r="BD27" s="563"/>
    </row>
    <row r="28" spans="2:56" ht="39.950000000000003" customHeight="1">
      <c r="B28" s="87">
        <f t="shared" si="2"/>
        <v>15</v>
      </c>
      <c r="C28" s="581"/>
      <c r="D28" s="582"/>
      <c r="E28" s="583"/>
      <c r="F28" s="584"/>
      <c r="G28" s="585"/>
      <c r="H28" s="586"/>
      <c r="I28" s="586"/>
      <c r="J28" s="586"/>
      <c r="K28" s="587"/>
      <c r="L28" s="588"/>
      <c r="M28" s="589"/>
      <c r="N28" s="589"/>
      <c r="O28" s="590"/>
      <c r="P28" s="88"/>
      <c r="Q28" s="89"/>
      <c r="R28" s="89"/>
      <c r="S28" s="89"/>
      <c r="T28" s="89"/>
      <c r="U28" s="89"/>
      <c r="V28" s="90"/>
      <c r="W28" s="88"/>
      <c r="X28" s="89"/>
      <c r="Y28" s="89"/>
      <c r="Z28" s="89"/>
      <c r="AA28" s="89"/>
      <c r="AB28" s="89"/>
      <c r="AC28" s="90"/>
      <c r="AD28" s="88"/>
      <c r="AE28" s="89"/>
      <c r="AF28" s="89"/>
      <c r="AG28" s="89"/>
      <c r="AH28" s="89"/>
      <c r="AI28" s="89"/>
      <c r="AJ28" s="90"/>
      <c r="AK28" s="88"/>
      <c r="AL28" s="89"/>
      <c r="AM28" s="89"/>
      <c r="AN28" s="89"/>
      <c r="AO28" s="89"/>
      <c r="AP28" s="89"/>
      <c r="AQ28" s="90"/>
      <c r="AR28" s="88"/>
      <c r="AS28" s="89"/>
      <c r="AT28" s="90"/>
      <c r="AU28" s="591">
        <f t="shared" si="3"/>
        <v>0</v>
      </c>
      <c r="AV28" s="592"/>
      <c r="AW28" s="593">
        <f t="shared" si="1"/>
        <v>0</v>
      </c>
      <c r="AX28" s="594"/>
      <c r="AY28" s="561"/>
      <c r="AZ28" s="562"/>
      <c r="BA28" s="562"/>
      <c r="BB28" s="562"/>
      <c r="BC28" s="562"/>
      <c r="BD28" s="563"/>
    </row>
    <row r="29" spans="2:56" ht="39.950000000000003" customHeight="1">
      <c r="B29" s="87">
        <f t="shared" si="2"/>
        <v>16</v>
      </c>
      <c r="C29" s="581"/>
      <c r="D29" s="582"/>
      <c r="E29" s="583"/>
      <c r="F29" s="584"/>
      <c r="G29" s="585"/>
      <c r="H29" s="586"/>
      <c r="I29" s="586"/>
      <c r="J29" s="586"/>
      <c r="K29" s="587"/>
      <c r="L29" s="588"/>
      <c r="M29" s="589"/>
      <c r="N29" s="589"/>
      <c r="O29" s="590"/>
      <c r="P29" s="88"/>
      <c r="Q29" s="89"/>
      <c r="R29" s="89"/>
      <c r="S29" s="89"/>
      <c r="T29" s="89"/>
      <c r="U29" s="89"/>
      <c r="V29" s="90"/>
      <c r="W29" s="88"/>
      <c r="X29" s="89"/>
      <c r="Y29" s="89"/>
      <c r="Z29" s="89"/>
      <c r="AA29" s="89"/>
      <c r="AB29" s="89"/>
      <c r="AC29" s="90"/>
      <c r="AD29" s="88"/>
      <c r="AE29" s="89"/>
      <c r="AF29" s="89"/>
      <c r="AG29" s="89"/>
      <c r="AH29" s="89"/>
      <c r="AI29" s="89"/>
      <c r="AJ29" s="90"/>
      <c r="AK29" s="88"/>
      <c r="AL29" s="89"/>
      <c r="AM29" s="89"/>
      <c r="AN29" s="89"/>
      <c r="AO29" s="89"/>
      <c r="AP29" s="89"/>
      <c r="AQ29" s="90"/>
      <c r="AR29" s="88"/>
      <c r="AS29" s="89"/>
      <c r="AT29" s="90"/>
      <c r="AU29" s="591">
        <f t="shared" si="3"/>
        <v>0</v>
      </c>
      <c r="AV29" s="592"/>
      <c r="AW29" s="593">
        <f t="shared" si="1"/>
        <v>0</v>
      </c>
      <c r="AX29" s="594"/>
      <c r="AY29" s="561"/>
      <c r="AZ29" s="562"/>
      <c r="BA29" s="562"/>
      <c r="BB29" s="562"/>
      <c r="BC29" s="562"/>
      <c r="BD29" s="563"/>
    </row>
    <row r="30" spans="2:56" ht="39.950000000000003" customHeight="1">
      <c r="B30" s="87">
        <f t="shared" si="2"/>
        <v>17</v>
      </c>
      <c r="C30" s="581"/>
      <c r="D30" s="582"/>
      <c r="E30" s="583"/>
      <c r="F30" s="584"/>
      <c r="G30" s="585"/>
      <c r="H30" s="586"/>
      <c r="I30" s="586"/>
      <c r="J30" s="586"/>
      <c r="K30" s="587"/>
      <c r="L30" s="588"/>
      <c r="M30" s="589"/>
      <c r="N30" s="589"/>
      <c r="O30" s="590"/>
      <c r="P30" s="88"/>
      <c r="Q30" s="89"/>
      <c r="R30" s="89"/>
      <c r="S30" s="89"/>
      <c r="T30" s="89"/>
      <c r="U30" s="89"/>
      <c r="V30" s="90"/>
      <c r="W30" s="88"/>
      <c r="X30" s="89"/>
      <c r="Y30" s="89"/>
      <c r="Z30" s="89"/>
      <c r="AA30" s="89"/>
      <c r="AB30" s="89"/>
      <c r="AC30" s="90"/>
      <c r="AD30" s="88"/>
      <c r="AE30" s="89"/>
      <c r="AF30" s="89"/>
      <c r="AG30" s="89"/>
      <c r="AH30" s="89"/>
      <c r="AI30" s="89"/>
      <c r="AJ30" s="90"/>
      <c r="AK30" s="88"/>
      <c r="AL30" s="89"/>
      <c r="AM30" s="89"/>
      <c r="AN30" s="89"/>
      <c r="AO30" s="89"/>
      <c r="AP30" s="89"/>
      <c r="AQ30" s="90"/>
      <c r="AR30" s="88"/>
      <c r="AS30" s="89"/>
      <c r="AT30" s="90"/>
      <c r="AU30" s="591">
        <f t="shared" si="3"/>
        <v>0</v>
      </c>
      <c r="AV30" s="592"/>
      <c r="AW30" s="593">
        <f t="shared" si="1"/>
        <v>0</v>
      </c>
      <c r="AX30" s="594"/>
      <c r="AY30" s="561"/>
      <c r="AZ30" s="562"/>
      <c r="BA30" s="562"/>
      <c r="BB30" s="562"/>
      <c r="BC30" s="562"/>
      <c r="BD30" s="563"/>
    </row>
    <row r="31" spans="2:56" ht="39.950000000000003" customHeight="1" thickBot="1">
      <c r="B31" s="91">
        <f t="shared" si="2"/>
        <v>18</v>
      </c>
      <c r="C31" s="564"/>
      <c r="D31" s="565"/>
      <c r="E31" s="566"/>
      <c r="F31" s="567"/>
      <c r="G31" s="568"/>
      <c r="H31" s="569"/>
      <c r="I31" s="569"/>
      <c r="J31" s="569"/>
      <c r="K31" s="570"/>
      <c r="L31" s="571"/>
      <c r="M31" s="572"/>
      <c r="N31" s="572"/>
      <c r="O31" s="573"/>
      <c r="P31" s="92"/>
      <c r="Q31" s="93"/>
      <c r="R31" s="93"/>
      <c r="S31" s="93"/>
      <c r="T31" s="93"/>
      <c r="U31" s="93"/>
      <c r="V31" s="94"/>
      <c r="W31" s="92"/>
      <c r="X31" s="93"/>
      <c r="Y31" s="93"/>
      <c r="Z31" s="93"/>
      <c r="AA31" s="93"/>
      <c r="AB31" s="93"/>
      <c r="AC31" s="94"/>
      <c r="AD31" s="92"/>
      <c r="AE31" s="93"/>
      <c r="AF31" s="93"/>
      <c r="AG31" s="93"/>
      <c r="AH31" s="93"/>
      <c r="AI31" s="93"/>
      <c r="AJ31" s="94"/>
      <c r="AK31" s="92"/>
      <c r="AL31" s="93"/>
      <c r="AM31" s="93"/>
      <c r="AN31" s="93"/>
      <c r="AO31" s="93"/>
      <c r="AP31" s="93"/>
      <c r="AQ31" s="94"/>
      <c r="AR31" s="92"/>
      <c r="AS31" s="93"/>
      <c r="AT31" s="94"/>
      <c r="AU31" s="574">
        <f t="shared" si="3"/>
        <v>0</v>
      </c>
      <c r="AV31" s="575"/>
      <c r="AW31" s="576">
        <f t="shared" si="1"/>
        <v>0</v>
      </c>
      <c r="AX31" s="577"/>
      <c r="AY31" s="578"/>
      <c r="AZ31" s="579"/>
      <c r="BA31" s="579"/>
      <c r="BB31" s="579"/>
      <c r="BC31" s="579"/>
      <c r="BD31" s="580"/>
    </row>
    <row r="32" spans="2:56" ht="20.25" customHeight="1">
      <c r="C32" s="95"/>
      <c r="D32" s="96"/>
      <c r="E32" s="97"/>
      <c r="AC32" s="73"/>
    </row>
    <row r="33" spans="2:26" ht="20.25" customHeight="1">
      <c r="B33" s="64" t="s">
        <v>150</v>
      </c>
      <c r="C33" s="64"/>
      <c r="D33" s="64"/>
      <c r="E33" s="64"/>
      <c r="F33" s="64"/>
      <c r="G33" s="64"/>
      <c r="H33" s="64"/>
      <c r="I33" s="64"/>
      <c r="J33" s="64"/>
      <c r="K33" s="64"/>
      <c r="L33" s="71"/>
      <c r="M33" s="64"/>
      <c r="N33" s="64"/>
      <c r="O33" s="64"/>
      <c r="P33" s="64"/>
      <c r="Q33" s="64"/>
      <c r="R33" s="64"/>
      <c r="S33" s="64"/>
      <c r="T33" s="64" t="s">
        <v>151</v>
      </c>
      <c r="U33" s="64"/>
      <c r="V33" s="64"/>
      <c r="W33" s="64"/>
      <c r="X33" s="64"/>
      <c r="Y33" s="64"/>
      <c r="Z33" s="99"/>
    </row>
    <row r="34" spans="2:26" ht="20.25" customHeight="1">
      <c r="B34" s="64"/>
      <c r="C34" s="559" t="s">
        <v>152</v>
      </c>
      <c r="D34" s="559"/>
      <c r="E34" s="559" t="s">
        <v>153</v>
      </c>
      <c r="F34" s="559"/>
      <c r="G34" s="559"/>
      <c r="H34" s="559"/>
      <c r="I34" s="64"/>
      <c r="J34" s="560" t="s">
        <v>154</v>
      </c>
      <c r="K34" s="560"/>
      <c r="L34" s="560"/>
      <c r="M34" s="560"/>
      <c r="N34" s="64"/>
      <c r="O34" s="64"/>
      <c r="P34" s="100" t="s">
        <v>155</v>
      </c>
      <c r="Q34" s="100"/>
      <c r="R34" s="64"/>
      <c r="S34" s="64"/>
      <c r="T34" s="534" t="s">
        <v>156</v>
      </c>
      <c r="U34" s="536"/>
      <c r="V34" s="534" t="s">
        <v>157</v>
      </c>
      <c r="W34" s="535"/>
      <c r="X34" s="535"/>
      <c r="Y34" s="536"/>
      <c r="Z34" s="99"/>
    </row>
    <row r="35" spans="2:26" ht="20.25" customHeight="1">
      <c r="B35" s="64"/>
      <c r="C35" s="533"/>
      <c r="D35" s="533"/>
      <c r="E35" s="533" t="s">
        <v>158</v>
      </c>
      <c r="F35" s="533"/>
      <c r="G35" s="533" t="s">
        <v>159</v>
      </c>
      <c r="H35" s="533"/>
      <c r="I35" s="64"/>
      <c r="J35" s="533" t="s">
        <v>158</v>
      </c>
      <c r="K35" s="533"/>
      <c r="L35" s="533" t="s">
        <v>159</v>
      </c>
      <c r="M35" s="533"/>
      <c r="N35" s="64"/>
      <c r="O35" s="64"/>
      <c r="P35" s="100" t="s">
        <v>160</v>
      </c>
      <c r="Q35" s="100"/>
      <c r="R35" s="64"/>
      <c r="S35" s="64"/>
      <c r="T35" s="534" t="s">
        <v>193</v>
      </c>
      <c r="U35" s="536"/>
      <c r="V35" s="534" t="s">
        <v>162</v>
      </c>
      <c r="W35" s="535"/>
      <c r="X35" s="535"/>
      <c r="Y35" s="536"/>
      <c r="Z35" s="101"/>
    </row>
    <row r="36" spans="2:26" ht="20.25" customHeight="1">
      <c r="B36" s="64"/>
      <c r="C36" s="534" t="s">
        <v>161</v>
      </c>
      <c r="D36" s="536"/>
      <c r="E36" s="551">
        <f>SUMIFS($AU$14:$AV$31,$C$14:$D$31,"介護支援専門員",$E$14:$F$31,"A")</f>
        <v>0</v>
      </c>
      <c r="F36" s="552"/>
      <c r="G36" s="553">
        <f>SUMIFS($AW$14:$AX$31,$C$14:$D$31,"介護支援専門員",$E$14:$F$31,"A")</f>
        <v>0</v>
      </c>
      <c r="H36" s="554"/>
      <c r="I36" s="102"/>
      <c r="J36" s="555">
        <v>0</v>
      </c>
      <c r="K36" s="556"/>
      <c r="L36" s="555">
        <v>0</v>
      </c>
      <c r="M36" s="556"/>
      <c r="N36" s="102"/>
      <c r="O36" s="102"/>
      <c r="P36" s="555">
        <v>0</v>
      </c>
      <c r="Q36" s="556"/>
      <c r="R36" s="64"/>
      <c r="S36" s="64"/>
      <c r="T36" s="534" t="s">
        <v>194</v>
      </c>
      <c r="U36" s="536"/>
      <c r="V36" s="534" t="s">
        <v>165</v>
      </c>
      <c r="W36" s="535"/>
      <c r="X36" s="535"/>
      <c r="Y36" s="536"/>
      <c r="Z36" s="103"/>
    </row>
    <row r="37" spans="2:26" ht="20.25" customHeight="1">
      <c r="B37" s="64"/>
      <c r="C37" s="534" t="s">
        <v>194</v>
      </c>
      <c r="D37" s="536"/>
      <c r="E37" s="551">
        <f>SUMIFS($AU$14:$AV$31,$C$14:$D$31,"介護支援専門員",$E$14:$F$31,"B")</f>
        <v>0</v>
      </c>
      <c r="F37" s="552"/>
      <c r="G37" s="553">
        <f>SUMIFS($AW$14:$AX$31,$C$14:$D$31,"介護支援専門員",$E$14:$F$31,"B")</f>
        <v>0</v>
      </c>
      <c r="H37" s="554"/>
      <c r="I37" s="102"/>
      <c r="J37" s="555">
        <v>0</v>
      </c>
      <c r="K37" s="556"/>
      <c r="L37" s="555">
        <v>0</v>
      </c>
      <c r="M37" s="556"/>
      <c r="N37" s="102"/>
      <c r="O37" s="102"/>
      <c r="P37" s="555">
        <v>0</v>
      </c>
      <c r="Q37" s="556"/>
      <c r="R37" s="64"/>
      <c r="S37" s="64"/>
      <c r="T37" s="534" t="s">
        <v>195</v>
      </c>
      <c r="U37" s="536"/>
      <c r="V37" s="534" t="s">
        <v>167</v>
      </c>
      <c r="W37" s="535"/>
      <c r="X37" s="535"/>
      <c r="Y37" s="536"/>
      <c r="Z37" s="103"/>
    </row>
    <row r="38" spans="2:26" ht="20.25" customHeight="1">
      <c r="B38" s="64"/>
      <c r="C38" s="534" t="s">
        <v>196</v>
      </c>
      <c r="D38" s="536"/>
      <c r="E38" s="551">
        <f>SUMIFS($AU$14:$AV$31,$C$14:$D$31,"介護支援専門員",$E$14:$F$31,"C")</f>
        <v>0</v>
      </c>
      <c r="F38" s="552"/>
      <c r="G38" s="553">
        <f>SUMIFS($AW$14:$AX$31,$C$14:$D$31,"介護支援専門員",$E$14:$F$31,"C")</f>
        <v>0</v>
      </c>
      <c r="H38" s="554"/>
      <c r="I38" s="102"/>
      <c r="J38" s="555">
        <v>0</v>
      </c>
      <c r="K38" s="556"/>
      <c r="L38" s="557">
        <v>0</v>
      </c>
      <c r="M38" s="558"/>
      <c r="N38" s="102"/>
      <c r="O38" s="102"/>
      <c r="P38" s="551" t="s">
        <v>197</v>
      </c>
      <c r="Q38" s="552"/>
      <c r="R38" s="64"/>
      <c r="S38" s="64"/>
      <c r="T38" s="534" t="s">
        <v>198</v>
      </c>
      <c r="U38" s="536"/>
      <c r="V38" s="534" t="s">
        <v>170</v>
      </c>
      <c r="W38" s="535"/>
      <c r="X38" s="535"/>
      <c r="Y38" s="536"/>
      <c r="Z38" s="104"/>
    </row>
    <row r="39" spans="2:26" ht="20.25" customHeight="1">
      <c r="B39" s="64"/>
      <c r="C39" s="534" t="s">
        <v>198</v>
      </c>
      <c r="D39" s="536"/>
      <c r="E39" s="551">
        <f>SUMIFS($AU$14:$AV$31,$C$14:$D$31,"介護支援専門員",$E$14:$F$31,"D")</f>
        <v>0</v>
      </c>
      <c r="F39" s="552"/>
      <c r="G39" s="553">
        <f>SUMIFS($AW$14:$AX$31,$C$14:$D$31,"介護支援専門員",$E$14:$F$31,"D")</f>
        <v>0</v>
      </c>
      <c r="H39" s="554"/>
      <c r="I39" s="102"/>
      <c r="J39" s="555">
        <v>0</v>
      </c>
      <c r="K39" s="556"/>
      <c r="L39" s="557">
        <v>0</v>
      </c>
      <c r="M39" s="558"/>
      <c r="N39" s="102"/>
      <c r="O39" s="102"/>
      <c r="P39" s="551" t="s">
        <v>199</v>
      </c>
      <c r="Q39" s="552"/>
      <c r="R39" s="64"/>
      <c r="S39" s="64"/>
      <c r="T39" s="64"/>
      <c r="U39" s="549"/>
      <c r="V39" s="549"/>
      <c r="W39" s="550"/>
      <c r="X39" s="550"/>
      <c r="Y39" s="105"/>
      <c r="Z39" s="105"/>
    </row>
    <row r="40" spans="2:26" ht="20.25" customHeight="1">
      <c r="B40" s="64"/>
      <c r="C40" s="534" t="s">
        <v>171</v>
      </c>
      <c r="D40" s="536"/>
      <c r="E40" s="551">
        <f>SUM(E36:F39)</f>
        <v>0</v>
      </c>
      <c r="F40" s="552"/>
      <c r="G40" s="553">
        <f>SUM(G36:H39)</f>
        <v>0</v>
      </c>
      <c r="H40" s="554"/>
      <c r="I40" s="102"/>
      <c r="J40" s="551">
        <f>SUM(J36:K39)</f>
        <v>0</v>
      </c>
      <c r="K40" s="552"/>
      <c r="L40" s="551">
        <f>SUM(L36:M39)</f>
        <v>0</v>
      </c>
      <c r="M40" s="552"/>
      <c r="N40" s="102"/>
      <c r="O40" s="102"/>
      <c r="P40" s="551">
        <f>SUM(P36:Q37)</f>
        <v>0</v>
      </c>
      <c r="Q40" s="552"/>
      <c r="R40" s="64"/>
      <c r="S40" s="64"/>
      <c r="T40" s="64"/>
      <c r="U40" s="549"/>
      <c r="V40" s="549"/>
      <c r="W40" s="550"/>
      <c r="X40" s="550"/>
      <c r="Y40" s="106"/>
      <c r="Z40" s="106"/>
    </row>
    <row r="41" spans="2:26" ht="20.25" customHeight="1">
      <c r="B41" s="64"/>
      <c r="C41" s="64"/>
      <c r="D41" s="64"/>
      <c r="E41" s="64"/>
      <c r="F41" s="64"/>
      <c r="G41" s="64"/>
      <c r="H41" s="64"/>
      <c r="I41" s="64"/>
      <c r="J41" s="64"/>
      <c r="K41" s="64"/>
      <c r="L41" s="71"/>
      <c r="M41" s="64"/>
      <c r="N41" s="64"/>
      <c r="O41" s="64"/>
      <c r="P41" s="64"/>
      <c r="Q41" s="64"/>
      <c r="R41" s="64"/>
      <c r="S41" s="64"/>
      <c r="T41" s="64"/>
      <c r="U41" s="99"/>
      <c r="V41" s="99"/>
      <c r="W41" s="99"/>
      <c r="X41" s="99"/>
      <c r="Y41" s="99"/>
      <c r="Z41" s="99"/>
    </row>
    <row r="42" spans="2:26" ht="20.25" customHeight="1">
      <c r="B42" s="64"/>
      <c r="C42" s="71" t="s">
        <v>172</v>
      </c>
      <c r="D42" s="64"/>
      <c r="E42" s="64"/>
      <c r="F42" s="64"/>
      <c r="G42" s="64"/>
      <c r="H42" s="64"/>
      <c r="I42" s="107" t="s">
        <v>173</v>
      </c>
      <c r="J42" s="543" t="s">
        <v>174</v>
      </c>
      <c r="K42" s="544"/>
      <c r="L42" s="108"/>
      <c r="M42" s="107"/>
      <c r="N42" s="64"/>
      <c r="O42" s="64"/>
      <c r="P42" s="64"/>
      <c r="Q42" s="64"/>
      <c r="R42" s="64"/>
      <c r="S42" s="64"/>
      <c r="T42" s="64"/>
      <c r="U42" s="109"/>
      <c r="V42" s="99"/>
      <c r="W42" s="99"/>
      <c r="X42" s="99"/>
      <c r="Y42" s="99"/>
      <c r="Z42" s="99"/>
    </row>
    <row r="43" spans="2:26" ht="20.25" customHeight="1">
      <c r="B43" s="64"/>
      <c r="C43" s="64" t="s">
        <v>175</v>
      </c>
      <c r="D43" s="64"/>
      <c r="E43" s="64"/>
      <c r="F43" s="64"/>
      <c r="G43" s="64"/>
      <c r="H43" s="64" t="s">
        <v>176</v>
      </c>
      <c r="I43" s="64"/>
      <c r="J43" s="64"/>
      <c r="K43" s="64"/>
      <c r="L43" s="71"/>
      <c r="M43" s="64"/>
      <c r="N43" s="64"/>
      <c r="O43" s="64"/>
      <c r="P43" s="64"/>
      <c r="Q43" s="64"/>
      <c r="R43" s="64"/>
      <c r="S43" s="64"/>
      <c r="T43" s="64"/>
      <c r="U43" s="99"/>
      <c r="V43" s="99"/>
      <c r="W43" s="99"/>
      <c r="X43" s="99"/>
      <c r="Y43" s="99"/>
      <c r="Z43" s="99"/>
    </row>
    <row r="44" spans="2:26" ht="20.25" customHeight="1">
      <c r="B44" s="64"/>
      <c r="C44" s="64" t="str">
        <f>IF($J$42="週","対象時間数（週平均）","対象時間数（当月合計）")</f>
        <v>対象時間数（週平均）</v>
      </c>
      <c r="D44" s="64"/>
      <c r="E44" s="64"/>
      <c r="F44" s="64"/>
      <c r="G44" s="64"/>
      <c r="H44" s="64" t="str">
        <f>IF($J$42="週","週に勤務すべき時間数","当月に勤務すべき時間数")</f>
        <v>週に勤務すべき時間数</v>
      </c>
      <c r="I44" s="64"/>
      <c r="J44" s="64"/>
      <c r="K44" s="64"/>
      <c r="L44" s="71"/>
      <c r="M44" s="533" t="s">
        <v>177</v>
      </c>
      <c r="N44" s="533"/>
      <c r="O44" s="533"/>
      <c r="P44" s="533"/>
      <c r="Q44" s="64"/>
      <c r="R44" s="64"/>
      <c r="S44" s="64"/>
      <c r="T44" s="64"/>
      <c r="U44" s="99"/>
      <c r="V44" s="99"/>
      <c r="W44" s="99"/>
      <c r="X44" s="99"/>
      <c r="Y44" s="99"/>
      <c r="Z44" s="99"/>
    </row>
    <row r="45" spans="2:26" ht="20.25" customHeight="1">
      <c r="B45" s="64"/>
      <c r="C45" s="545">
        <f>IF($J$42="週",L40,J40)</f>
        <v>0</v>
      </c>
      <c r="D45" s="546"/>
      <c r="E45" s="546"/>
      <c r="F45" s="547"/>
      <c r="G45" s="110" t="s">
        <v>200</v>
      </c>
      <c r="H45" s="534">
        <f>IF($J$42="週",$AV$5,$AZ$5)</f>
        <v>40</v>
      </c>
      <c r="I45" s="535"/>
      <c r="J45" s="535"/>
      <c r="K45" s="536"/>
      <c r="L45" s="110" t="s">
        <v>201</v>
      </c>
      <c r="M45" s="537">
        <f>ROUNDDOWN(C45/H45,1)</f>
        <v>0</v>
      </c>
      <c r="N45" s="538"/>
      <c r="O45" s="538"/>
      <c r="P45" s="539"/>
      <c r="Q45" s="64"/>
      <c r="R45" s="64"/>
      <c r="S45" s="64"/>
      <c r="T45" s="64"/>
      <c r="U45" s="548"/>
      <c r="V45" s="548"/>
      <c r="W45" s="548"/>
      <c r="X45" s="548"/>
      <c r="Y45" s="103"/>
      <c r="Z45" s="99"/>
    </row>
    <row r="46" spans="2:26" ht="20.25" customHeight="1">
      <c r="B46" s="64"/>
      <c r="C46" s="64"/>
      <c r="D46" s="64"/>
      <c r="E46" s="64"/>
      <c r="F46" s="64"/>
      <c r="G46" s="64"/>
      <c r="H46" s="64"/>
      <c r="I46" s="64"/>
      <c r="J46" s="64"/>
      <c r="K46" s="64"/>
      <c r="L46" s="71"/>
      <c r="M46" s="64" t="s">
        <v>180</v>
      </c>
      <c r="N46" s="64"/>
      <c r="O46" s="64"/>
      <c r="P46" s="64"/>
      <c r="Q46" s="64"/>
      <c r="R46" s="64"/>
      <c r="S46" s="64"/>
      <c r="T46" s="64"/>
      <c r="U46" s="99"/>
      <c r="V46" s="99"/>
      <c r="W46" s="99"/>
      <c r="X46" s="99"/>
      <c r="Y46" s="99"/>
      <c r="Z46" s="99"/>
    </row>
    <row r="47" spans="2:26" ht="20.25" customHeight="1">
      <c r="B47" s="64"/>
      <c r="C47" s="64" t="s">
        <v>181</v>
      </c>
      <c r="D47" s="64"/>
      <c r="E47" s="64"/>
      <c r="F47" s="64"/>
      <c r="G47" s="64"/>
      <c r="H47" s="64"/>
      <c r="I47" s="64"/>
      <c r="J47" s="64"/>
      <c r="K47" s="64"/>
      <c r="L47" s="71"/>
      <c r="M47" s="64"/>
      <c r="N47" s="64"/>
      <c r="O47" s="64"/>
      <c r="P47" s="64"/>
      <c r="Q47" s="64"/>
      <c r="R47" s="64"/>
      <c r="S47" s="64"/>
      <c r="T47" s="64"/>
      <c r="U47" s="64"/>
      <c r="V47" s="111"/>
      <c r="W47" s="112"/>
      <c r="X47" s="112"/>
      <c r="Y47" s="64"/>
      <c r="Z47" s="64"/>
    </row>
    <row r="48" spans="2:26" ht="20.25" customHeight="1">
      <c r="B48" s="64"/>
      <c r="C48" s="64" t="s">
        <v>155</v>
      </c>
      <c r="D48" s="64"/>
      <c r="E48" s="64"/>
      <c r="F48" s="64"/>
      <c r="G48" s="64"/>
      <c r="H48" s="64"/>
      <c r="I48" s="64"/>
      <c r="J48" s="64"/>
      <c r="K48" s="64"/>
      <c r="L48" s="71"/>
      <c r="M48" s="110"/>
      <c r="N48" s="110"/>
      <c r="O48" s="110"/>
      <c r="P48" s="110"/>
      <c r="Q48" s="64"/>
      <c r="R48" s="64"/>
      <c r="S48" s="64"/>
      <c r="T48" s="64"/>
      <c r="U48" s="64"/>
      <c r="V48" s="111"/>
      <c r="W48" s="112"/>
      <c r="X48" s="112"/>
      <c r="Y48" s="64"/>
      <c r="Z48" s="64"/>
    </row>
    <row r="49" spans="2:58" ht="20.25" customHeight="1">
      <c r="B49" s="64"/>
      <c r="C49" s="64" t="s">
        <v>182</v>
      </c>
      <c r="D49" s="64"/>
      <c r="E49" s="64"/>
      <c r="F49" s="64"/>
      <c r="G49" s="64"/>
      <c r="H49" s="64" t="s">
        <v>183</v>
      </c>
      <c r="I49" s="64"/>
      <c r="J49" s="64"/>
      <c r="K49" s="64"/>
      <c r="L49" s="64"/>
      <c r="M49" s="533" t="s">
        <v>171</v>
      </c>
      <c r="N49" s="533"/>
      <c r="O49" s="533"/>
      <c r="P49" s="533"/>
      <c r="Q49" s="64"/>
      <c r="R49" s="64"/>
      <c r="S49" s="64"/>
      <c r="T49" s="64"/>
      <c r="U49" s="64"/>
      <c r="V49" s="111"/>
      <c r="W49" s="112"/>
      <c r="X49" s="112"/>
      <c r="Y49" s="64"/>
      <c r="Z49" s="64"/>
    </row>
    <row r="50" spans="2:58" ht="20.25" customHeight="1">
      <c r="B50" s="64"/>
      <c r="C50" s="534">
        <f>P40</f>
        <v>0</v>
      </c>
      <c r="D50" s="535"/>
      <c r="E50" s="535"/>
      <c r="F50" s="536"/>
      <c r="G50" s="110" t="s">
        <v>202</v>
      </c>
      <c r="H50" s="537">
        <f>M45</f>
        <v>0</v>
      </c>
      <c r="I50" s="538"/>
      <c r="J50" s="538"/>
      <c r="K50" s="539"/>
      <c r="L50" s="110" t="s">
        <v>203</v>
      </c>
      <c r="M50" s="540">
        <f>ROUNDDOWN(C50+H50,1)</f>
        <v>0</v>
      </c>
      <c r="N50" s="541"/>
      <c r="O50" s="541"/>
      <c r="P50" s="542"/>
      <c r="Q50" s="64"/>
      <c r="R50" s="64"/>
      <c r="S50" s="64"/>
      <c r="T50" s="64"/>
      <c r="U50" s="64"/>
      <c r="V50" s="111"/>
      <c r="W50" s="112"/>
      <c r="X50" s="112"/>
      <c r="Y50" s="64"/>
      <c r="Z50" s="64"/>
    </row>
    <row r="51" spans="2:58" ht="20.25" customHeight="1">
      <c r="B51" s="64"/>
      <c r="C51" s="64"/>
      <c r="D51" s="64"/>
      <c r="E51" s="64"/>
      <c r="F51" s="64"/>
      <c r="G51" s="64"/>
      <c r="H51" s="64"/>
      <c r="I51" s="64"/>
      <c r="J51" s="64"/>
      <c r="K51" s="64"/>
      <c r="L51" s="64"/>
      <c r="M51" s="64"/>
      <c r="N51" s="71"/>
      <c r="O51" s="64"/>
      <c r="P51" s="64"/>
      <c r="Q51" s="64"/>
      <c r="R51" s="64"/>
      <c r="S51" s="64"/>
      <c r="T51" s="64"/>
      <c r="U51" s="64"/>
      <c r="V51" s="111"/>
      <c r="W51" s="112"/>
      <c r="X51" s="112"/>
      <c r="Y51" s="64"/>
      <c r="Z51" s="64"/>
    </row>
    <row r="52" spans="2:58" ht="20.25" customHeight="1">
      <c r="C52" s="73"/>
      <c r="D52" s="73"/>
      <c r="T52" s="73"/>
      <c r="AJ52" s="118"/>
      <c r="AK52" s="119"/>
      <c r="AL52" s="119"/>
      <c r="BE52" s="119"/>
    </row>
    <row r="53" spans="2:58" ht="20.25" customHeight="1">
      <c r="C53" s="73"/>
      <c r="D53" s="73"/>
      <c r="U53" s="73"/>
      <c r="AK53" s="118"/>
      <c r="AL53" s="119"/>
      <c r="AM53" s="119"/>
      <c r="BF53" s="119"/>
    </row>
    <row r="54" spans="2:58" ht="20.25" customHeight="1">
      <c r="D54" s="73"/>
      <c r="U54" s="73"/>
      <c r="AK54" s="118"/>
      <c r="AL54" s="119"/>
      <c r="AM54" s="119"/>
      <c r="BF54" s="119"/>
    </row>
    <row r="55" spans="2:58" ht="20.25" customHeight="1">
      <c r="C55" s="73"/>
      <c r="D55" s="73"/>
      <c r="U55" s="73"/>
      <c r="AK55" s="118"/>
      <c r="AL55" s="119"/>
      <c r="AM55" s="119"/>
      <c r="BF55" s="119"/>
    </row>
    <row r="56" spans="2:58" ht="20.25" customHeight="1">
      <c r="C56" s="118"/>
      <c r="D56" s="118"/>
      <c r="E56" s="118"/>
      <c r="F56" s="118"/>
      <c r="G56" s="118"/>
      <c r="H56" s="118"/>
      <c r="I56" s="118"/>
      <c r="J56" s="118"/>
      <c r="K56" s="118"/>
      <c r="L56" s="118"/>
      <c r="M56" s="118"/>
      <c r="N56" s="118"/>
      <c r="O56" s="118"/>
      <c r="P56" s="118"/>
      <c r="Q56" s="118"/>
      <c r="R56" s="118"/>
      <c r="S56" s="118"/>
      <c r="T56" s="118"/>
      <c r="U56" s="119"/>
      <c r="V56" s="119"/>
      <c r="W56" s="118"/>
      <c r="X56" s="118"/>
      <c r="Y56" s="118"/>
      <c r="Z56" s="118"/>
      <c r="AA56" s="118"/>
      <c r="AB56" s="118"/>
      <c r="AC56" s="118"/>
      <c r="AD56" s="118"/>
      <c r="AE56" s="118"/>
      <c r="AF56" s="118"/>
      <c r="AG56" s="118"/>
      <c r="AH56" s="118"/>
      <c r="AI56" s="118"/>
      <c r="AJ56" s="118"/>
      <c r="AK56" s="118"/>
      <c r="AL56" s="119"/>
      <c r="AM56" s="119"/>
      <c r="BF56" s="119"/>
    </row>
    <row r="57" spans="2:58" ht="20.25" customHeight="1">
      <c r="C57" s="118"/>
      <c r="D57" s="118"/>
      <c r="E57" s="118"/>
      <c r="F57" s="118"/>
      <c r="G57" s="118"/>
      <c r="H57" s="118"/>
      <c r="I57" s="118"/>
      <c r="J57" s="118"/>
      <c r="K57" s="118"/>
      <c r="L57" s="118"/>
      <c r="M57" s="118"/>
      <c r="N57" s="118"/>
      <c r="O57" s="118"/>
      <c r="P57" s="118"/>
      <c r="Q57" s="118"/>
      <c r="R57" s="118"/>
      <c r="S57" s="118"/>
      <c r="T57" s="118"/>
      <c r="U57" s="119"/>
      <c r="V57" s="119"/>
      <c r="W57" s="118"/>
      <c r="X57" s="118"/>
      <c r="Y57" s="118"/>
      <c r="Z57" s="118"/>
      <c r="AA57" s="118"/>
      <c r="AB57" s="118"/>
      <c r="AC57" s="118"/>
      <c r="AD57" s="118"/>
      <c r="AE57" s="118"/>
      <c r="AF57" s="118"/>
      <c r="AG57" s="118"/>
      <c r="AH57" s="118"/>
      <c r="AI57" s="118"/>
      <c r="AJ57" s="118"/>
      <c r="AK57" s="118"/>
      <c r="AL57" s="119"/>
      <c r="AM57" s="119"/>
      <c r="BF57" s="119"/>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6"/>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4">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list" allowBlank="1" showInputMessage="1" showErrorMessage="1" sqref="AZ3" xr:uid="{00000000-0002-0000-0400-000005000000}">
      <formula1>"４週,暦月"</formula1>
    </dataValidation>
    <dataValidation type="list" allowBlank="1" showInputMessage="1" showErrorMessage="1" sqref="J42:K42" xr:uid="{00000000-0002-0000-0400-000006000000}">
      <formula1>"週,暦月"</formula1>
    </dataValidation>
    <dataValidation type="decimal" allowBlank="1" showInputMessage="1" showErrorMessage="1" error="入力可能範囲　32～40" sqref="AV5" xr:uid="{00000000-0002-0000-04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BC71"/>
  <sheetViews>
    <sheetView workbookViewId="0">
      <selection activeCell="F24" sqref="F24"/>
    </sheetView>
  </sheetViews>
  <sheetFormatPr defaultColWidth="9" defaultRowHeight="13.5"/>
  <cols>
    <col min="1" max="2" width="9" style="120"/>
    <col min="3" max="3" width="44.25" style="120" customWidth="1"/>
    <col min="4" max="16384" width="9" style="120"/>
  </cols>
  <sheetData>
    <row r="1" spans="1:10">
      <c r="A1" s="120" t="s">
        <v>204</v>
      </c>
    </row>
    <row r="2" spans="1:10" s="123" customFormat="1" ht="20.25" customHeight="1">
      <c r="A2" s="121" t="s">
        <v>205</v>
      </c>
      <c r="B2" s="121"/>
      <c r="C2" s="122"/>
    </row>
    <row r="3" spans="1:10" s="123" customFormat="1" ht="20.25" customHeight="1">
      <c r="A3" s="122"/>
      <c r="B3" s="122"/>
      <c r="C3" s="122"/>
    </row>
    <row r="4" spans="1:10" s="123" customFormat="1" ht="20.25" customHeight="1">
      <c r="A4" s="124"/>
      <c r="B4" s="122" t="s">
        <v>206</v>
      </c>
      <c r="C4" s="122"/>
      <c r="E4" s="652" t="s">
        <v>207</v>
      </c>
      <c r="F4" s="652"/>
      <c r="G4" s="652"/>
      <c r="H4" s="652"/>
      <c r="I4" s="652"/>
      <c r="J4" s="652"/>
    </row>
    <row r="5" spans="1:10" s="123" customFormat="1" ht="20.25" customHeight="1">
      <c r="A5" s="125"/>
      <c r="B5" s="122" t="s">
        <v>208</v>
      </c>
      <c r="C5" s="122"/>
      <c r="E5" s="652"/>
      <c r="F5" s="652"/>
      <c r="G5" s="652"/>
      <c r="H5" s="652"/>
      <c r="I5" s="652"/>
      <c r="J5" s="652"/>
    </row>
    <row r="6" spans="1:10" s="123" customFormat="1" ht="20.25" customHeight="1">
      <c r="A6" s="126" t="s">
        <v>209</v>
      </c>
      <c r="B6" s="122"/>
      <c r="C6" s="122"/>
    </row>
    <row r="7" spans="1:10" s="123" customFormat="1" ht="20.25" customHeight="1">
      <c r="A7" s="126"/>
      <c r="B7" s="122"/>
      <c r="C7" s="122"/>
    </row>
    <row r="8" spans="1:10" s="123" customFormat="1" ht="20.25" customHeight="1">
      <c r="A8" s="122" t="s">
        <v>210</v>
      </c>
      <c r="B8" s="122"/>
      <c r="C8" s="122"/>
    </row>
    <row r="9" spans="1:10" s="123" customFormat="1" ht="20.25" customHeight="1">
      <c r="A9" s="126"/>
      <c r="B9" s="122"/>
      <c r="C9" s="122"/>
    </row>
    <row r="10" spans="1:10" s="123" customFormat="1" ht="20.25" customHeight="1">
      <c r="A10" s="122" t="s">
        <v>211</v>
      </c>
      <c r="B10" s="122"/>
      <c r="C10" s="122"/>
    </row>
    <row r="11" spans="1:10" s="123" customFormat="1" ht="20.25" customHeight="1">
      <c r="A11" s="122"/>
      <c r="B11" s="122"/>
      <c r="C11" s="122"/>
    </row>
    <row r="12" spans="1:10" s="123" customFormat="1" ht="20.25" customHeight="1">
      <c r="A12" s="122" t="s">
        <v>212</v>
      </c>
      <c r="B12" s="122"/>
      <c r="C12" s="122"/>
    </row>
    <row r="13" spans="1:10" s="123" customFormat="1" ht="20.25" customHeight="1">
      <c r="A13" s="122"/>
      <c r="B13" s="122"/>
      <c r="C13" s="122"/>
    </row>
    <row r="14" spans="1:10" s="123" customFormat="1" ht="20.25" customHeight="1">
      <c r="A14" s="122" t="s">
        <v>213</v>
      </c>
      <c r="B14" s="122"/>
      <c r="C14" s="122"/>
    </row>
    <row r="15" spans="1:10" s="123" customFormat="1" ht="20.25" customHeight="1">
      <c r="A15" s="122"/>
      <c r="B15" s="122"/>
      <c r="C15" s="122"/>
    </row>
    <row r="16" spans="1:10" s="123" customFormat="1" ht="20.25" customHeight="1">
      <c r="A16" s="122" t="s">
        <v>214</v>
      </c>
      <c r="B16" s="122"/>
      <c r="C16" s="122"/>
    </row>
    <row r="17" spans="1:3" s="123" customFormat="1" ht="20.25" customHeight="1">
      <c r="A17" s="122"/>
      <c r="B17" s="122"/>
      <c r="C17" s="122"/>
    </row>
    <row r="18" spans="1:3" s="123" customFormat="1" ht="20.25" customHeight="1">
      <c r="A18" s="122" t="s">
        <v>215</v>
      </c>
      <c r="B18" s="122"/>
      <c r="C18" s="122"/>
    </row>
    <row r="19" spans="1:3" s="123" customFormat="1" ht="20.25" customHeight="1">
      <c r="A19" s="122" t="s">
        <v>216</v>
      </c>
      <c r="B19" s="122"/>
      <c r="C19" s="122"/>
    </row>
    <row r="20" spans="1:3" s="123" customFormat="1" ht="20.25" customHeight="1">
      <c r="A20" s="122"/>
      <c r="B20" s="122"/>
      <c r="C20" s="122"/>
    </row>
    <row r="21" spans="1:3" s="123" customFormat="1" ht="20.25" customHeight="1">
      <c r="A21" s="122"/>
      <c r="B21" s="127" t="s">
        <v>217</v>
      </c>
      <c r="C21" s="127" t="s">
        <v>218</v>
      </c>
    </row>
    <row r="22" spans="1:3" s="123" customFormat="1" ht="20.25" customHeight="1">
      <c r="A22" s="122"/>
      <c r="B22" s="127">
        <v>1</v>
      </c>
      <c r="C22" s="128" t="s">
        <v>140</v>
      </c>
    </row>
    <row r="23" spans="1:3" s="123" customFormat="1" ht="20.25" customHeight="1">
      <c r="A23" s="122"/>
      <c r="B23" s="127">
        <v>2</v>
      </c>
      <c r="C23" s="128" t="s">
        <v>144</v>
      </c>
    </row>
    <row r="24" spans="1:3" s="123" customFormat="1" ht="20.25" customHeight="1">
      <c r="A24" s="122"/>
      <c r="B24" s="127">
        <v>3</v>
      </c>
      <c r="C24" s="128" t="s">
        <v>219</v>
      </c>
    </row>
    <row r="25" spans="1:3" s="123" customFormat="1" ht="20.25" customHeight="1">
      <c r="A25" s="122"/>
      <c r="B25" s="122"/>
      <c r="C25" s="122"/>
    </row>
    <row r="26" spans="1:3" s="123" customFormat="1" ht="20.25" customHeight="1">
      <c r="A26" s="122" t="s">
        <v>220</v>
      </c>
      <c r="B26" s="122"/>
      <c r="C26" s="122"/>
    </row>
    <row r="27" spans="1:3" s="123" customFormat="1" ht="20.25" customHeight="1">
      <c r="A27" s="122" t="s">
        <v>221</v>
      </c>
      <c r="B27" s="122"/>
      <c r="C27" s="122"/>
    </row>
    <row r="28" spans="1:3" s="123" customFormat="1" ht="20.25" customHeight="1">
      <c r="A28" s="122"/>
      <c r="B28" s="122"/>
      <c r="C28" s="122"/>
    </row>
    <row r="29" spans="1:3" s="123" customFormat="1" ht="20.25" customHeight="1">
      <c r="A29" s="122"/>
      <c r="B29" s="127" t="s">
        <v>156</v>
      </c>
      <c r="C29" s="127" t="s">
        <v>157</v>
      </c>
    </row>
    <row r="30" spans="1:3" s="123" customFormat="1" ht="20.25" customHeight="1">
      <c r="A30" s="122"/>
      <c r="B30" s="127" t="s">
        <v>193</v>
      </c>
      <c r="C30" s="128" t="s">
        <v>162</v>
      </c>
    </row>
    <row r="31" spans="1:3" s="123" customFormat="1" ht="20.25" customHeight="1">
      <c r="A31" s="122"/>
      <c r="B31" s="127" t="s">
        <v>194</v>
      </c>
      <c r="C31" s="128" t="s">
        <v>165</v>
      </c>
    </row>
    <row r="32" spans="1:3" s="123" customFormat="1" ht="20.25" customHeight="1">
      <c r="A32" s="122"/>
      <c r="B32" s="127" t="s">
        <v>222</v>
      </c>
      <c r="C32" s="128" t="s">
        <v>167</v>
      </c>
    </row>
    <row r="33" spans="1:55" s="123" customFormat="1" ht="20.25" customHeight="1">
      <c r="A33" s="122"/>
      <c r="B33" s="127" t="s">
        <v>198</v>
      </c>
      <c r="C33" s="128" t="s">
        <v>170</v>
      </c>
    </row>
    <row r="34" spans="1:55" s="123" customFormat="1" ht="20.25" customHeight="1">
      <c r="A34" s="122"/>
      <c r="B34" s="122"/>
      <c r="C34" s="122"/>
    </row>
    <row r="35" spans="1:55" s="123" customFormat="1" ht="20.25" customHeight="1">
      <c r="A35" s="122"/>
      <c r="B35" s="129" t="s">
        <v>223</v>
      </c>
      <c r="C35" s="122"/>
    </row>
    <row r="36" spans="1:55" s="123" customFormat="1" ht="20.25" customHeight="1">
      <c r="B36" s="122" t="s">
        <v>224</v>
      </c>
      <c r="E36" s="129"/>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row>
    <row r="37" spans="1:55" s="123" customFormat="1" ht="20.25" customHeight="1">
      <c r="B37" s="122" t="s">
        <v>225</v>
      </c>
      <c r="E37" s="122"/>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row>
    <row r="38" spans="1:55" s="123" customFormat="1" ht="20.25" customHeight="1">
      <c r="E38" s="122"/>
    </row>
    <row r="39" spans="1:55" s="123" customFormat="1" ht="20.25" customHeight="1">
      <c r="A39" s="122"/>
      <c r="B39" s="122"/>
      <c r="C39" s="122"/>
      <c r="D39" s="129"/>
      <c r="E39" s="131"/>
      <c r="F39" s="131"/>
      <c r="G39" s="131"/>
      <c r="J39" s="131"/>
      <c r="K39" s="131"/>
      <c r="L39" s="131"/>
      <c r="R39" s="131"/>
      <c r="S39" s="131"/>
      <c r="T39" s="131"/>
      <c r="W39" s="131"/>
      <c r="X39" s="131"/>
      <c r="Y39" s="131"/>
    </row>
    <row r="40" spans="1:55" s="123" customFormat="1" ht="20.25" customHeight="1">
      <c r="A40" s="122" t="s">
        <v>226</v>
      </c>
      <c r="B40" s="122"/>
      <c r="C40" s="122"/>
    </row>
    <row r="41" spans="1:55" s="123" customFormat="1" ht="20.25" customHeight="1">
      <c r="A41" s="122" t="s">
        <v>227</v>
      </c>
      <c r="B41" s="122"/>
      <c r="C41" s="122"/>
    </row>
    <row r="42" spans="1:55" s="123" customFormat="1" ht="20.25" customHeight="1">
      <c r="A42" s="132" t="s">
        <v>228</v>
      </c>
      <c r="D42" s="133"/>
      <c r="E42" s="134"/>
      <c r="F42" s="131"/>
      <c r="G42" s="131"/>
      <c r="H42" s="131"/>
      <c r="I42" s="131"/>
      <c r="K42" s="131"/>
      <c r="M42" s="131"/>
      <c r="N42" s="131"/>
      <c r="O42" s="131"/>
      <c r="P42" s="131"/>
      <c r="Q42" s="131"/>
      <c r="S42" s="131"/>
      <c r="U42" s="131"/>
      <c r="V42" s="131"/>
      <c r="X42" s="131"/>
      <c r="Z42" s="131"/>
      <c r="AA42" s="131"/>
      <c r="AB42" s="131"/>
      <c r="AC42" s="131"/>
      <c r="AD42" s="131"/>
      <c r="AF42" s="129"/>
      <c r="AH42" s="131"/>
      <c r="AM42" s="131"/>
    </row>
    <row r="43" spans="1:55" s="123" customFormat="1" ht="20.25" customHeight="1">
      <c r="C43" s="132"/>
      <c r="D43" s="133"/>
      <c r="E43" s="134"/>
      <c r="F43" s="131"/>
      <c r="G43" s="131"/>
      <c r="H43" s="131"/>
      <c r="I43" s="131"/>
      <c r="K43" s="131"/>
      <c r="M43" s="131"/>
      <c r="N43" s="131"/>
      <c r="O43" s="131"/>
      <c r="P43" s="131"/>
      <c r="Q43" s="131"/>
      <c r="S43" s="131"/>
      <c r="U43" s="131"/>
      <c r="V43" s="131"/>
      <c r="X43" s="131"/>
      <c r="Z43" s="131"/>
      <c r="AA43" s="131"/>
      <c r="AB43" s="131"/>
      <c r="AC43" s="131"/>
      <c r="AD43" s="131"/>
      <c r="AF43" s="129"/>
      <c r="AH43" s="131"/>
      <c r="AM43" s="131"/>
    </row>
    <row r="44" spans="1:55" s="123" customFormat="1" ht="20.25" customHeight="1">
      <c r="A44" s="122" t="s">
        <v>229</v>
      </c>
      <c r="B44" s="122"/>
    </row>
    <row r="45" spans="1:55" s="123" customFormat="1" ht="20.25" customHeight="1"/>
    <row r="46" spans="1:55" s="123" customFormat="1" ht="20.25" customHeight="1">
      <c r="A46" s="122" t="s">
        <v>230</v>
      </c>
      <c r="B46" s="122"/>
      <c r="C46" s="122"/>
    </row>
    <row r="47" spans="1:55" s="123" customFormat="1" ht="20.25" customHeight="1">
      <c r="A47" s="122" t="s">
        <v>231</v>
      </c>
      <c r="B47" s="122"/>
      <c r="C47" s="122"/>
    </row>
    <row r="48" spans="1:55" s="123" customFormat="1" ht="20.25" customHeight="1"/>
    <row r="49" spans="1:55" s="123" customFormat="1" ht="20.25" customHeight="1">
      <c r="A49" s="122" t="s">
        <v>232</v>
      </c>
      <c r="B49" s="122"/>
      <c r="C49" s="122"/>
    </row>
    <row r="50" spans="1:55" s="123" customFormat="1" ht="20.25" customHeight="1">
      <c r="A50" s="122" t="s">
        <v>233</v>
      </c>
      <c r="B50" s="122"/>
      <c r="C50" s="122"/>
    </row>
    <row r="51" spans="1:55" s="123" customFormat="1" ht="20.25" customHeight="1">
      <c r="A51" s="122"/>
      <c r="B51" s="122"/>
      <c r="C51" s="122"/>
    </row>
    <row r="52" spans="1:55" s="123" customFormat="1" ht="20.25" customHeight="1">
      <c r="A52" s="122" t="s">
        <v>234</v>
      </c>
      <c r="B52" s="122"/>
      <c r="C52" s="122"/>
    </row>
    <row r="53" spans="1:55" s="123" customFormat="1" ht="20.25" customHeight="1">
      <c r="A53" s="122"/>
      <c r="B53" s="122"/>
      <c r="C53" s="122"/>
    </row>
    <row r="54" spans="1:55" s="123" customFormat="1" ht="20.25" customHeight="1">
      <c r="A54" s="123" t="s">
        <v>235</v>
      </c>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row>
    <row r="55" spans="1:55" s="123" customFormat="1" ht="20.25" customHeight="1">
      <c r="A55" s="123" t="s">
        <v>236</v>
      </c>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row>
    <row r="56" spans="1:55" s="123" customFormat="1" ht="20.25" customHeight="1">
      <c r="A56" s="123" t="s">
        <v>237</v>
      </c>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row>
    <row r="57" spans="1:55" s="123" customFormat="1" ht="20.25" customHeight="1">
      <c r="A57" s="122"/>
      <c r="B57" s="122"/>
      <c r="C57" s="122"/>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row>
    <row r="58" spans="1:55" s="123" customFormat="1" ht="20.25" customHeight="1">
      <c r="A58" s="123" t="s">
        <v>238</v>
      </c>
      <c r="C58" s="136"/>
      <c r="D58" s="129"/>
      <c r="E58" s="129"/>
    </row>
    <row r="59" spans="1:55" s="123" customFormat="1" ht="20.25" customHeight="1">
      <c r="A59" s="137" t="s">
        <v>239</v>
      </c>
      <c r="B59" s="136"/>
      <c r="C59" s="136"/>
      <c r="D59" s="122"/>
      <c r="E59" s="122"/>
    </row>
    <row r="60" spans="1:55" s="123" customFormat="1" ht="20.25" customHeight="1">
      <c r="A60" s="138" t="s">
        <v>240</v>
      </c>
      <c r="B60" s="136"/>
      <c r="C60" s="136"/>
      <c r="D60" s="122"/>
      <c r="E60" s="122"/>
    </row>
    <row r="61" spans="1:55" s="123" customFormat="1" ht="20.25" customHeight="1">
      <c r="A61" s="137" t="s">
        <v>241</v>
      </c>
      <c r="B61" s="136"/>
      <c r="C61" s="136"/>
      <c r="D61" s="122"/>
      <c r="E61" s="122"/>
    </row>
    <row r="62" spans="1:55" s="123" customFormat="1" ht="20.25" customHeight="1">
      <c r="A62" s="138" t="s">
        <v>242</v>
      </c>
      <c r="B62" s="136"/>
      <c r="C62" s="136"/>
      <c r="D62" s="122"/>
      <c r="E62" s="122"/>
    </row>
    <row r="63" spans="1:55" s="123" customFormat="1" ht="20.25" customHeight="1">
      <c r="A63" s="137" t="s">
        <v>243</v>
      </c>
      <c r="B63" s="136"/>
      <c r="C63" s="136"/>
      <c r="D63" s="122"/>
      <c r="E63" s="122"/>
    </row>
    <row r="64" spans="1:55" s="123" customFormat="1" ht="20.25" customHeight="1">
      <c r="A64" s="137" t="s">
        <v>244</v>
      </c>
      <c r="B64" s="136"/>
      <c r="C64" s="136"/>
      <c r="D64" s="122"/>
      <c r="E64" s="122"/>
    </row>
    <row r="65" spans="1:5" s="123" customFormat="1" ht="20.25" customHeight="1">
      <c r="A65" s="137" t="s">
        <v>245</v>
      </c>
      <c r="B65" s="136"/>
      <c r="C65" s="136"/>
      <c r="D65" s="122"/>
      <c r="E65" s="122"/>
    </row>
    <row r="66" spans="1:5" s="123" customFormat="1" ht="20.25" customHeight="1">
      <c r="A66" s="136"/>
      <c r="B66" s="136"/>
      <c r="C66" s="136"/>
      <c r="D66" s="122"/>
      <c r="E66" s="122"/>
    </row>
    <row r="67" spans="1:5" s="123" customFormat="1" ht="20.25" customHeight="1">
      <c r="A67" s="136"/>
      <c r="B67" s="136"/>
      <c r="C67" s="136"/>
      <c r="D67" s="122"/>
      <c r="E67" s="122"/>
    </row>
    <row r="68" spans="1:5" s="123" customFormat="1" ht="20.25" customHeight="1">
      <c r="A68" s="136"/>
      <c r="B68" s="136"/>
      <c r="C68" s="136"/>
      <c r="D68" s="122"/>
      <c r="E68" s="122"/>
    </row>
    <row r="69" spans="1:5" s="123" customFormat="1" ht="20.25" customHeight="1">
      <c r="A69" s="136"/>
      <c r="B69" s="136"/>
      <c r="C69" s="136"/>
      <c r="D69" s="122"/>
      <c r="E69" s="122"/>
    </row>
    <row r="70" spans="1:5" ht="20.25" customHeight="1"/>
    <row r="71" spans="1:5" ht="20.25" customHeight="1"/>
  </sheetData>
  <mergeCells count="1">
    <mergeCell ref="E4:J5"/>
  </mergeCells>
  <phoneticPr fontId="6"/>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B1:K45"/>
  <sheetViews>
    <sheetView workbookViewId="0">
      <selection activeCell="F24" sqref="F24"/>
    </sheetView>
  </sheetViews>
  <sheetFormatPr defaultColWidth="9" defaultRowHeight="18.75"/>
  <cols>
    <col min="1" max="1" width="2" style="139" customWidth="1"/>
    <col min="2" max="2" width="8.625" style="139" customWidth="1"/>
    <col min="3" max="11" width="40.625" style="139" customWidth="1"/>
    <col min="12" max="16384" width="9" style="139"/>
  </cols>
  <sheetData>
    <row r="1" spans="2:11">
      <c r="B1" s="139" t="s">
        <v>246</v>
      </c>
    </row>
    <row r="3" spans="2:11">
      <c r="B3" s="140" t="s">
        <v>247</v>
      </c>
      <c r="C3" s="140" t="s">
        <v>248</v>
      </c>
    </row>
    <row r="4" spans="2:11">
      <c r="B4" s="140">
        <v>1</v>
      </c>
      <c r="C4" s="141" t="s">
        <v>106</v>
      </c>
    </row>
    <row r="5" spans="2:11">
      <c r="B5" s="140">
        <v>2</v>
      </c>
      <c r="C5" s="141" t="s">
        <v>249</v>
      </c>
    </row>
    <row r="6" spans="2:11">
      <c r="B6" s="140">
        <v>3</v>
      </c>
      <c r="C6" s="141"/>
    </row>
    <row r="7" spans="2:11">
      <c r="B7" s="140">
        <v>4</v>
      </c>
      <c r="C7" s="141"/>
    </row>
    <row r="8" spans="2:11">
      <c r="B8" s="140">
        <v>5</v>
      </c>
      <c r="C8" s="141"/>
    </row>
    <row r="9" spans="2:11">
      <c r="B9" s="140">
        <v>6</v>
      </c>
      <c r="C9" s="141"/>
    </row>
    <row r="10" spans="2:11">
      <c r="B10" s="140">
        <v>7</v>
      </c>
      <c r="C10" s="141"/>
    </row>
    <row r="11" spans="2:11">
      <c r="B11" s="140">
        <v>8</v>
      </c>
      <c r="C11" s="141"/>
    </row>
    <row r="13" spans="2:11">
      <c r="B13" s="139" t="s">
        <v>250</v>
      </c>
    </row>
    <row r="14" spans="2:11" ht="19.5" thickBot="1"/>
    <row r="15" spans="2:11" ht="19.5" thickBot="1">
      <c r="B15" s="142" t="s">
        <v>218</v>
      </c>
      <c r="C15" s="143" t="s">
        <v>140</v>
      </c>
      <c r="D15" s="144" t="s">
        <v>144</v>
      </c>
      <c r="E15" s="145" t="s">
        <v>219</v>
      </c>
      <c r="F15" s="146" t="s">
        <v>251</v>
      </c>
      <c r="G15" s="146" t="s">
        <v>252</v>
      </c>
      <c r="H15" s="146" t="s">
        <v>252</v>
      </c>
      <c r="I15" s="146" t="s">
        <v>252</v>
      </c>
      <c r="J15" s="146" t="s">
        <v>252</v>
      </c>
      <c r="K15" s="147" t="s">
        <v>253</v>
      </c>
    </row>
    <row r="16" spans="2:11">
      <c r="B16" s="653" t="s">
        <v>254</v>
      </c>
      <c r="C16" s="148" t="s">
        <v>142</v>
      </c>
      <c r="D16" s="149" t="s">
        <v>142</v>
      </c>
      <c r="E16" s="149" t="s">
        <v>255</v>
      </c>
      <c r="F16" s="149"/>
      <c r="G16" s="149"/>
      <c r="H16" s="149"/>
      <c r="I16" s="150"/>
      <c r="J16" s="150"/>
      <c r="K16" s="151"/>
    </row>
    <row r="17" spans="2:11">
      <c r="B17" s="653"/>
      <c r="C17" s="152" t="s">
        <v>256</v>
      </c>
      <c r="D17" s="149" t="s">
        <v>144</v>
      </c>
      <c r="E17" s="149" t="s">
        <v>144</v>
      </c>
      <c r="F17" s="149"/>
      <c r="G17" s="149"/>
      <c r="H17" s="149"/>
      <c r="I17" s="153"/>
      <c r="J17" s="153"/>
      <c r="K17" s="154"/>
    </row>
    <row r="18" spans="2:11">
      <c r="B18" s="653"/>
      <c r="C18" s="152" t="s">
        <v>256</v>
      </c>
      <c r="D18" s="149" t="s">
        <v>252</v>
      </c>
      <c r="E18" s="149" t="s">
        <v>257</v>
      </c>
      <c r="F18" s="149"/>
      <c r="G18" s="149"/>
      <c r="H18" s="149"/>
      <c r="I18" s="153"/>
      <c r="J18" s="153"/>
      <c r="K18" s="154"/>
    </row>
    <row r="19" spans="2:11">
      <c r="B19" s="653"/>
      <c r="C19" s="152" t="s">
        <v>258</v>
      </c>
      <c r="D19" s="149" t="s">
        <v>258</v>
      </c>
      <c r="E19" s="149" t="s">
        <v>259</v>
      </c>
      <c r="F19" s="149"/>
      <c r="G19" s="149"/>
      <c r="H19" s="149"/>
      <c r="I19" s="153"/>
      <c r="J19" s="153"/>
      <c r="K19" s="154"/>
    </row>
    <row r="20" spans="2:11">
      <c r="B20" s="653"/>
      <c r="C20" s="152" t="s">
        <v>252</v>
      </c>
      <c r="D20" s="149" t="s">
        <v>251</v>
      </c>
      <c r="E20" s="149" t="s">
        <v>260</v>
      </c>
      <c r="F20" s="149"/>
      <c r="G20" s="149"/>
      <c r="H20" s="149"/>
      <c r="I20" s="153"/>
      <c r="J20" s="153"/>
      <c r="K20" s="154"/>
    </row>
    <row r="21" spans="2:11">
      <c r="B21" s="653"/>
      <c r="C21" s="152" t="s">
        <v>252</v>
      </c>
      <c r="D21" s="149" t="s">
        <v>258</v>
      </c>
      <c r="E21" s="149" t="s">
        <v>252</v>
      </c>
      <c r="F21" s="149"/>
      <c r="G21" s="149"/>
      <c r="H21" s="149"/>
      <c r="I21" s="153"/>
      <c r="J21" s="153"/>
      <c r="K21" s="154"/>
    </row>
    <row r="22" spans="2:11">
      <c r="B22" s="653"/>
      <c r="C22" s="152" t="s">
        <v>252</v>
      </c>
      <c r="D22" s="149" t="s">
        <v>252</v>
      </c>
      <c r="E22" s="149" t="s">
        <v>252</v>
      </c>
      <c r="F22" s="149"/>
      <c r="G22" s="149"/>
      <c r="H22" s="149"/>
      <c r="I22" s="153"/>
      <c r="J22" s="153"/>
      <c r="K22" s="154"/>
    </row>
    <row r="23" spans="2:11">
      <c r="B23" s="653"/>
      <c r="C23" s="152" t="s">
        <v>251</v>
      </c>
      <c r="D23" s="149" t="s">
        <v>261</v>
      </c>
      <c r="E23" s="149" t="s">
        <v>252</v>
      </c>
      <c r="F23" s="149"/>
      <c r="G23" s="149"/>
      <c r="H23" s="149"/>
      <c r="I23" s="153"/>
      <c r="J23" s="153"/>
      <c r="K23" s="154"/>
    </row>
    <row r="24" spans="2:11">
      <c r="B24" s="653"/>
      <c r="C24" s="152" t="s">
        <v>252</v>
      </c>
      <c r="D24" s="149" t="s">
        <v>252</v>
      </c>
      <c r="E24" s="149" t="s">
        <v>251</v>
      </c>
      <c r="F24" s="149"/>
      <c r="G24" s="149"/>
      <c r="H24" s="149"/>
      <c r="I24" s="153"/>
      <c r="J24" s="153"/>
      <c r="K24" s="154"/>
    </row>
    <row r="25" spans="2:11">
      <c r="B25" s="653"/>
      <c r="C25" s="152" t="s">
        <v>252</v>
      </c>
      <c r="D25" s="155" t="s">
        <v>252</v>
      </c>
      <c r="E25" s="155" t="s">
        <v>258</v>
      </c>
      <c r="F25" s="155"/>
      <c r="G25" s="155"/>
      <c r="H25" s="155"/>
      <c r="I25" s="153"/>
      <c r="J25" s="153"/>
      <c r="K25" s="154"/>
    </row>
    <row r="26" spans="2:11">
      <c r="B26" s="653"/>
      <c r="C26" s="152" t="s">
        <v>252</v>
      </c>
      <c r="D26" s="155" t="s">
        <v>252</v>
      </c>
      <c r="E26" s="155" t="s">
        <v>252</v>
      </c>
      <c r="F26" s="155"/>
      <c r="G26" s="155"/>
      <c r="H26" s="155"/>
      <c r="I26" s="153"/>
      <c r="J26" s="153"/>
      <c r="K26" s="154"/>
    </row>
    <row r="27" spans="2:11">
      <c r="B27" s="653"/>
      <c r="C27" s="152" t="s">
        <v>252</v>
      </c>
      <c r="D27" s="155" t="s">
        <v>252</v>
      </c>
      <c r="E27" s="155" t="s">
        <v>252</v>
      </c>
      <c r="F27" s="155"/>
      <c r="G27" s="155"/>
      <c r="H27" s="155"/>
      <c r="I27" s="153"/>
      <c r="J27" s="153"/>
      <c r="K27" s="154"/>
    </row>
    <row r="28" spans="2:11" ht="19.5" thickBot="1">
      <c r="B28" s="654"/>
      <c r="C28" s="156" t="s">
        <v>261</v>
      </c>
      <c r="D28" s="157" t="s">
        <v>258</v>
      </c>
      <c r="E28" s="157" t="s">
        <v>258</v>
      </c>
      <c r="F28" s="157"/>
      <c r="G28" s="157"/>
      <c r="H28" s="157"/>
      <c r="I28" s="157"/>
      <c r="J28" s="157"/>
      <c r="K28" s="158"/>
    </row>
    <row r="31" spans="2:11">
      <c r="C31" s="139" t="s">
        <v>262</v>
      </c>
    </row>
    <row r="32" spans="2:11">
      <c r="C32" s="139" t="s">
        <v>263</v>
      </c>
    </row>
    <row r="33" spans="3:3">
      <c r="C33" s="139" t="s">
        <v>264</v>
      </c>
    </row>
    <row r="34" spans="3:3">
      <c r="C34" s="139" t="s">
        <v>265</v>
      </c>
    </row>
    <row r="35" spans="3:3">
      <c r="C35" s="139" t="s">
        <v>266</v>
      </c>
    </row>
    <row r="36" spans="3:3">
      <c r="C36" s="139" t="s">
        <v>267</v>
      </c>
    </row>
    <row r="37" spans="3:3">
      <c r="C37" s="139" t="s">
        <v>268</v>
      </c>
    </row>
    <row r="38" spans="3:3">
      <c r="C38" s="139" t="s">
        <v>269</v>
      </c>
    </row>
    <row r="40" spans="3:3">
      <c r="C40" s="139" t="s">
        <v>270</v>
      </c>
    </row>
    <row r="41" spans="3:3">
      <c r="C41" s="139" t="s">
        <v>271</v>
      </c>
    </row>
    <row r="42" spans="3:3">
      <c r="C42" s="139" t="s">
        <v>272</v>
      </c>
    </row>
    <row r="43" spans="3:3">
      <c r="C43" s="139" t="s">
        <v>273</v>
      </c>
    </row>
    <row r="44" spans="3:3">
      <c r="C44" s="139" t="s">
        <v>274</v>
      </c>
    </row>
    <row r="45" spans="3:3">
      <c r="C45" s="139" t="s">
        <v>275</v>
      </c>
    </row>
  </sheetData>
  <mergeCells count="1">
    <mergeCell ref="B16:B28"/>
  </mergeCells>
  <phoneticPr fontId="6"/>
  <pageMargins left="0.70866141732283472" right="0.70866141732283472"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8044-F299-44C2-95FE-949F0D696214}">
  <sheetPr>
    <pageSetUpPr fitToPage="1"/>
  </sheetPr>
  <dimension ref="B1:U27"/>
  <sheetViews>
    <sheetView zoomScaleNormal="100" zoomScaleSheetLayoutView="80" workbookViewId="0">
      <selection activeCell="Y22" sqref="Y22"/>
    </sheetView>
  </sheetViews>
  <sheetFormatPr defaultColWidth="6.625" defaultRowHeight="13.5"/>
  <cols>
    <col min="1" max="1" width="0.375" style="185" customWidth="1"/>
    <col min="2" max="21" width="4.375" style="185" customWidth="1"/>
    <col min="22" max="16384" width="6.625" style="185"/>
  </cols>
  <sheetData>
    <row r="1" spans="2:21" ht="17.649999999999999" customHeight="1">
      <c r="B1" s="239" t="s">
        <v>422</v>
      </c>
      <c r="C1" s="240"/>
      <c r="D1" s="240"/>
      <c r="E1" s="240"/>
      <c r="F1" s="240"/>
      <c r="G1" s="240"/>
      <c r="H1" s="240"/>
      <c r="I1" s="240"/>
      <c r="J1" s="240"/>
      <c r="K1" s="240"/>
      <c r="L1" s="240"/>
      <c r="M1" s="240"/>
      <c r="N1" s="240"/>
      <c r="O1" s="240"/>
      <c r="P1" s="240"/>
      <c r="Q1" s="240"/>
      <c r="R1" s="240"/>
      <c r="S1" s="240"/>
      <c r="T1" s="240"/>
      <c r="U1" s="240"/>
    </row>
    <row r="2" spans="2:21" ht="22.5" customHeight="1" thickBot="1">
      <c r="B2" s="658" t="s">
        <v>423</v>
      </c>
      <c r="C2" s="658"/>
      <c r="D2" s="658"/>
      <c r="E2" s="658"/>
      <c r="F2" s="658"/>
      <c r="G2" s="658"/>
      <c r="H2" s="658"/>
      <c r="I2" s="658"/>
      <c r="J2" s="658"/>
      <c r="K2" s="658"/>
      <c r="L2" s="658"/>
      <c r="M2" s="658"/>
      <c r="N2" s="658"/>
      <c r="O2" s="658"/>
      <c r="P2" s="658"/>
      <c r="Q2" s="658"/>
      <c r="R2" s="658"/>
      <c r="S2" s="658"/>
      <c r="T2" s="658"/>
      <c r="U2" s="658"/>
    </row>
    <row r="3" spans="2:21" ht="16.149999999999999" customHeight="1">
      <c r="B3" s="659" t="s">
        <v>424</v>
      </c>
      <c r="C3" s="660"/>
      <c r="D3" s="660"/>
      <c r="E3" s="660"/>
      <c r="F3" s="660"/>
      <c r="G3" s="660"/>
      <c r="H3" s="661"/>
      <c r="I3" s="662"/>
      <c r="J3" s="660"/>
      <c r="K3" s="660"/>
      <c r="L3" s="660"/>
      <c r="M3" s="660"/>
      <c r="N3" s="660"/>
      <c r="O3" s="660"/>
      <c r="P3" s="660"/>
      <c r="Q3" s="660"/>
      <c r="R3" s="660"/>
      <c r="S3" s="660"/>
      <c r="T3" s="660"/>
      <c r="U3" s="663"/>
    </row>
    <row r="4" spans="2:21" ht="21.4" customHeight="1">
      <c r="B4" s="664" t="s">
        <v>425</v>
      </c>
      <c r="C4" s="665"/>
      <c r="D4" s="666"/>
      <c r="E4" s="667"/>
      <c r="F4" s="667"/>
      <c r="G4" s="667"/>
      <c r="H4" s="667"/>
      <c r="I4" s="667"/>
      <c r="J4" s="667"/>
      <c r="K4" s="668"/>
      <c r="L4" s="669" t="s">
        <v>374</v>
      </c>
      <c r="M4" s="670"/>
      <c r="N4" s="671"/>
      <c r="O4" s="675"/>
      <c r="P4" s="670"/>
      <c r="Q4" s="670" t="s">
        <v>309</v>
      </c>
      <c r="R4" s="670"/>
      <c r="S4" s="670" t="s">
        <v>426</v>
      </c>
      <c r="T4" s="670"/>
      <c r="U4" s="677" t="s">
        <v>311</v>
      </c>
    </row>
    <row r="5" spans="2:21" ht="27.6" customHeight="1">
      <c r="B5" s="679" t="s">
        <v>389</v>
      </c>
      <c r="C5" s="680"/>
      <c r="D5" s="681"/>
      <c r="E5" s="682"/>
      <c r="F5" s="682"/>
      <c r="G5" s="682"/>
      <c r="H5" s="682"/>
      <c r="I5" s="682"/>
      <c r="J5" s="682"/>
      <c r="K5" s="683"/>
      <c r="L5" s="672"/>
      <c r="M5" s="673"/>
      <c r="N5" s="674"/>
      <c r="O5" s="676"/>
      <c r="P5" s="673"/>
      <c r="Q5" s="673"/>
      <c r="R5" s="673"/>
      <c r="S5" s="673"/>
      <c r="T5" s="673"/>
      <c r="U5" s="678"/>
    </row>
    <row r="6" spans="2:21" ht="16.149999999999999" customHeight="1">
      <c r="B6" s="655" t="s">
        <v>427</v>
      </c>
      <c r="C6" s="656"/>
      <c r="D6" s="656"/>
      <c r="E6" s="656"/>
      <c r="F6" s="656"/>
      <c r="G6" s="656"/>
      <c r="H6" s="656"/>
      <c r="I6" s="656"/>
      <c r="J6" s="656"/>
      <c r="K6" s="656"/>
      <c r="L6" s="656"/>
      <c r="M6" s="656"/>
      <c r="N6" s="656"/>
      <c r="O6" s="656"/>
      <c r="P6" s="656"/>
      <c r="Q6" s="656"/>
      <c r="R6" s="656"/>
      <c r="S6" s="656"/>
      <c r="T6" s="656"/>
      <c r="U6" s="657"/>
    </row>
    <row r="7" spans="2:21" ht="16.149999999999999" customHeight="1">
      <c r="B7" s="684" t="s">
        <v>428</v>
      </c>
      <c r="C7" s="685"/>
      <c r="D7" s="685"/>
      <c r="E7" s="243" t="s">
        <v>429</v>
      </c>
      <c r="F7" s="685" t="s">
        <v>428</v>
      </c>
      <c r="G7" s="685"/>
      <c r="H7" s="685"/>
      <c r="I7" s="656" t="s">
        <v>430</v>
      </c>
      <c r="J7" s="656"/>
      <c r="K7" s="656"/>
      <c r="L7" s="656"/>
      <c r="M7" s="656"/>
      <c r="N7" s="656"/>
      <c r="O7" s="656"/>
      <c r="P7" s="656" t="s">
        <v>431</v>
      </c>
      <c r="Q7" s="656"/>
      <c r="R7" s="656"/>
      <c r="S7" s="656"/>
      <c r="T7" s="656"/>
      <c r="U7" s="657"/>
    </row>
    <row r="8" spans="2:21" ht="15.75" customHeight="1">
      <c r="B8" s="686"/>
      <c r="C8" s="667"/>
      <c r="D8" s="667"/>
      <c r="E8" s="241"/>
      <c r="F8" s="667"/>
      <c r="G8" s="667"/>
      <c r="H8" s="668"/>
      <c r="I8" s="687"/>
      <c r="J8" s="687"/>
      <c r="K8" s="687"/>
      <c r="L8" s="687"/>
      <c r="M8" s="687"/>
      <c r="N8" s="687"/>
      <c r="O8" s="687"/>
      <c r="P8" s="687"/>
      <c r="Q8" s="687"/>
      <c r="R8" s="687"/>
      <c r="S8" s="687"/>
      <c r="T8" s="687"/>
      <c r="U8" s="688"/>
    </row>
    <row r="9" spans="2:21" ht="15.75" customHeight="1">
      <c r="B9" s="689"/>
      <c r="C9" s="690"/>
      <c r="D9" s="690"/>
      <c r="E9" s="244"/>
      <c r="F9" s="690"/>
      <c r="G9" s="690"/>
      <c r="H9" s="691"/>
      <c r="I9" s="692"/>
      <c r="J9" s="692"/>
      <c r="K9" s="692"/>
      <c r="L9" s="692"/>
      <c r="M9" s="692"/>
      <c r="N9" s="692"/>
      <c r="O9" s="692"/>
      <c r="P9" s="692"/>
      <c r="Q9" s="692"/>
      <c r="R9" s="692"/>
      <c r="S9" s="692"/>
      <c r="T9" s="692"/>
      <c r="U9" s="693"/>
    </row>
    <row r="10" spans="2:21" ht="15.75" customHeight="1">
      <c r="B10" s="689"/>
      <c r="C10" s="690"/>
      <c r="D10" s="690"/>
      <c r="E10" s="244"/>
      <c r="F10" s="690"/>
      <c r="G10" s="690"/>
      <c r="H10" s="691"/>
      <c r="I10" s="692"/>
      <c r="J10" s="692"/>
      <c r="K10" s="692"/>
      <c r="L10" s="692"/>
      <c r="M10" s="692"/>
      <c r="N10" s="692"/>
      <c r="O10" s="692"/>
      <c r="P10" s="692"/>
      <c r="Q10" s="692"/>
      <c r="R10" s="692"/>
      <c r="S10" s="692"/>
      <c r="T10" s="692"/>
      <c r="U10" s="693"/>
    </row>
    <row r="11" spans="2:21" ht="15.75" customHeight="1">
      <c r="B11" s="689"/>
      <c r="C11" s="690"/>
      <c r="D11" s="690"/>
      <c r="E11" s="244"/>
      <c r="F11" s="690"/>
      <c r="G11" s="690"/>
      <c r="H11" s="691"/>
      <c r="I11" s="692"/>
      <c r="J11" s="692"/>
      <c r="K11" s="692"/>
      <c r="L11" s="692"/>
      <c r="M11" s="692"/>
      <c r="N11" s="692"/>
      <c r="O11" s="692"/>
      <c r="P11" s="692"/>
      <c r="Q11" s="692"/>
      <c r="R11" s="692"/>
      <c r="S11" s="692"/>
      <c r="T11" s="692"/>
      <c r="U11" s="693"/>
    </row>
    <row r="12" spans="2:21" ht="15.75" customHeight="1">
      <c r="B12" s="689"/>
      <c r="C12" s="690"/>
      <c r="D12" s="690"/>
      <c r="E12" s="244"/>
      <c r="F12" s="690"/>
      <c r="G12" s="690"/>
      <c r="H12" s="691"/>
      <c r="I12" s="692"/>
      <c r="J12" s="692"/>
      <c r="K12" s="692"/>
      <c r="L12" s="692"/>
      <c r="M12" s="692"/>
      <c r="N12" s="692"/>
      <c r="O12" s="692"/>
      <c r="P12" s="692"/>
      <c r="Q12" s="692"/>
      <c r="R12" s="692"/>
      <c r="S12" s="692"/>
      <c r="T12" s="692"/>
      <c r="U12" s="693"/>
    </row>
    <row r="13" spans="2:21" ht="15.75" customHeight="1">
      <c r="B13" s="689"/>
      <c r="C13" s="690"/>
      <c r="D13" s="690"/>
      <c r="E13" s="244"/>
      <c r="F13" s="690"/>
      <c r="G13" s="690"/>
      <c r="H13" s="691"/>
      <c r="I13" s="692"/>
      <c r="J13" s="692"/>
      <c r="K13" s="692"/>
      <c r="L13" s="692"/>
      <c r="M13" s="692"/>
      <c r="N13" s="692"/>
      <c r="O13" s="692"/>
      <c r="P13" s="692"/>
      <c r="Q13" s="692"/>
      <c r="R13" s="692"/>
      <c r="S13" s="692"/>
      <c r="T13" s="692"/>
      <c r="U13" s="693"/>
    </row>
    <row r="14" spans="2:21" ht="15.75" customHeight="1">
      <c r="B14" s="689"/>
      <c r="C14" s="690"/>
      <c r="D14" s="690"/>
      <c r="E14" s="244"/>
      <c r="F14" s="690"/>
      <c r="G14" s="690"/>
      <c r="H14" s="691"/>
      <c r="I14" s="692"/>
      <c r="J14" s="692"/>
      <c r="K14" s="692"/>
      <c r="L14" s="692"/>
      <c r="M14" s="692"/>
      <c r="N14" s="692"/>
      <c r="O14" s="692"/>
      <c r="P14" s="692"/>
      <c r="Q14" s="692"/>
      <c r="R14" s="692"/>
      <c r="S14" s="692"/>
      <c r="T14" s="692"/>
      <c r="U14" s="693"/>
    </row>
    <row r="15" spans="2:21" ht="15.75" customHeight="1">
      <c r="B15" s="689"/>
      <c r="C15" s="690"/>
      <c r="D15" s="690"/>
      <c r="E15" s="244"/>
      <c r="F15" s="690"/>
      <c r="G15" s="690"/>
      <c r="H15" s="691"/>
      <c r="I15" s="692"/>
      <c r="J15" s="692"/>
      <c r="K15" s="692"/>
      <c r="L15" s="692"/>
      <c r="M15" s="692"/>
      <c r="N15" s="692"/>
      <c r="O15" s="692"/>
      <c r="P15" s="692"/>
      <c r="Q15" s="692"/>
      <c r="R15" s="692"/>
      <c r="S15" s="692"/>
      <c r="T15" s="692"/>
      <c r="U15" s="693"/>
    </row>
    <row r="16" spans="2:21" ht="15.75" customHeight="1">
      <c r="B16" s="689"/>
      <c r="C16" s="690"/>
      <c r="D16" s="690"/>
      <c r="E16" s="244"/>
      <c r="F16" s="690"/>
      <c r="G16" s="690"/>
      <c r="H16" s="691"/>
      <c r="I16" s="692"/>
      <c r="J16" s="692"/>
      <c r="K16" s="692"/>
      <c r="L16" s="692"/>
      <c r="M16" s="692"/>
      <c r="N16" s="692"/>
      <c r="O16" s="692"/>
      <c r="P16" s="692"/>
      <c r="Q16" s="692"/>
      <c r="R16" s="692"/>
      <c r="S16" s="692"/>
      <c r="T16" s="692"/>
      <c r="U16" s="693"/>
    </row>
    <row r="17" spans="2:21" ht="15.75" customHeight="1">
      <c r="B17" s="689"/>
      <c r="C17" s="690"/>
      <c r="D17" s="690"/>
      <c r="E17" s="244"/>
      <c r="F17" s="690"/>
      <c r="G17" s="690"/>
      <c r="H17" s="691"/>
      <c r="I17" s="692"/>
      <c r="J17" s="692"/>
      <c r="K17" s="692"/>
      <c r="L17" s="692"/>
      <c r="M17" s="692"/>
      <c r="N17" s="692"/>
      <c r="O17" s="692"/>
      <c r="P17" s="692"/>
      <c r="Q17" s="692"/>
      <c r="R17" s="692"/>
      <c r="S17" s="692"/>
      <c r="T17" s="692"/>
      <c r="U17" s="693"/>
    </row>
    <row r="18" spans="2:21" ht="15.75" customHeight="1">
      <c r="B18" s="689"/>
      <c r="C18" s="690"/>
      <c r="D18" s="690"/>
      <c r="E18" s="244"/>
      <c r="F18" s="690"/>
      <c r="G18" s="690"/>
      <c r="H18" s="691"/>
      <c r="I18" s="692"/>
      <c r="J18" s="692"/>
      <c r="K18" s="692"/>
      <c r="L18" s="692"/>
      <c r="M18" s="692"/>
      <c r="N18" s="692"/>
      <c r="O18" s="692"/>
      <c r="P18" s="692"/>
      <c r="Q18" s="692"/>
      <c r="R18" s="692"/>
      <c r="S18" s="692"/>
      <c r="T18" s="692"/>
      <c r="U18" s="693"/>
    </row>
    <row r="19" spans="2:21" ht="15.75" customHeight="1">
      <c r="B19" s="689"/>
      <c r="C19" s="690"/>
      <c r="D19" s="690"/>
      <c r="E19" s="244"/>
      <c r="F19" s="690"/>
      <c r="G19" s="690"/>
      <c r="H19" s="691"/>
      <c r="I19" s="692"/>
      <c r="J19" s="692"/>
      <c r="K19" s="692"/>
      <c r="L19" s="692"/>
      <c r="M19" s="692"/>
      <c r="N19" s="692"/>
      <c r="O19" s="692"/>
      <c r="P19" s="692"/>
      <c r="Q19" s="692"/>
      <c r="R19" s="692"/>
      <c r="S19" s="692"/>
      <c r="T19" s="692"/>
      <c r="U19" s="693"/>
    </row>
    <row r="20" spans="2:21" ht="15.75" customHeight="1">
      <c r="B20" s="689"/>
      <c r="C20" s="690"/>
      <c r="D20" s="690"/>
      <c r="E20" s="244"/>
      <c r="F20" s="690"/>
      <c r="G20" s="690"/>
      <c r="H20" s="691"/>
      <c r="I20" s="692"/>
      <c r="J20" s="692"/>
      <c r="K20" s="692"/>
      <c r="L20" s="692"/>
      <c r="M20" s="692"/>
      <c r="N20" s="692"/>
      <c r="O20" s="692"/>
      <c r="P20" s="692"/>
      <c r="Q20" s="692"/>
      <c r="R20" s="692"/>
      <c r="S20" s="692"/>
      <c r="T20" s="692"/>
      <c r="U20" s="693"/>
    </row>
    <row r="21" spans="2:21" ht="15.75" customHeight="1">
      <c r="B21" s="696"/>
      <c r="C21" s="682"/>
      <c r="D21" s="682"/>
      <c r="E21" s="242"/>
      <c r="F21" s="682"/>
      <c r="G21" s="682"/>
      <c r="H21" s="683"/>
      <c r="I21" s="697"/>
      <c r="J21" s="697"/>
      <c r="K21" s="697"/>
      <c r="L21" s="697"/>
      <c r="M21" s="697"/>
      <c r="N21" s="697"/>
      <c r="O21" s="697"/>
      <c r="P21" s="697"/>
      <c r="Q21" s="697"/>
      <c r="R21" s="697"/>
      <c r="S21" s="697"/>
      <c r="T21" s="697"/>
      <c r="U21" s="698"/>
    </row>
    <row r="22" spans="2:21" ht="36" customHeight="1" thickBot="1">
      <c r="B22" s="699" t="s">
        <v>432</v>
      </c>
      <c r="C22" s="700"/>
      <c r="D22" s="700"/>
      <c r="E22" s="700"/>
      <c r="F22" s="700"/>
      <c r="G22" s="700"/>
      <c r="H22" s="700"/>
      <c r="I22" s="700"/>
      <c r="J22" s="700"/>
      <c r="K22" s="700"/>
      <c r="L22" s="700"/>
      <c r="M22" s="700"/>
      <c r="N22" s="700"/>
      <c r="O22" s="700"/>
      <c r="P22" s="700"/>
      <c r="Q22" s="700"/>
      <c r="R22" s="700"/>
      <c r="S22" s="700"/>
      <c r="T22" s="700"/>
      <c r="U22" s="701"/>
    </row>
    <row r="24" spans="2:21" ht="16.899999999999999" customHeight="1">
      <c r="B24" s="694" t="s">
        <v>28</v>
      </c>
      <c r="C24" s="695" t="s">
        <v>433</v>
      </c>
      <c r="D24" s="695"/>
      <c r="E24" s="695"/>
      <c r="F24" s="695"/>
      <c r="G24" s="695"/>
      <c r="H24" s="695"/>
      <c r="I24" s="695"/>
      <c r="J24" s="695"/>
      <c r="K24" s="695"/>
      <c r="L24" s="695"/>
      <c r="M24" s="695"/>
      <c r="N24" s="695"/>
      <c r="O24" s="695"/>
      <c r="P24" s="695"/>
      <c r="Q24" s="695"/>
      <c r="R24" s="695"/>
      <c r="S24" s="695"/>
      <c r="T24" s="695"/>
      <c r="U24" s="695"/>
    </row>
    <row r="25" spans="2:21" ht="16.899999999999999" customHeight="1">
      <c r="B25" s="694"/>
      <c r="C25" s="695"/>
      <c r="D25" s="695"/>
      <c r="E25" s="695"/>
      <c r="F25" s="695"/>
      <c r="G25" s="695"/>
      <c r="H25" s="695"/>
      <c r="I25" s="695"/>
      <c r="J25" s="695"/>
      <c r="K25" s="695"/>
      <c r="L25" s="695"/>
      <c r="M25" s="695"/>
      <c r="N25" s="695"/>
      <c r="O25" s="695"/>
      <c r="P25" s="695"/>
      <c r="Q25" s="695"/>
      <c r="R25" s="695"/>
      <c r="S25" s="695"/>
      <c r="T25" s="695"/>
      <c r="U25" s="695"/>
    </row>
    <row r="26" spans="2:21" ht="16.899999999999999" customHeight="1">
      <c r="B26" s="694"/>
      <c r="C26" s="695"/>
      <c r="D26" s="695"/>
      <c r="E26" s="695"/>
      <c r="F26" s="695"/>
      <c r="G26" s="695"/>
      <c r="H26" s="695"/>
      <c r="I26" s="695"/>
      <c r="J26" s="695"/>
      <c r="K26" s="695"/>
      <c r="L26" s="695"/>
      <c r="M26" s="695"/>
      <c r="N26" s="695"/>
      <c r="O26" s="695"/>
      <c r="P26" s="695"/>
      <c r="Q26" s="695"/>
      <c r="R26" s="695"/>
      <c r="S26" s="695"/>
      <c r="T26" s="695"/>
      <c r="U26" s="695"/>
    </row>
    <row r="27" spans="2:21">
      <c r="B27" s="694"/>
      <c r="C27" s="695"/>
      <c r="D27" s="695"/>
      <c r="E27" s="695"/>
      <c r="F27" s="695"/>
      <c r="G27" s="695"/>
      <c r="H27" s="695"/>
      <c r="I27" s="695"/>
      <c r="J27" s="695"/>
      <c r="K27" s="695"/>
      <c r="L27" s="695"/>
      <c r="M27" s="695"/>
      <c r="N27" s="695"/>
      <c r="O27" s="695"/>
      <c r="P27" s="695"/>
      <c r="Q27" s="695"/>
      <c r="R27" s="695"/>
      <c r="S27" s="695"/>
      <c r="T27" s="695"/>
      <c r="U27" s="695"/>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6"/>
  <printOptions horizontalCentered="1"/>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zoomScaleNormal="100" workbookViewId="0"/>
  </sheetViews>
  <sheetFormatPr defaultColWidth="9" defaultRowHeight="13.5"/>
  <cols>
    <col min="1" max="2" width="9" style="160"/>
    <col min="3" max="3" width="13" style="160" customWidth="1"/>
    <col min="4" max="4" width="15.625" style="160" customWidth="1"/>
    <col min="5" max="8" width="10.625" style="160" customWidth="1"/>
    <col min="9" max="9" width="9" style="160"/>
    <col min="10" max="12" width="5.625" style="160" customWidth="1"/>
    <col min="13" max="16384" width="9" style="160"/>
  </cols>
  <sheetData>
    <row r="1" spans="2:13">
      <c r="B1" s="159" t="s">
        <v>276</v>
      </c>
    </row>
    <row r="2" spans="2:13" ht="18" customHeight="1">
      <c r="B2" s="160" t="s">
        <v>77</v>
      </c>
    </row>
    <row r="3" spans="2:13" ht="25.5" customHeight="1">
      <c r="B3" s="713" t="s">
        <v>277</v>
      </c>
      <c r="C3" s="713"/>
      <c r="D3" s="713"/>
      <c r="E3" s="713"/>
      <c r="F3" s="713"/>
      <c r="G3" s="713"/>
      <c r="H3" s="713"/>
    </row>
    <row r="4" spans="2:13" ht="14.25" thickBot="1"/>
    <row r="5" spans="2:13" ht="28.5" customHeight="1">
      <c r="B5" s="161"/>
      <c r="C5" s="162"/>
      <c r="D5" s="162"/>
      <c r="E5" s="162"/>
      <c r="F5" s="162"/>
      <c r="G5" s="162"/>
      <c r="H5" s="162"/>
      <c r="I5" s="162"/>
      <c r="J5" s="162"/>
      <c r="K5" s="162"/>
      <c r="L5" s="162"/>
      <c r="M5" s="163"/>
    </row>
    <row r="6" spans="2:13" ht="22.5" customHeight="1">
      <c r="B6" s="164"/>
      <c r="C6" s="165"/>
      <c r="D6" s="166"/>
      <c r="E6" s="165"/>
      <c r="F6" s="167"/>
      <c r="G6" s="704"/>
      <c r="H6" s="706"/>
      <c r="I6" s="713" t="s">
        <v>278</v>
      </c>
      <c r="J6" s="713"/>
      <c r="K6" s="713"/>
      <c r="L6" s="713"/>
      <c r="M6" s="168"/>
    </row>
    <row r="7" spans="2:13" ht="22.5" customHeight="1">
      <c r="B7" s="164"/>
      <c r="C7" s="169"/>
      <c r="D7" s="170" t="s">
        <v>279</v>
      </c>
      <c r="E7" s="169" t="s">
        <v>280</v>
      </c>
      <c r="F7" s="160" t="s">
        <v>281</v>
      </c>
      <c r="G7" s="711" t="s">
        <v>282</v>
      </c>
      <c r="H7" s="712"/>
      <c r="L7" s="171"/>
      <c r="M7" s="168"/>
    </row>
    <row r="8" spans="2:13" ht="22.5" customHeight="1">
      <c r="B8" s="164"/>
      <c r="C8" s="169"/>
      <c r="D8" s="170" t="s">
        <v>283</v>
      </c>
      <c r="E8" s="169" t="s">
        <v>284</v>
      </c>
      <c r="F8" s="160" t="s">
        <v>285</v>
      </c>
      <c r="G8" s="711" t="s">
        <v>286</v>
      </c>
      <c r="H8" s="712"/>
      <c r="L8" s="172"/>
      <c r="M8" s="168"/>
    </row>
    <row r="9" spans="2:13" ht="22.5" customHeight="1">
      <c r="B9" s="164"/>
      <c r="C9" s="169"/>
      <c r="D9" s="173"/>
      <c r="E9" s="174"/>
      <c r="F9" s="175"/>
      <c r="G9" s="702"/>
      <c r="H9" s="703"/>
      <c r="K9" s="160" t="s">
        <v>287</v>
      </c>
      <c r="M9" s="168"/>
    </row>
    <row r="10" spans="2:13" ht="22.5" customHeight="1">
      <c r="B10" s="164"/>
      <c r="C10" s="170"/>
      <c r="D10" s="172"/>
      <c r="L10" s="172"/>
      <c r="M10" s="168"/>
    </row>
    <row r="11" spans="2:13" ht="22.5" customHeight="1">
      <c r="B11" s="164"/>
      <c r="C11" s="170" t="s">
        <v>288</v>
      </c>
      <c r="D11" s="172"/>
      <c r="L11" s="176"/>
      <c r="M11" s="168"/>
    </row>
    <row r="12" spans="2:13" ht="22.5" customHeight="1">
      <c r="B12" s="164"/>
      <c r="C12" s="170" t="s">
        <v>289</v>
      </c>
      <c r="D12" s="172"/>
      <c r="E12" s="166"/>
      <c r="F12" s="167"/>
      <c r="G12" s="171"/>
      <c r="H12" s="165"/>
      <c r="J12" s="704"/>
      <c r="K12" s="705"/>
      <c r="L12" s="706"/>
      <c r="M12" s="168"/>
    </row>
    <row r="13" spans="2:13" ht="22.5" customHeight="1">
      <c r="B13" s="164"/>
      <c r="C13" s="170"/>
      <c r="D13" s="172"/>
      <c r="E13" s="170"/>
      <c r="F13" s="160" t="s">
        <v>290</v>
      </c>
      <c r="G13" s="172"/>
      <c r="H13" s="169" t="s">
        <v>291</v>
      </c>
      <c r="J13" s="707" t="s">
        <v>292</v>
      </c>
      <c r="K13" s="708"/>
      <c r="L13" s="709"/>
      <c r="M13" s="168"/>
    </row>
    <row r="14" spans="2:13" ht="22.5" customHeight="1">
      <c r="B14" s="164"/>
      <c r="C14" s="170"/>
      <c r="D14" s="172"/>
      <c r="E14" s="170"/>
      <c r="G14" s="172"/>
      <c r="H14" s="169" t="s">
        <v>284</v>
      </c>
      <c r="J14" s="707"/>
      <c r="K14" s="708"/>
      <c r="L14" s="709"/>
      <c r="M14" s="168"/>
    </row>
    <row r="15" spans="2:13" ht="22.5" customHeight="1">
      <c r="B15" s="164"/>
      <c r="C15" s="173"/>
      <c r="D15" s="176"/>
      <c r="E15" s="173"/>
      <c r="F15" s="175"/>
      <c r="G15" s="176"/>
      <c r="H15" s="174"/>
      <c r="I15" s="174"/>
      <c r="J15" s="702"/>
      <c r="K15" s="710"/>
      <c r="L15" s="703"/>
      <c r="M15" s="168"/>
    </row>
    <row r="16" spans="2:13" ht="71.25" customHeight="1" thickBot="1">
      <c r="B16" s="177"/>
      <c r="C16" s="178"/>
      <c r="D16" s="178"/>
      <c r="E16" s="178"/>
      <c r="F16" s="178"/>
      <c r="G16" s="178"/>
      <c r="H16" s="178"/>
      <c r="I16" s="178"/>
      <c r="J16" s="178"/>
      <c r="K16" s="178"/>
      <c r="L16" s="178"/>
      <c r="M16" s="179"/>
    </row>
    <row r="17" spans="2:3" ht="22.5" customHeight="1">
      <c r="B17" s="180" t="s">
        <v>293</v>
      </c>
      <c r="C17" s="160" t="s">
        <v>294</v>
      </c>
    </row>
    <row r="18" spans="2:3" ht="22.5" customHeight="1">
      <c r="B18" s="160">
        <v>2</v>
      </c>
      <c r="C18" s="160" t="s">
        <v>295</v>
      </c>
    </row>
    <row r="19" spans="2:3" ht="22.5" customHeight="1">
      <c r="B19" s="160">
        <v>3</v>
      </c>
      <c r="C19" s="160" t="s">
        <v>296</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提出書類及びチェックリスト</vt:lpstr>
      <vt:lpstr>指定更新申請書</vt:lpstr>
      <vt:lpstr>付表</vt:lpstr>
      <vt:lpstr>【記載例】標準様式1</vt:lpstr>
      <vt:lpstr>標準様式１</vt:lpstr>
      <vt:lpstr>記入方法</vt:lpstr>
      <vt:lpstr>プルダウン・リスト</vt:lpstr>
      <vt:lpstr>標準様式２</vt:lpstr>
      <vt:lpstr>標準様式3</vt:lpstr>
      <vt:lpstr>標準様式５</vt:lpstr>
      <vt:lpstr>標準様式６</vt:lpstr>
      <vt:lpstr>別紙②</vt:lpstr>
      <vt:lpstr>別紙④</vt:lpstr>
      <vt:lpstr>標準様式７</vt:lpstr>
      <vt:lpstr>大田区参考様式２</vt:lpstr>
      <vt:lpstr>【記載例】標準様式1!Print_Area</vt:lpstr>
      <vt:lpstr>記入方法!Print_Area</vt:lpstr>
      <vt:lpstr>指定更新申請書!Print_Area</vt:lpstr>
      <vt:lpstr>提出書類及びチェックリスト!Print_Area</vt:lpstr>
      <vt:lpstr>標準様式１!Print_Area</vt:lpstr>
      <vt:lpstr>標準様式２!Print_Area</vt:lpstr>
      <vt:lpstr>標準様式５!Print_Area</vt:lpstr>
      <vt:lpstr>標準様式６!Print_Area</vt:lpstr>
      <vt:lpstr>標準様式７!Print_Area</vt:lpstr>
      <vt:lpstr>付表!Print_Area</vt:lpstr>
      <vt:lpstr>別紙②!Print_Area</vt:lpstr>
      <vt:lpstr>別紙④!Print_Area</vt:lpstr>
      <vt:lpstr>【記載例】標準様式1!Print_Titles</vt:lpstr>
      <vt:lpstr>標準様式１!Print_Titles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2025-12-01T00:57:27Z</dcterms:created>
  <dcterms:modified xsi:type="dcterms:W3CDTF">2025-12-01T00:57:54Z</dcterms:modified>
</cp:coreProperties>
</file>