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worksheets/sheet2.xml" ContentType="application/vnd.openxmlformats-officedocument.spreadsheetml.worksheet+xml"/>
  <Override PartName="/xl/chartsheets/sheet2.xml" ContentType="application/vnd.openxmlformats-officedocument.spreadsheetml.chartsheet+xml"/>
  <Override PartName="/xl/worksheets/sheet3.xml" ContentType="application/vnd.openxmlformats-officedocument.spreadsheetml.worksheet+xml"/>
  <Override PartName="/xl/chartsheets/sheet3.xml" ContentType="application/vnd.openxmlformats-officedocument.spreadsheetml.chartsheet+xml"/>
  <Override PartName="/xl/worksheets/sheet4.xml" ContentType="application/vnd.openxmlformats-officedocument.spreadsheetml.worksheet+xml"/>
  <Override PartName="/xl/chartsheets/sheet4.xml" ContentType="application/vnd.openxmlformats-officedocument.spreadsheetml.chartsheet+xml"/>
  <Override PartName="/xl/worksheets/sheet5.xml" ContentType="application/vnd.openxmlformats-officedocument.spreadsheetml.worksheet+xml"/>
  <Override PartName="/xl/chartsheets/sheet5.xml" ContentType="application/vnd.openxmlformats-officedocument.spreadsheetml.chartsheet+xml"/>
  <Override PartName="/xl/worksheets/sheet6.xml" ContentType="application/vnd.openxmlformats-officedocument.spreadsheetml.worksheet+xml"/>
  <Override PartName="/xl/chartsheets/sheet6.xml" ContentType="application/vnd.openxmlformats-officedocument.spreadsheetml.chartsheet+xml"/>
  <Override PartName="/xl/worksheets/sheet7.xml" ContentType="application/vnd.openxmlformats-officedocument.spreadsheetml.worksheet+xml"/>
  <Override PartName="/xl/chartsheets/sheet7.xml" ContentType="application/vnd.openxmlformats-officedocument.spreadsheetml.chartsheet+xml"/>
  <Override PartName="/xl/worksheets/sheet8.xml" ContentType="application/vnd.openxmlformats-officedocument.spreadsheetml.worksheet+xml"/>
  <Override PartName="/xl/chartsheets/sheet8.xml" ContentType="application/vnd.openxmlformats-officedocument.spreadsheetml.chartsheet+xml"/>
  <Override PartName="/xl/worksheets/sheet9.xml" ContentType="application/vnd.openxmlformats-officedocument.spreadsheetml.worksheet+xml"/>
  <Override PartName="/xl/chartsheets/sheet9.xml" ContentType="application/vnd.openxmlformats-officedocument.spreadsheetml.chartsheet+xml"/>
  <Override PartName="/xl/worksheets/sheet10.xml" ContentType="application/vnd.openxmlformats-officedocument.spreadsheetml.worksheet+xml"/>
  <Override PartName="/xl/chartsheets/sheet10.xml" ContentType="application/vnd.openxmlformats-officedocument.spreadsheetml.chartsheet+xml"/>
  <Override PartName="/xl/worksheets/sheet11.xml" ContentType="application/vnd.openxmlformats-officedocument.spreadsheetml.worksheet+xml"/>
  <Override PartName="/xl/chartsheets/sheet11.xml" ContentType="application/vnd.openxmlformats-officedocument.spreadsheetml.chartsheet+xml"/>
  <Override PartName="/xl/worksheets/sheet12.xml" ContentType="application/vnd.openxmlformats-officedocument.spreadsheetml.worksheet+xml"/>
  <Override PartName="/xl/chartsheets/sheet12.xml" ContentType="application/vnd.openxmlformats-officedocument.spreadsheetml.chartsheet+xml"/>
  <Override PartName="/xl/worksheets/sheet13.xml" ContentType="application/vnd.openxmlformats-officedocument.spreadsheetml.worksheet+xml"/>
  <Override PartName="/xl/chartsheets/sheet13.xml" ContentType="application/vnd.openxmlformats-officedocument.spreadsheetml.chartsheet+xml"/>
  <Override PartName="/xl/worksheets/sheet14.xml" ContentType="application/vnd.openxmlformats-officedocument.spreadsheetml.worksheet+xml"/>
  <Override PartName="/xl/chartsheets/sheet14.xml" ContentType="application/vnd.openxmlformats-officedocument.spreadsheetml.chartsheet+xml"/>
  <Override PartName="/xl/worksheets/sheet15.xml" ContentType="application/vnd.openxmlformats-officedocument.spreadsheetml.worksheet+xml"/>
  <Override PartName="/xl/chartsheets/sheet15.xml" ContentType="application/vnd.openxmlformats-officedocument.spreadsheetml.chartsheet+xml"/>
  <Override PartName="/xl/worksheets/sheet16.xml" ContentType="application/vnd.openxmlformats-officedocument.spreadsheetml.worksheet+xml"/>
  <Override PartName="/xl/chartsheets/sheet16.xml" ContentType="application/vnd.openxmlformats-officedocument.spreadsheetml.chartsheet+xml"/>
  <Override PartName="/xl/worksheets/sheet17.xml" ContentType="application/vnd.openxmlformats-officedocument.spreadsheetml.worksheet+xml"/>
  <Override PartName="/xl/chartsheets/sheet17.xml" ContentType="application/vnd.openxmlformats-officedocument.spreadsheetml.chartsheet+xml"/>
  <Override PartName="/xl/worksheets/sheet18.xml" ContentType="application/vnd.openxmlformats-officedocument.spreadsheetml.worksheet+xml"/>
  <Override PartName="/xl/chartsheets/sheet18.xml" ContentType="application/vnd.openxmlformats-officedocument.spreadsheetml.chartsheet+xml"/>
  <Override PartName="/xl/worksheets/sheet19.xml" ContentType="application/vnd.openxmlformats-officedocument.spreadsheetml.worksheet+xml"/>
  <Override PartName="/xl/chartsheets/sheet19.xml" ContentType="application/vnd.openxmlformats-officedocument.spreadsheetml.chartsheet+xml"/>
  <Override PartName="/xl/worksheets/sheet20.xml" ContentType="application/vnd.openxmlformats-officedocument.spreadsheetml.worksheet+xml"/>
  <Override PartName="/xl/chartsheets/sheet20.xml" ContentType="application/vnd.openxmlformats-officedocument.spreadsheetml.chartsheet+xml"/>
  <Override PartName="/xl/worksheets/sheet21.xml" ContentType="application/vnd.openxmlformats-officedocument.spreadsheetml.worksheet+xml"/>
  <Override PartName="/xl/chartsheets/sheet21.xml" ContentType="application/vnd.openxmlformats-officedocument.spreadsheetml.chartsheet+xml"/>
  <Override PartName="/xl/worksheets/sheet22.xml" ContentType="application/vnd.openxmlformats-officedocument.spreadsheetml.worksheet+xml"/>
  <Override PartName="/xl/chartsheets/sheet22.xml" ContentType="application/vnd.openxmlformats-officedocument.spreadsheetml.chartsheet+xml"/>
  <Override PartName="/xl/worksheets/sheet23.xml" ContentType="application/vnd.openxmlformats-officedocument.spreadsheetml.worksheet+xml"/>
  <Override PartName="/xl/chartsheets/sheet23.xml" ContentType="application/vnd.openxmlformats-officedocument.spreadsheetml.chartsheet+xml"/>
  <Override PartName="/xl/worksheets/sheet24.xml" ContentType="application/vnd.openxmlformats-officedocument.spreadsheetml.worksheet+xml"/>
  <Override PartName="/xl/chartsheets/sheet24.xml" ContentType="application/vnd.openxmlformats-officedocument.spreadsheetml.chartsheet+xml"/>
  <Override PartName="/xl/worksheets/sheet25.xml" ContentType="application/vnd.openxmlformats-officedocument.spreadsheetml.worksheet+xml"/>
  <Override PartName="/xl/chartsheets/sheet25.xml" ContentType="application/vnd.openxmlformats-officedocument.spreadsheetml.chartsheet+xml"/>
  <Override PartName="/xl/worksheets/sheet26.xml" ContentType="application/vnd.openxmlformats-officedocument.spreadsheetml.worksheet+xml"/>
  <Override PartName="/xl/chartsheets/sheet26.xml" ContentType="application/vnd.openxmlformats-officedocument.spreadsheetml.chartsheet+xml"/>
  <Override PartName="/xl/worksheets/sheet27.xml" ContentType="application/vnd.openxmlformats-officedocument.spreadsheetml.worksheet+xml"/>
  <Override PartName="/xl/chartsheets/sheet27.xml" ContentType="application/vnd.openxmlformats-officedocument.spreadsheetml.chartsheet+xml"/>
  <Override PartName="/xl/worksheets/sheet28.xml" ContentType="application/vnd.openxmlformats-officedocument.spreadsheetml.worksheet+xml"/>
  <Override PartName="/xl/chartsheets/sheet28.xml" ContentType="application/vnd.openxmlformats-officedocument.spreadsheetml.chartsheet+xml"/>
  <Override PartName="/xl/worksheets/sheet29.xml" ContentType="application/vnd.openxmlformats-officedocument.spreadsheetml.worksheet+xml"/>
  <Override PartName="/xl/chartsheets/sheet29.xml" ContentType="application/vnd.openxmlformats-officedocument.spreadsheetml.chartsheet+xml"/>
  <Override PartName="/xl/worksheets/sheet30.xml" ContentType="application/vnd.openxmlformats-officedocument.spreadsheetml.worksheet+xml"/>
  <Override PartName="/xl/chartsheets/sheet30.xml" ContentType="application/vnd.openxmlformats-officedocument.spreadsheetml.chartsheet+xml"/>
  <Override PartName="/xl/worksheets/sheet31.xml" ContentType="application/vnd.openxmlformats-officedocument.spreadsheetml.worksheet+xml"/>
  <Override PartName="/xl/chartsheets/sheet31.xml" ContentType="application/vnd.openxmlformats-officedocument.spreadsheetml.chartsheet+xml"/>
  <Override PartName="/xl/worksheets/sheet32.xml" ContentType="application/vnd.openxmlformats-officedocument.spreadsheetml.worksheet+xml"/>
  <Override PartName="/xl/chartsheets/sheet32.xml" ContentType="application/vnd.openxmlformats-officedocument.spreadsheetml.chartsheet+xml"/>
  <Override PartName="/xl/worksheets/sheet33.xml" ContentType="application/vnd.openxmlformats-officedocument.spreadsheetml.worksheet+xml"/>
  <Override PartName="/xl/chartsheets/sheet33.xml" ContentType="application/vnd.openxmlformats-officedocument.spreadsheetml.chartsheet+xml"/>
  <Override PartName="/xl/worksheets/sheet34.xml" ContentType="application/vnd.openxmlformats-officedocument.spreadsheetml.worksheet+xml"/>
  <Override PartName="/xl/chartsheets/sheet34.xml" ContentType="application/vnd.openxmlformats-officedocument.spreadsheetml.chartsheet+xml"/>
  <Override PartName="/xl/worksheets/sheet35.xml" ContentType="application/vnd.openxmlformats-officedocument.spreadsheetml.worksheet+xml"/>
  <Override PartName="/xl/chartsheets/sheet35.xml" ContentType="application/vnd.openxmlformats-officedocument.spreadsheetml.chartsheet+xml"/>
  <Override PartName="/xl/worksheets/sheet36.xml" ContentType="application/vnd.openxmlformats-officedocument.spreadsheetml.worksheet+xml"/>
  <Override PartName="/xl/chartsheets/sheet36.xml" ContentType="application/vnd.openxmlformats-officedocument.spreadsheetml.chartsheet+xml"/>
  <Override PartName="/xl/worksheets/sheet37.xml" ContentType="application/vnd.openxmlformats-officedocument.spreadsheetml.worksheet+xml"/>
  <Override PartName="/xl/chartsheets/sheet37.xml" ContentType="application/vnd.openxmlformats-officedocument.spreadsheetml.chartsheet+xml"/>
  <Override PartName="/xl/worksheets/sheet38.xml" ContentType="application/vnd.openxmlformats-officedocument.spreadsheetml.worksheet+xml"/>
  <Override PartName="/xl/chartsheets/sheet38.xml" ContentType="application/vnd.openxmlformats-officedocument.spreadsheetml.chartsheet+xml"/>
  <Override PartName="/xl/worksheets/sheet39.xml" ContentType="application/vnd.openxmlformats-officedocument.spreadsheetml.worksheet+xml"/>
  <Override PartName="/xl/chartsheets/sheet39.xml" ContentType="application/vnd.openxmlformats-officedocument.spreadsheetml.chartsheet+xml"/>
  <Override PartName="/xl/worksheets/sheet40.xml" ContentType="application/vnd.openxmlformats-officedocument.spreadsheetml.worksheet+xml"/>
  <Override PartName="/xl/chartsheets/sheet40.xml" ContentType="application/vnd.openxmlformats-officedocument.spreadsheetml.chartsheet+xml"/>
  <Override PartName="/xl/worksheets/sheet41.xml" ContentType="application/vnd.openxmlformats-officedocument.spreadsheetml.worksheet+xml"/>
  <Override PartName="/xl/chartsheets/sheet41.xml" ContentType="application/vnd.openxmlformats-officedocument.spreadsheetml.chartsheet+xml"/>
  <Override PartName="/xl/worksheets/sheet42.xml" ContentType="application/vnd.openxmlformats-officedocument.spreadsheetml.worksheet+xml"/>
  <Override PartName="/xl/chartsheets/sheet42.xml" ContentType="application/vnd.openxmlformats-officedocument.spreadsheetml.chartsheet+xml"/>
  <Override PartName="/xl/worksheets/sheet43.xml" ContentType="application/vnd.openxmlformats-officedocument.spreadsheetml.worksheet+xml"/>
  <Override PartName="/xl/chartsheets/sheet43.xml" ContentType="application/vnd.openxmlformats-officedocument.spreadsheetml.chart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5.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0.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3.xml" ContentType="application/vnd.openxmlformats-officedocument.drawingml.chartshapes+xml"/>
  <Override PartName="/xl/drawings/drawing44.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5.xml" ContentType="application/vnd.openxmlformats-officedocument.drawingml.chartshapes+xml"/>
  <Override PartName="/xl/drawings/drawing46.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7.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62.xml" ContentType="application/vnd.openxmlformats-officedocument.drawingml.chartshapes+xml"/>
  <Override PartName="/xl/drawings/drawing63.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68.xml" ContentType="application/vnd.openxmlformats-officedocument.drawingml.chartshapes+xml"/>
  <Override PartName="/xl/drawings/drawing69.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72.xml" ContentType="application/vnd.openxmlformats-officedocument.drawingml.chartshapes+xml"/>
  <Override PartName="/xl/drawings/drawing73.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76.xml" ContentType="application/vnd.openxmlformats-officedocument.drawingml.chartshapes+xml"/>
  <Override PartName="/xl/drawings/drawing77.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78.xml" ContentType="application/vnd.openxmlformats-officedocument.drawingml.chartshapes+xml"/>
  <Override PartName="/xl/drawings/drawing79.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80.xml" ContentType="application/vnd.openxmlformats-officedocument.drawingml.chartshapes+xml"/>
  <Override PartName="/xl/drawings/drawing81.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82.xml" ContentType="application/vnd.openxmlformats-officedocument.drawingml.chartshapes+xml"/>
  <Override PartName="/xl/drawings/drawing83.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84.xml" ContentType="application/vnd.openxmlformats-officedocument.drawingml.chartshapes+xml"/>
  <Override PartName="/xl/drawings/drawing85.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86.xml" ContentType="application/vnd.openxmlformats-officedocument.drawingml.chartshapes+xml"/>
  <Override PartName="/xl/drawings/drawing87.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mc:AlternateContent xmlns:mc="http://schemas.openxmlformats.org/markup-compatibility/2006">
    <mc:Choice Requires="x15">
      <x15ac:absPath xmlns:x15ac="http://schemas.microsoft.com/office/spreadsheetml/2010/11/ac" url="O:\1000_企画課\所属共用フォルダ\02_企画\01_調査研究・政策立案\01_調査研究\06_人口推計\04_R6\06_再推計\07_公開データ\"/>
    </mc:Choice>
  </mc:AlternateContent>
  <xr:revisionPtr revIDLastSave="0" documentId="13_ncr:1_{5B279538-62AC-4101-B0C0-38496C1A6D4F}" xr6:coauthVersionLast="47" xr6:coauthVersionMax="47" xr10:uidLastSave="{00000000-0000-0000-0000-000000000000}"/>
  <bookViews>
    <workbookView xWindow="-120" yWindow="-120" windowWidth="29040" windowHeight="15720" tabRatio="841" xr2:uid="{00000000-000D-0000-FFFF-FFFF00000000}"/>
  </bookViews>
  <sheets>
    <sheet name="表紙・概要" sheetId="21" r:id="rId1"/>
    <sheet name="総人口" sheetId="23" r:id="rId2"/>
    <sheet name="＜表＞総人口" sheetId="151" r:id="rId3"/>
    <sheet name="総人口 (地区別)" sheetId="222" r:id="rId4"/>
    <sheet name="＜表＞総人口 (地区別)" sheetId="246" r:id="rId5"/>
    <sheet name="総人口増減" sheetId="68" state="hidden" r:id="rId6"/>
    <sheet name="＜表＞総人口増減" sheetId="153" state="hidden" r:id="rId7"/>
    <sheet name="総人口増減 (地区別)" sheetId="223" state="hidden" r:id="rId8"/>
    <sheet name="＜表＞総人口増減 (地区別)" sheetId="247" state="hidden" r:id="rId9"/>
    <sheet name="社会増減" sheetId="59" state="hidden" r:id="rId10"/>
    <sheet name="＜表＞社会増減" sheetId="154" state="hidden" r:id="rId11"/>
    <sheet name="社会増減 (地区別)" sheetId="224" state="hidden" r:id="rId12"/>
    <sheet name="＜表＞社会増減 (地区別)" sheetId="248" state="hidden" r:id="rId13"/>
    <sheet name="自然増減" sheetId="53" state="hidden" r:id="rId14"/>
    <sheet name="＜表＞自然増減" sheetId="155" state="hidden" r:id="rId15"/>
    <sheet name="自然増減 (地区別)" sheetId="225" state="hidden" r:id="rId16"/>
    <sheet name="＜表＞自然増減 (地区別)" sheetId="249" state="hidden" r:id="rId17"/>
    <sheet name="総人口（年齢３区分別）" sheetId="264" r:id="rId18"/>
    <sheet name="＜表＞総人口（年齢３区分別）" sheetId="188" r:id="rId19"/>
    <sheet name="総人口（年齢３区分別）_構成比 " sheetId="243" r:id="rId20"/>
    <sheet name="＜表＞総人口（年齢３区分別）_構成比" sheetId="189" r:id="rId21"/>
    <sheet name="死者数" sheetId="57" state="hidden" r:id="rId22"/>
    <sheet name="＜表＞死者数" sheetId="158" state="hidden" r:id="rId23"/>
    <sheet name="死者数 (地区別)" sheetId="228" state="hidden" r:id="rId24"/>
    <sheet name="＜表＞死者数 (地区別)" sheetId="252" state="hidden" r:id="rId25"/>
    <sheet name="男性人口" sheetId="25" state="hidden" r:id="rId26"/>
    <sheet name="＜表＞男性人口" sheetId="159" state="hidden" r:id="rId27"/>
    <sheet name="男性人口 (地区別)" sheetId="229" state="hidden" r:id="rId28"/>
    <sheet name="＜表＞男性人口 (地区別)" sheetId="253" state="hidden" r:id="rId29"/>
    <sheet name="女性人口" sheetId="27" state="hidden" r:id="rId30"/>
    <sheet name="＜表＞女性人口" sheetId="160" state="hidden" r:id="rId31"/>
    <sheet name="女性人口 (地区別)" sheetId="231" state="hidden" r:id="rId32"/>
    <sheet name="＜表＞女性人口 (地区別)" sheetId="254" state="hidden" r:id="rId33"/>
    <sheet name="総人口（男女別）" sheetId="239" state="hidden" r:id="rId34"/>
    <sheet name="＜表＞総人口（男女別）" sheetId="184" state="hidden" r:id="rId35"/>
    <sheet name="総人口（男女別）_構成比" sheetId="240" state="hidden" r:id="rId36"/>
    <sheet name="＜表＞総人口（男女別）_構成比" sheetId="185" state="hidden" r:id="rId37"/>
    <sheet name="日本人人口" sheetId="29" state="hidden" r:id="rId38"/>
    <sheet name="＜表＞日本人人口" sheetId="161" state="hidden" r:id="rId39"/>
    <sheet name="外国人人口" sheetId="31" state="hidden" r:id="rId40"/>
    <sheet name="＜表＞外国人人口" sheetId="162" state="hidden" r:id="rId41"/>
    <sheet name="総人口（国籍別）" sheetId="241" state="hidden" r:id="rId42"/>
    <sheet name="＜表＞総人口（国籍別）" sheetId="186" state="hidden" r:id="rId43"/>
    <sheet name="総人口（国籍別）_構成比" sheetId="242" state="hidden" r:id="rId44"/>
    <sheet name="＜表＞総人口（国籍別）_構成比" sheetId="187" state="hidden" r:id="rId45"/>
    <sheet name="年少人口" sheetId="33" state="hidden" r:id="rId46"/>
    <sheet name="＜表＞年少人口" sheetId="167" state="hidden" r:id="rId47"/>
    <sheet name="年少人口 (地区別)" sheetId="234" r:id="rId48"/>
    <sheet name="＜表＞年少人口 (地区別)" sheetId="255" r:id="rId49"/>
    <sheet name="年少人口比率" sheetId="35" state="hidden" r:id="rId50"/>
    <sheet name="＜表＞年少人口比率" sheetId="168" state="hidden" r:id="rId51"/>
    <sheet name="年少人口比率 (地区別)" sheetId="235" r:id="rId52"/>
    <sheet name="＜表＞年少人口比率 (地区別)" sheetId="256" r:id="rId53"/>
    <sheet name="生産年齢人口" sheetId="43" state="hidden" r:id="rId54"/>
    <sheet name="＜表＞生産年齢人口" sheetId="172" state="hidden" r:id="rId55"/>
    <sheet name="生産年齢人口 (地区別)" sheetId="236" r:id="rId56"/>
    <sheet name="＜表＞生産年齢人口 (地区別)" sheetId="257" r:id="rId57"/>
    <sheet name="生産年齢人口比率" sheetId="45" state="hidden" r:id="rId58"/>
    <sheet name="＜表＞生産年齢人口比率" sheetId="173" state="hidden" r:id="rId59"/>
    <sheet name="生産年齢人口比率 (地区別)" sheetId="259" r:id="rId60"/>
    <sheet name="＜表＞生産年齢人口比率 (地区別)" sheetId="258" r:id="rId61"/>
    <sheet name="老年人口" sheetId="47" state="hidden" r:id="rId62"/>
    <sheet name="＜表＞老年人口" sheetId="174" state="hidden" r:id="rId63"/>
    <sheet name="老年人口 (地区別)" sheetId="260" r:id="rId64"/>
    <sheet name="＜表＞老年人口 (地区別)" sheetId="261" r:id="rId65"/>
    <sheet name="老年人口比率(高齢化率)" sheetId="49" state="hidden" r:id="rId66"/>
    <sheet name="＜表＞老年人口比率(高齢化率)" sheetId="175" state="hidden" r:id="rId67"/>
    <sheet name="老年人口比率(高齢化率) (地区別)" sheetId="262" r:id="rId68"/>
    <sheet name="＜表＞老年人口比率(高齢化率) (地区別)" sheetId="263" r:id="rId69"/>
    <sheet name="出生数" sheetId="55" r:id="rId70"/>
    <sheet name="＜表＞出生数" sheetId="156" r:id="rId71"/>
    <sheet name="出生数 (地区別)" sheetId="226" r:id="rId72"/>
    <sheet name="＜表＞出生数 (地区別)" sheetId="250" r:id="rId73"/>
    <sheet name="総人口（世代別）" sheetId="181" state="hidden" r:id="rId74"/>
    <sheet name="＜表＞総人口（世代別）" sheetId="190" state="hidden" r:id="rId75"/>
    <sheet name="総人口（世代別）_構成比" sheetId="244" state="hidden" r:id="rId76"/>
    <sheet name="＜表＞総人口（世代別）_構成比" sheetId="191" state="hidden" r:id="rId77"/>
    <sheet name="世帯数" sheetId="129" state="hidden" r:id="rId78"/>
    <sheet name="＜表＞世帯数" sheetId="178" state="hidden" r:id="rId79"/>
    <sheet name="世帯数_単独世帯" sheetId="132" state="hidden" r:id="rId80"/>
    <sheet name="＜表＞世帯数_単独世帯" sheetId="179" state="hidden" r:id="rId81"/>
    <sheet name="世帯あたり人員" sheetId="148" state="hidden" r:id="rId82"/>
    <sheet name="＜表＞世帯あたり人員" sheetId="180" state="hidden" r:id="rId83"/>
    <sheet name="世帯（家族類型別）" sheetId="238" state="hidden" r:id="rId84"/>
    <sheet name="＜表＞世帯（家族類型別）" sheetId="192" state="hidden" r:id="rId85"/>
    <sheet name="世帯（家族類型別）_構成比" sheetId="245" state="hidden" r:id="rId86"/>
    <sheet name="＜表＞世帯（家族類型別）_構成比" sheetId="193" state="hidden" r:id="rId87"/>
    <sheet name="総括表(地区)" sheetId="221" state="hidden" r:id="rId88"/>
    <sheet name="総括表" sheetId="60" state="hidden" r:id="rId89"/>
  </sheets>
  <externalReferences>
    <externalReference r:id="rId90"/>
  </externalReferences>
  <definedNames>
    <definedName name="_Regression_Int" localSheetId="88" hidden="1">1</definedName>
    <definedName name="_Regression_Int" localSheetId="87" hidden="1">1</definedName>
    <definedName name="_xlnm.Print_Area" localSheetId="0">表紙・概要!$A$1:$K$220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151" l="1"/>
  <c r="BC209" i="221"/>
  <c r="BB209" i="221"/>
  <c r="BA209" i="221"/>
  <c r="AZ209" i="221"/>
  <c r="AY209" i="221"/>
  <c r="AX209" i="221"/>
  <c r="AW209" i="221"/>
  <c r="AV209" i="221"/>
  <c r="AU209" i="221"/>
  <c r="AT209" i="221"/>
  <c r="AS209" i="221"/>
  <c r="AR209" i="221"/>
  <c r="AQ209" i="221"/>
  <c r="AP209" i="221"/>
  <c r="AO209" i="221"/>
  <c r="AN209" i="221"/>
  <c r="AM209" i="221"/>
  <c r="AL209" i="221"/>
  <c r="AK209" i="221"/>
  <c r="AJ209" i="221"/>
  <c r="AI209" i="221"/>
  <c r="AH209" i="221"/>
  <c r="AG209" i="221"/>
  <c r="AF209" i="221"/>
  <c r="AE209" i="221"/>
  <c r="AD209" i="221"/>
  <c r="AC209" i="221"/>
  <c r="AB209" i="221"/>
  <c r="AA209" i="221"/>
  <c r="Z209" i="221"/>
  <c r="Y209" i="221"/>
  <c r="X209" i="221"/>
  <c r="W209" i="221"/>
  <c r="V209" i="221"/>
  <c r="U209" i="221"/>
  <c r="T209" i="221"/>
  <c r="S209" i="221"/>
  <c r="R209" i="221"/>
  <c r="Q209" i="221"/>
  <c r="P209" i="221"/>
  <c r="O209" i="221"/>
  <c r="N209" i="221"/>
  <c r="M209" i="221"/>
  <c r="L209" i="221"/>
  <c r="K209" i="221"/>
  <c r="J209" i="221"/>
  <c r="I209" i="221"/>
  <c r="H209" i="221"/>
  <c r="G209" i="221"/>
  <c r="F209" i="221"/>
  <c r="E209" i="221"/>
  <c r="D209" i="221"/>
  <c r="BC201" i="221"/>
  <c r="BB201" i="221"/>
  <c r="BA201" i="221"/>
  <c r="AZ201" i="221"/>
  <c r="AY201" i="221"/>
  <c r="AX201" i="221"/>
  <c r="AW201" i="221"/>
  <c r="AV201" i="221"/>
  <c r="AU201" i="221"/>
  <c r="AT201" i="221"/>
  <c r="AS201" i="221"/>
  <c r="AR201" i="221"/>
  <c r="AQ201" i="221"/>
  <c r="AP201" i="221"/>
  <c r="AO201" i="221"/>
  <c r="AN201" i="221"/>
  <c r="AM201" i="221"/>
  <c r="AL201" i="221"/>
  <c r="AK201" i="221"/>
  <c r="AJ201" i="221"/>
  <c r="AI201" i="221"/>
  <c r="AH201" i="221"/>
  <c r="AG201" i="221"/>
  <c r="AF201" i="221"/>
  <c r="AE201" i="221"/>
  <c r="AD201" i="221"/>
  <c r="AC201" i="221"/>
  <c r="AB201" i="221"/>
  <c r="AA201" i="221"/>
  <c r="Z201" i="221"/>
  <c r="Y201" i="221"/>
  <c r="X201" i="221"/>
  <c r="W201" i="221"/>
  <c r="V201" i="221"/>
  <c r="U201" i="221"/>
  <c r="T201" i="221"/>
  <c r="S201" i="221"/>
  <c r="R201" i="221"/>
  <c r="Q201" i="221"/>
  <c r="P201" i="221"/>
  <c r="O201" i="221"/>
  <c r="N201" i="221"/>
  <c r="M201" i="221"/>
  <c r="L201" i="221"/>
  <c r="K201" i="221"/>
  <c r="J201" i="221"/>
  <c r="I201" i="221"/>
  <c r="H201" i="221"/>
  <c r="G201" i="221"/>
  <c r="F201" i="221"/>
  <c r="E201" i="221"/>
  <c r="D201" i="221"/>
  <c r="C201" i="221"/>
  <c r="BC194" i="221"/>
  <c r="BB194" i="221"/>
  <c r="BA194" i="221"/>
  <c r="AZ194" i="221"/>
  <c r="AY194" i="221"/>
  <c r="AX194" i="221"/>
  <c r="AW194" i="221"/>
  <c r="AV194" i="221"/>
  <c r="AU194" i="221"/>
  <c r="AT194" i="221"/>
  <c r="AS194" i="221"/>
  <c r="AR194" i="221"/>
  <c r="AQ194" i="221"/>
  <c r="AP194" i="221"/>
  <c r="AO194" i="221"/>
  <c r="AN194" i="221"/>
  <c r="AM194" i="221"/>
  <c r="AL194" i="221"/>
  <c r="AK194" i="221"/>
  <c r="AJ194" i="221"/>
  <c r="AI194" i="221"/>
  <c r="AH194" i="221"/>
  <c r="AG194" i="221"/>
  <c r="AF194" i="221"/>
  <c r="AE194" i="221"/>
  <c r="AD194" i="221"/>
  <c r="AC194" i="221"/>
  <c r="AB194" i="221"/>
  <c r="AA194" i="221"/>
  <c r="Z194" i="221"/>
  <c r="Y194" i="221"/>
  <c r="X194" i="221"/>
  <c r="W194" i="221"/>
  <c r="V194" i="221"/>
  <c r="U194" i="221"/>
  <c r="T194" i="221"/>
  <c r="S194" i="221"/>
  <c r="R194" i="221"/>
  <c r="Q194" i="221"/>
  <c r="P194" i="221"/>
  <c r="O194" i="221"/>
  <c r="N194" i="221"/>
  <c r="M194" i="221"/>
  <c r="L194" i="221"/>
  <c r="K194" i="221"/>
  <c r="J194" i="221"/>
  <c r="I194" i="221"/>
  <c r="H194" i="221"/>
  <c r="G194" i="221"/>
  <c r="F194" i="221"/>
  <c r="E194" i="221"/>
  <c r="D194" i="221"/>
  <c r="C194" i="221"/>
  <c r="BC187" i="221"/>
  <c r="BB187" i="221"/>
  <c r="BA187" i="221"/>
  <c r="AZ187" i="221"/>
  <c r="AY187" i="221"/>
  <c r="AX187" i="221"/>
  <c r="AW187" i="221"/>
  <c r="AV187" i="221"/>
  <c r="AU187" i="221"/>
  <c r="AT187" i="221"/>
  <c r="AS187" i="221"/>
  <c r="AR187" i="221"/>
  <c r="AQ187" i="221"/>
  <c r="AP187" i="221"/>
  <c r="AO187" i="221"/>
  <c r="AN187" i="221"/>
  <c r="AM187" i="221"/>
  <c r="AL187" i="221"/>
  <c r="AK187" i="221"/>
  <c r="AJ187" i="221"/>
  <c r="AI187" i="221"/>
  <c r="AH187" i="221"/>
  <c r="AG187" i="221"/>
  <c r="AF187" i="221"/>
  <c r="AE187" i="221"/>
  <c r="AD187" i="221"/>
  <c r="AC187" i="221"/>
  <c r="AB187" i="221"/>
  <c r="AA187" i="221"/>
  <c r="Z187" i="221"/>
  <c r="Y187" i="221"/>
  <c r="X187" i="221"/>
  <c r="W187" i="221"/>
  <c r="V187" i="221"/>
  <c r="U187" i="221"/>
  <c r="T187" i="221"/>
  <c r="S187" i="221"/>
  <c r="R187" i="221"/>
  <c r="Q187" i="221"/>
  <c r="P187" i="221"/>
  <c r="O187" i="221"/>
  <c r="N187" i="221"/>
  <c r="M187" i="221"/>
  <c r="L187" i="221"/>
  <c r="K187" i="221"/>
  <c r="J187" i="221"/>
  <c r="F187" i="221"/>
  <c r="E187" i="221"/>
  <c r="D187" i="221"/>
  <c r="C187" i="221"/>
  <c r="F179" i="221"/>
  <c r="E179" i="221"/>
  <c r="D179" i="221"/>
  <c r="C179" i="221"/>
  <c r="BC172" i="221"/>
  <c r="BB172" i="221"/>
  <c r="BA172" i="221"/>
  <c r="AZ172" i="221"/>
  <c r="AY172" i="221"/>
  <c r="AX172" i="221"/>
  <c r="AW172" i="221"/>
  <c r="AV172" i="221"/>
  <c r="AU172" i="221"/>
  <c r="AT172" i="221"/>
  <c r="AS172" i="221"/>
  <c r="AR172" i="221"/>
  <c r="AQ172" i="221"/>
  <c r="AP172" i="221"/>
  <c r="AO172" i="221"/>
  <c r="AN172" i="221"/>
  <c r="AM172" i="221"/>
  <c r="AL172" i="221"/>
  <c r="AK172" i="221"/>
  <c r="AJ172" i="221"/>
  <c r="AI172" i="221"/>
  <c r="AH172" i="221"/>
  <c r="AG172" i="221"/>
  <c r="AF172" i="221"/>
  <c r="AE172" i="221"/>
  <c r="AD172" i="221"/>
  <c r="AC172" i="221"/>
  <c r="AB172" i="221"/>
  <c r="AA172" i="221"/>
  <c r="Z172" i="221"/>
  <c r="Y172" i="221"/>
  <c r="X172" i="221"/>
  <c r="W172" i="221"/>
  <c r="V172" i="221"/>
  <c r="U172" i="221"/>
  <c r="T172" i="221"/>
  <c r="S172" i="221"/>
  <c r="R172" i="221"/>
  <c r="Q172" i="221"/>
  <c r="P172" i="221"/>
  <c r="O172" i="221"/>
  <c r="N172" i="221"/>
  <c r="M172" i="221"/>
  <c r="L172" i="221"/>
  <c r="K172" i="221"/>
  <c r="J172" i="221"/>
  <c r="I172" i="221"/>
  <c r="H172" i="221"/>
  <c r="G172" i="221"/>
  <c r="F172" i="221"/>
  <c r="E172" i="221"/>
  <c r="D172" i="221"/>
  <c r="C172" i="221"/>
  <c r="BC165" i="221"/>
  <c r="BB165" i="221"/>
  <c r="BA165" i="221"/>
  <c r="AZ165" i="221"/>
  <c r="AY165" i="221"/>
  <c r="AX165" i="221"/>
  <c r="AW165" i="221"/>
  <c r="AV165" i="221"/>
  <c r="AU165" i="221"/>
  <c r="AT165" i="221"/>
  <c r="AS165" i="221"/>
  <c r="AR165" i="221"/>
  <c r="AQ165" i="221"/>
  <c r="AP165" i="221"/>
  <c r="AO165" i="221"/>
  <c r="AN165" i="221"/>
  <c r="AM165" i="221"/>
  <c r="AL165" i="221"/>
  <c r="AK165" i="221"/>
  <c r="AJ165" i="221"/>
  <c r="AI165" i="221"/>
  <c r="AH165" i="221"/>
  <c r="AG165" i="221"/>
  <c r="AF165" i="221"/>
  <c r="AE165" i="221"/>
  <c r="AD165" i="221"/>
  <c r="AC165" i="221"/>
  <c r="AB165" i="221"/>
  <c r="AA165" i="221"/>
  <c r="Z165" i="221"/>
  <c r="Y165" i="221"/>
  <c r="X165" i="221"/>
  <c r="W165" i="221"/>
  <c r="V165" i="221"/>
  <c r="U165" i="221"/>
  <c r="T165" i="221"/>
  <c r="S165" i="221"/>
  <c r="R165" i="221"/>
  <c r="Q165" i="221"/>
  <c r="P165" i="221"/>
  <c r="O165" i="221"/>
  <c r="N165" i="221"/>
  <c r="M165" i="221"/>
  <c r="L165" i="221"/>
  <c r="K165" i="221"/>
  <c r="J165" i="221"/>
  <c r="I165" i="221"/>
  <c r="H165" i="221"/>
  <c r="G165" i="221"/>
  <c r="F165" i="221"/>
  <c r="E165" i="221"/>
  <c r="D165" i="221"/>
  <c r="C165" i="221"/>
  <c r="BC158" i="221"/>
  <c r="BB158" i="221"/>
  <c r="BA158" i="221"/>
  <c r="AZ158" i="221"/>
  <c r="AY158" i="221"/>
  <c r="AX158" i="221"/>
  <c r="AW158" i="221"/>
  <c r="AV158" i="221"/>
  <c r="AU158" i="221"/>
  <c r="AT158" i="221"/>
  <c r="AS158" i="221"/>
  <c r="AR158" i="221"/>
  <c r="AQ158" i="221"/>
  <c r="AP158" i="221"/>
  <c r="AO158" i="221"/>
  <c r="AN158" i="221"/>
  <c r="AM158" i="221"/>
  <c r="AL158" i="221"/>
  <c r="AK158" i="221"/>
  <c r="AJ158" i="221"/>
  <c r="AI158" i="221"/>
  <c r="AH158" i="221"/>
  <c r="AG158" i="221"/>
  <c r="AF158" i="221"/>
  <c r="AE158" i="221"/>
  <c r="AD158" i="221"/>
  <c r="AC158" i="221"/>
  <c r="AB158" i="221"/>
  <c r="AA158" i="221"/>
  <c r="Z158" i="221"/>
  <c r="Y158" i="221"/>
  <c r="X158" i="221"/>
  <c r="W158" i="221"/>
  <c r="V158" i="221"/>
  <c r="U158" i="221"/>
  <c r="T158" i="221"/>
  <c r="S158" i="221"/>
  <c r="R158" i="221"/>
  <c r="Q158" i="221"/>
  <c r="P158" i="221"/>
  <c r="O158" i="221"/>
  <c r="N158" i="221"/>
  <c r="M158" i="221"/>
  <c r="L158" i="221"/>
  <c r="K158" i="221"/>
  <c r="J158" i="221"/>
  <c r="I158" i="221"/>
  <c r="H158" i="221"/>
  <c r="G158" i="221"/>
  <c r="F158" i="221"/>
  <c r="E158" i="221"/>
  <c r="D158" i="221"/>
  <c r="C158" i="221"/>
  <c r="BC151" i="221"/>
  <c r="BB151" i="221"/>
  <c r="BA151" i="221"/>
  <c r="AZ151" i="221"/>
  <c r="AY151" i="221"/>
  <c r="AX151" i="221"/>
  <c r="AW151" i="221"/>
  <c r="AV151" i="221"/>
  <c r="AU151" i="221"/>
  <c r="AT151" i="221"/>
  <c r="AS151" i="221"/>
  <c r="AR151" i="221"/>
  <c r="AQ151" i="221"/>
  <c r="AP151" i="221"/>
  <c r="AO151" i="221"/>
  <c r="AN151" i="221"/>
  <c r="AM151" i="221"/>
  <c r="AL151" i="221"/>
  <c r="AK151" i="221"/>
  <c r="AJ151" i="221"/>
  <c r="AI151" i="221"/>
  <c r="AH151" i="221"/>
  <c r="AG151" i="221"/>
  <c r="AF151" i="221"/>
  <c r="AE151" i="221"/>
  <c r="AD151" i="221"/>
  <c r="AC151" i="221"/>
  <c r="AB151" i="221"/>
  <c r="AA151" i="221"/>
  <c r="Z151" i="221"/>
  <c r="Y151" i="221"/>
  <c r="X151" i="221"/>
  <c r="W151" i="221"/>
  <c r="V151" i="221"/>
  <c r="U151" i="221"/>
  <c r="T151" i="221"/>
  <c r="S151" i="221"/>
  <c r="R151" i="221"/>
  <c r="Q151" i="221"/>
  <c r="P151" i="221"/>
  <c r="O151" i="221"/>
  <c r="N151" i="221"/>
  <c r="M151" i="221"/>
  <c r="L151" i="221"/>
  <c r="K151" i="221"/>
  <c r="J151" i="221"/>
  <c r="I151" i="221"/>
  <c r="H151" i="221"/>
  <c r="G151" i="221"/>
  <c r="F151" i="221"/>
  <c r="E151" i="221"/>
  <c r="D151" i="221"/>
  <c r="C151" i="221"/>
  <c r="C106" i="221"/>
  <c r="D106" i="221"/>
  <c r="E106" i="221"/>
  <c r="F106" i="221"/>
  <c r="G106" i="221"/>
  <c r="H106" i="221"/>
  <c r="I106" i="221"/>
  <c r="J106" i="221"/>
  <c r="K106" i="221"/>
  <c r="L106" i="221"/>
  <c r="M106" i="221"/>
  <c r="N106" i="221"/>
  <c r="O106" i="221"/>
  <c r="P106" i="221"/>
  <c r="Q106" i="221"/>
  <c r="R106" i="221"/>
  <c r="S106" i="221"/>
  <c r="T106" i="221"/>
  <c r="U106" i="221"/>
  <c r="V106" i="221"/>
  <c r="W106" i="221"/>
  <c r="X106" i="221"/>
  <c r="Y106" i="221"/>
  <c r="Z106" i="221"/>
  <c r="AA106" i="221"/>
  <c r="AB106" i="221"/>
  <c r="AC106" i="221"/>
  <c r="AD106" i="221"/>
  <c r="AE106" i="221"/>
  <c r="AF106" i="221"/>
  <c r="AG106" i="221"/>
  <c r="AH106" i="221"/>
  <c r="AI106" i="221"/>
  <c r="AJ106" i="221"/>
  <c r="AK106" i="221"/>
  <c r="AL106" i="221"/>
  <c r="AM106" i="221"/>
  <c r="AN106" i="221"/>
  <c r="AO106" i="221"/>
  <c r="AP106" i="221"/>
  <c r="AQ106" i="221"/>
  <c r="AR106" i="221"/>
  <c r="AS106" i="221"/>
  <c r="AT106" i="221"/>
  <c r="AU106" i="221"/>
  <c r="AV106" i="221"/>
  <c r="AW106" i="221"/>
  <c r="AX106" i="221"/>
  <c r="AY106" i="221"/>
  <c r="AZ106" i="221"/>
  <c r="BA106" i="221"/>
  <c r="BB106" i="221"/>
  <c r="BC106" i="221"/>
  <c r="BC99" i="221"/>
  <c r="BB99" i="221"/>
  <c r="BA99" i="221"/>
  <c r="AZ99" i="221"/>
  <c r="AY99" i="221"/>
  <c r="AX99" i="221"/>
  <c r="AW99" i="221"/>
  <c r="AV99" i="221"/>
  <c r="AU99" i="221"/>
  <c r="AT99" i="221"/>
  <c r="AS99" i="221"/>
  <c r="AR99" i="221"/>
  <c r="AQ99" i="221"/>
  <c r="AP99" i="221"/>
  <c r="AO99" i="221"/>
  <c r="AN99" i="221"/>
  <c r="AM99" i="221"/>
  <c r="AL99" i="221"/>
  <c r="AK99" i="221"/>
  <c r="AJ99" i="221"/>
  <c r="AI99" i="221"/>
  <c r="AH99" i="221"/>
  <c r="AG99" i="221"/>
  <c r="AF99" i="221"/>
  <c r="AE99" i="221"/>
  <c r="AD99" i="221"/>
  <c r="AC99" i="221"/>
  <c r="AB99" i="221"/>
  <c r="AA99" i="221"/>
  <c r="Z99" i="221"/>
  <c r="Y99" i="221"/>
  <c r="X99" i="221"/>
  <c r="W99" i="221"/>
  <c r="V99" i="221"/>
  <c r="U99" i="221"/>
  <c r="T99" i="221"/>
  <c r="S99" i="221"/>
  <c r="R99" i="221"/>
  <c r="Q99" i="221"/>
  <c r="P99" i="221"/>
  <c r="O99" i="221"/>
  <c r="N99" i="221"/>
  <c r="M99" i="221"/>
  <c r="L99" i="221"/>
  <c r="K99" i="221"/>
  <c r="J99" i="221"/>
  <c r="I99" i="221"/>
  <c r="H99" i="221"/>
  <c r="G99" i="221"/>
  <c r="F99" i="221"/>
  <c r="E99" i="221"/>
  <c r="D99" i="221"/>
  <c r="C99" i="221"/>
  <c r="BC61" i="221"/>
  <c r="BB61" i="221"/>
  <c r="BA61" i="221"/>
  <c r="AZ61" i="221"/>
  <c r="AY61" i="221"/>
  <c r="AX61" i="221"/>
  <c r="AW61" i="221"/>
  <c r="AV61" i="221"/>
  <c r="AU61" i="221"/>
  <c r="AT61" i="221"/>
  <c r="AS61" i="221"/>
  <c r="AR61" i="221"/>
  <c r="AQ61" i="221"/>
  <c r="AP61" i="221"/>
  <c r="AO61" i="221"/>
  <c r="AN61" i="221"/>
  <c r="AM61" i="221"/>
  <c r="AL61" i="221"/>
  <c r="AK61" i="221"/>
  <c r="AJ61" i="221"/>
  <c r="AI61" i="221"/>
  <c r="AH61" i="221"/>
  <c r="AG61" i="221"/>
  <c r="AF61" i="221"/>
  <c r="AE61" i="221"/>
  <c r="AD61" i="221"/>
  <c r="AC61" i="221"/>
  <c r="AB61" i="221"/>
  <c r="AA61" i="221"/>
  <c r="Z61" i="221"/>
  <c r="Y61" i="221"/>
  <c r="X61" i="221"/>
  <c r="W61" i="221"/>
  <c r="V61" i="221"/>
  <c r="U61" i="221"/>
  <c r="T61" i="221"/>
  <c r="S61" i="221"/>
  <c r="R61" i="221"/>
  <c r="Q61" i="221"/>
  <c r="P61" i="221"/>
  <c r="O61" i="221"/>
  <c r="N61" i="221"/>
  <c r="M61" i="221"/>
  <c r="L61" i="221"/>
  <c r="K61" i="221"/>
  <c r="J61" i="221"/>
  <c r="I61" i="221"/>
  <c r="H61" i="221"/>
  <c r="G61" i="221"/>
  <c r="F61" i="221"/>
  <c r="E61" i="221"/>
  <c r="D61" i="221"/>
  <c r="C61" i="221"/>
  <c r="C10" i="221"/>
  <c r="BC10" i="221"/>
  <c r="BB10" i="221"/>
  <c r="BA10" i="221"/>
  <c r="AZ10" i="221"/>
  <c r="AY10" i="221"/>
  <c r="AX10" i="221"/>
  <c r="AW10" i="221"/>
  <c r="AV10" i="221"/>
  <c r="AU10" i="221"/>
  <c r="AT10" i="221"/>
  <c r="AS10" i="221"/>
  <c r="AR10" i="221"/>
  <c r="AQ10" i="221"/>
  <c r="AP10" i="221"/>
  <c r="AO10" i="221"/>
  <c r="AN10" i="221"/>
  <c r="AM10" i="221"/>
  <c r="AL10" i="221"/>
  <c r="AK10" i="221"/>
  <c r="AJ10" i="221"/>
  <c r="AI10" i="221"/>
  <c r="AH10" i="221"/>
  <c r="AG10" i="221"/>
  <c r="AF10" i="221"/>
  <c r="AE10" i="221"/>
  <c r="AD10" i="221"/>
  <c r="AC10" i="221"/>
  <c r="AB10" i="221"/>
  <c r="AA10" i="221"/>
  <c r="Z10" i="221"/>
  <c r="Y10" i="221"/>
  <c r="X10" i="221"/>
  <c r="W10" i="221"/>
  <c r="V10" i="221"/>
  <c r="U10" i="221"/>
  <c r="T10" i="221"/>
  <c r="S10" i="221"/>
  <c r="R10" i="221"/>
  <c r="Q10" i="221"/>
  <c r="P10" i="221"/>
  <c r="O10" i="221"/>
  <c r="N10" i="221"/>
  <c r="M10" i="221"/>
  <c r="L10" i="221"/>
  <c r="K10" i="221"/>
  <c r="J10" i="221"/>
  <c r="I10" i="221"/>
  <c r="H10" i="221"/>
  <c r="G10" i="221"/>
  <c r="F10" i="221"/>
  <c r="E10" i="221"/>
  <c r="D10" i="221"/>
  <c r="BC17" i="221"/>
  <c r="BB17" i="221"/>
  <c r="BA17" i="221"/>
  <c r="AZ17" i="221"/>
  <c r="AY17" i="221"/>
  <c r="AX17" i="221"/>
  <c r="AW17" i="221"/>
  <c r="AV17" i="221"/>
  <c r="AU17" i="221"/>
  <c r="AT17" i="221"/>
  <c r="AS17" i="221"/>
  <c r="AR17" i="221"/>
  <c r="AQ17" i="221"/>
  <c r="AP17" i="221"/>
  <c r="AO17" i="221"/>
  <c r="AN17" i="221"/>
  <c r="AM17" i="221"/>
  <c r="AL17" i="221"/>
  <c r="AK17" i="221"/>
  <c r="AJ17" i="221"/>
  <c r="AI17" i="221"/>
  <c r="AH17" i="221"/>
  <c r="AG17" i="221"/>
  <c r="AF17" i="221"/>
  <c r="AE17" i="221"/>
  <c r="AD17" i="221"/>
  <c r="AC17" i="221"/>
  <c r="AB17" i="221"/>
  <c r="AA17" i="221"/>
  <c r="Z17" i="221"/>
  <c r="Y17" i="221"/>
  <c r="X17" i="221"/>
  <c r="W17" i="221"/>
  <c r="V17" i="221"/>
  <c r="U17" i="221"/>
  <c r="T17" i="221"/>
  <c r="S17" i="221"/>
  <c r="R17" i="221"/>
  <c r="Q17" i="221"/>
  <c r="P17" i="221"/>
  <c r="O17" i="221"/>
  <c r="N17" i="221"/>
  <c r="M17" i="221"/>
  <c r="L17" i="221"/>
  <c r="K17" i="221"/>
  <c r="J17" i="221"/>
  <c r="I17" i="221"/>
  <c r="H17" i="221"/>
  <c r="G17" i="221"/>
  <c r="F17" i="221"/>
  <c r="E17" i="221"/>
  <c r="D17" i="221"/>
  <c r="C17" i="221"/>
  <c r="BC24" i="221"/>
  <c r="BB24" i="221"/>
  <c r="BA24" i="221"/>
  <c r="AZ24" i="221"/>
  <c r="AY24" i="221"/>
  <c r="AX24" i="221"/>
  <c r="AW24" i="221"/>
  <c r="AV24" i="221"/>
  <c r="AU24" i="221"/>
  <c r="AT24" i="221"/>
  <c r="AS24" i="221"/>
  <c r="AR24" i="221"/>
  <c r="AQ24" i="221"/>
  <c r="AP24" i="221"/>
  <c r="AO24" i="221"/>
  <c r="AN24" i="221"/>
  <c r="AM24" i="221"/>
  <c r="AL24" i="221"/>
  <c r="AK24" i="221"/>
  <c r="AJ24" i="221"/>
  <c r="AI24" i="221"/>
  <c r="AH24" i="221"/>
  <c r="AG24" i="221"/>
  <c r="AF24" i="221"/>
  <c r="AE24" i="221"/>
  <c r="AD24" i="221"/>
  <c r="AC24" i="221"/>
  <c r="AB24" i="221"/>
  <c r="AA24" i="221"/>
  <c r="Z24" i="221"/>
  <c r="Y24" i="221"/>
  <c r="X24" i="221"/>
  <c r="W24" i="221"/>
  <c r="V24" i="221"/>
  <c r="U24" i="221"/>
  <c r="T24" i="221"/>
  <c r="S24" i="221"/>
  <c r="R24" i="221"/>
  <c r="Q24" i="221"/>
  <c r="P24" i="221"/>
  <c r="O24" i="221"/>
  <c r="N24" i="221"/>
  <c r="M24" i="221"/>
  <c r="L24" i="221"/>
  <c r="K24" i="221"/>
  <c r="J24" i="221"/>
  <c r="I24" i="221"/>
  <c r="H24" i="221"/>
  <c r="G24" i="221"/>
  <c r="F24" i="221"/>
  <c r="E24" i="221"/>
  <c r="D24" i="221"/>
  <c r="C24" i="221"/>
  <c r="D31" i="221"/>
  <c r="E31" i="221"/>
  <c r="F31" i="221"/>
  <c r="G31" i="221"/>
  <c r="H31" i="221"/>
  <c r="I31" i="221"/>
  <c r="J31" i="221"/>
  <c r="K31" i="221"/>
  <c r="L31" i="221"/>
  <c r="M31" i="221"/>
  <c r="N31" i="221"/>
  <c r="O31" i="221"/>
  <c r="P31" i="221"/>
  <c r="Q31" i="221"/>
  <c r="R31" i="221"/>
  <c r="S31" i="221"/>
  <c r="T31" i="221"/>
  <c r="U31" i="221"/>
  <c r="V31" i="221"/>
  <c r="W31" i="221"/>
  <c r="X31" i="221"/>
  <c r="Y31" i="221"/>
  <c r="Z31" i="221"/>
  <c r="AA31" i="221"/>
  <c r="AB31" i="221"/>
  <c r="AC31" i="221"/>
  <c r="AD31" i="221"/>
  <c r="AE31" i="221"/>
  <c r="AF31" i="221"/>
  <c r="AG31" i="221"/>
  <c r="AH31" i="221"/>
  <c r="AI31" i="221"/>
  <c r="AJ31" i="221"/>
  <c r="AK31" i="221"/>
  <c r="AL31" i="221"/>
  <c r="AM31" i="221"/>
  <c r="AN31" i="221"/>
  <c r="AO31" i="221"/>
  <c r="AP31" i="221"/>
  <c r="AQ31" i="221"/>
  <c r="AR31" i="221"/>
  <c r="AS31" i="221"/>
  <c r="AT31" i="221"/>
  <c r="AU31" i="221"/>
  <c r="AV31" i="221"/>
  <c r="AW31" i="221"/>
  <c r="AX31" i="221"/>
  <c r="AY31" i="221"/>
  <c r="AZ31" i="221"/>
  <c r="BA31" i="221"/>
  <c r="BB31" i="221"/>
  <c r="BC31" i="221"/>
  <c r="C31" i="221"/>
  <c r="I209" i="60" l="1"/>
  <c r="I172" i="60"/>
  <c r="J179" i="60"/>
  <c r="K179" i="60"/>
  <c r="L179" i="60"/>
  <c r="M179" i="60"/>
  <c r="N179" i="60"/>
  <c r="O179" i="60"/>
  <c r="P179" i="60"/>
  <c r="Q179" i="60"/>
  <c r="R179" i="60"/>
  <c r="S179" i="60"/>
  <c r="T179" i="60"/>
  <c r="U179" i="60"/>
  <c r="V179" i="60"/>
  <c r="W179" i="60"/>
  <c r="X179" i="60"/>
  <c r="Y179" i="60"/>
  <c r="Z179" i="60"/>
  <c r="AA179" i="60"/>
  <c r="AB179" i="60"/>
  <c r="AC179" i="60"/>
  <c r="AD179" i="60"/>
  <c r="AE179" i="60"/>
  <c r="AF179" i="60"/>
  <c r="AG179" i="60"/>
  <c r="AH179" i="60"/>
  <c r="AI179" i="60"/>
  <c r="AJ179" i="60"/>
  <c r="AK179" i="60"/>
  <c r="AL179" i="60"/>
  <c r="AM179" i="60"/>
  <c r="AN179" i="60"/>
  <c r="AO179" i="60"/>
  <c r="AP179" i="60"/>
  <c r="AQ179" i="60"/>
  <c r="AR179" i="60"/>
  <c r="AS179" i="60"/>
  <c r="AT179" i="60"/>
  <c r="AU179" i="60"/>
  <c r="AV179" i="60"/>
  <c r="AW179" i="60"/>
  <c r="AX179" i="60"/>
  <c r="AY179" i="60"/>
  <c r="AZ179" i="60"/>
  <c r="BA179" i="60"/>
  <c r="BB179" i="60"/>
  <c r="BC179" i="60"/>
  <c r="I210" i="60" l="1"/>
  <c r="H209" i="60"/>
  <c r="BB210" i="60"/>
  <c r="BA210" i="60"/>
  <c r="AZ210" i="60"/>
  <c r="AY210" i="60"/>
  <c r="AX210" i="60"/>
  <c r="AW210" i="60"/>
  <c r="AV210" i="60"/>
  <c r="AU210" i="60"/>
  <c r="AT210" i="60"/>
  <c r="AS210" i="60"/>
  <c r="AR210" i="60"/>
  <c r="AQ210" i="60"/>
  <c r="AP210" i="60"/>
  <c r="AO210" i="60"/>
  <c r="AN210" i="60"/>
  <c r="AM210" i="60"/>
  <c r="AL210" i="60"/>
  <c r="AK210" i="60"/>
  <c r="AJ210" i="60"/>
  <c r="AI210" i="60"/>
  <c r="AH210" i="60"/>
  <c r="AG210" i="60"/>
  <c r="AF210" i="60"/>
  <c r="AE210" i="60"/>
  <c r="AD210" i="60"/>
  <c r="AC210" i="60"/>
  <c r="AB210" i="60"/>
  <c r="AA210" i="60"/>
  <c r="Z210" i="60"/>
  <c r="Y210" i="60"/>
  <c r="X210" i="60"/>
  <c r="W210" i="60"/>
  <c r="V210" i="60"/>
  <c r="U210" i="60"/>
  <c r="T210" i="60"/>
  <c r="S210" i="60"/>
  <c r="R210" i="60"/>
  <c r="Q210" i="60"/>
  <c r="P210" i="60"/>
  <c r="O210" i="60"/>
  <c r="N210" i="60"/>
  <c r="M210" i="60"/>
  <c r="L210" i="60"/>
  <c r="K210" i="60"/>
  <c r="J210" i="60"/>
  <c r="H210" i="60"/>
  <c r="G210" i="60"/>
  <c r="F210" i="60"/>
  <c r="E210" i="60"/>
  <c r="D210" i="60"/>
  <c r="C210" i="60"/>
  <c r="G209" i="60"/>
  <c r="F209" i="60"/>
  <c r="E209" i="60"/>
  <c r="D209" i="60"/>
  <c r="C209" i="60"/>
  <c r="H179" i="60"/>
  <c r="G179" i="60"/>
  <c r="F179" i="60"/>
  <c r="E179" i="60"/>
  <c r="D179" i="60"/>
  <c r="C179" i="60"/>
  <c r="H208" i="221"/>
  <c r="G208" i="221"/>
  <c r="F208" i="221"/>
  <c r="E208" i="221"/>
  <c r="D208" i="221"/>
  <c r="H207" i="221"/>
  <c r="G207" i="221"/>
  <c r="F207" i="221"/>
  <c r="E207" i="221"/>
  <c r="D207" i="221"/>
  <c r="H206" i="221"/>
  <c r="G206" i="221"/>
  <c r="F206" i="221"/>
  <c r="E206" i="221"/>
  <c r="D206" i="221"/>
  <c r="G186" i="221"/>
  <c r="H185" i="221"/>
  <c r="H178" i="221"/>
  <c r="H186" i="221" s="1"/>
  <c r="G178" i="221"/>
  <c r="H177" i="221"/>
  <c r="G177" i="221"/>
  <c r="G185" i="221" s="1"/>
  <c r="H176" i="221"/>
  <c r="H179" i="221" s="1"/>
  <c r="G176" i="221"/>
  <c r="G179" i="221" s="1"/>
  <c r="H53" i="221"/>
  <c r="G53" i="221"/>
  <c r="F53" i="221"/>
  <c r="E53" i="221"/>
  <c r="D53" i="221"/>
  <c r="C53" i="221"/>
  <c r="H52" i="221"/>
  <c r="G52" i="221"/>
  <c r="F52" i="221"/>
  <c r="E52" i="221"/>
  <c r="D52" i="221"/>
  <c r="C52" i="221"/>
  <c r="H51" i="221"/>
  <c r="G51" i="221"/>
  <c r="F51" i="221"/>
  <c r="E51" i="221"/>
  <c r="D51" i="221"/>
  <c r="C51" i="221"/>
  <c r="H50" i="221"/>
  <c r="G50" i="221"/>
  <c r="F50" i="221"/>
  <c r="E50" i="221"/>
  <c r="D50" i="221"/>
  <c r="C50" i="221"/>
  <c r="H46" i="221"/>
  <c r="G46" i="221"/>
  <c r="F46" i="221"/>
  <c r="E46" i="221"/>
  <c r="D46" i="221"/>
  <c r="C46" i="221"/>
  <c r="H45" i="221"/>
  <c r="G45" i="221"/>
  <c r="F45" i="221"/>
  <c r="E45" i="221"/>
  <c r="D45" i="221"/>
  <c r="C45" i="221"/>
  <c r="H44" i="221"/>
  <c r="G44" i="221"/>
  <c r="F44" i="221"/>
  <c r="E44" i="221"/>
  <c r="D44" i="221"/>
  <c r="C44" i="221"/>
  <c r="H43" i="221"/>
  <c r="G43" i="221"/>
  <c r="F43" i="221"/>
  <c r="E43" i="221"/>
  <c r="D43" i="221"/>
  <c r="C43" i="221"/>
  <c r="H39" i="221"/>
  <c r="G39" i="221"/>
  <c r="F39" i="221"/>
  <c r="E39" i="221"/>
  <c r="D39" i="221"/>
  <c r="C39" i="221"/>
  <c r="H38" i="221"/>
  <c r="G38" i="221"/>
  <c r="F38" i="221"/>
  <c r="E38" i="221"/>
  <c r="D38" i="221"/>
  <c r="C38" i="221"/>
  <c r="H37" i="221"/>
  <c r="G37" i="221"/>
  <c r="F37" i="221"/>
  <c r="E37" i="221"/>
  <c r="D37" i="221"/>
  <c r="C37" i="221"/>
  <c r="H36" i="221"/>
  <c r="G36" i="221"/>
  <c r="F36" i="221"/>
  <c r="E36" i="221"/>
  <c r="D36" i="221"/>
  <c r="C36" i="221"/>
  <c r="I176" i="221"/>
  <c r="G184" i="221" l="1"/>
  <c r="G187" i="221" s="1"/>
  <c r="H184" i="221"/>
  <c r="H187" i="221" s="1"/>
  <c r="J206" i="221"/>
  <c r="K206" i="221"/>
  <c r="L206" i="221"/>
  <c r="M206" i="221"/>
  <c r="J207" i="221"/>
  <c r="K207" i="221"/>
  <c r="L207" i="221"/>
  <c r="M207" i="221"/>
  <c r="J208" i="221"/>
  <c r="K208" i="221"/>
  <c r="L208" i="221"/>
  <c r="M208" i="221"/>
  <c r="I206" i="221"/>
  <c r="I207" i="221"/>
  <c r="I208" i="221"/>
  <c r="J176" i="221" l="1"/>
  <c r="K176" i="221"/>
  <c r="L176" i="221"/>
  <c r="M176" i="221"/>
  <c r="N176" i="221"/>
  <c r="O176" i="221"/>
  <c r="O179" i="221" s="1"/>
  <c r="P176" i="221"/>
  <c r="P179" i="221" s="1"/>
  <c r="Q176" i="221"/>
  <c r="Q179" i="221" s="1"/>
  <c r="R176" i="221"/>
  <c r="R179" i="221" s="1"/>
  <c r="S176" i="221"/>
  <c r="T176" i="221"/>
  <c r="U176" i="221"/>
  <c r="V176" i="221"/>
  <c r="W176" i="221"/>
  <c r="X176" i="221"/>
  <c r="Y176" i="221"/>
  <c r="Z176" i="221"/>
  <c r="AA176" i="221"/>
  <c r="AA179" i="221" s="1"/>
  <c r="AB176" i="221"/>
  <c r="AB179" i="221" s="1"/>
  <c r="AC176" i="221"/>
  <c r="AC179" i="221" s="1"/>
  <c r="AD176" i="221"/>
  <c r="AD179" i="221" s="1"/>
  <c r="AE176" i="221"/>
  <c r="AF176" i="221"/>
  <c r="AG176" i="221"/>
  <c r="AH176" i="221"/>
  <c r="AI176" i="221"/>
  <c r="AJ176" i="221"/>
  <c r="AK176" i="221"/>
  <c r="AL176" i="221"/>
  <c r="AM176" i="221"/>
  <c r="AM179" i="221" s="1"/>
  <c r="AN176" i="221"/>
  <c r="AN179" i="221" s="1"/>
  <c r="AO176" i="221"/>
  <c r="AO179" i="221" s="1"/>
  <c r="AP176" i="221"/>
  <c r="AP179" i="221" s="1"/>
  <c r="AQ176" i="221"/>
  <c r="AR176" i="221"/>
  <c r="AS176" i="221"/>
  <c r="AT176" i="221"/>
  <c r="AU176" i="221"/>
  <c r="AV176" i="221"/>
  <c r="AW176" i="221"/>
  <c r="AX176" i="221"/>
  <c r="AY176" i="221"/>
  <c r="AZ176" i="221"/>
  <c r="AZ179" i="221" s="1"/>
  <c r="BA176" i="221"/>
  <c r="BA179" i="221" s="1"/>
  <c r="BB176" i="221"/>
  <c r="BB179" i="221" s="1"/>
  <c r="BC176" i="221"/>
  <c r="J177" i="221"/>
  <c r="K177" i="221"/>
  <c r="L177" i="221"/>
  <c r="M177" i="221"/>
  <c r="N177" i="221"/>
  <c r="O177" i="221"/>
  <c r="P177" i="221"/>
  <c r="Q177" i="221"/>
  <c r="R177" i="221"/>
  <c r="S177" i="221"/>
  <c r="T177" i="221"/>
  <c r="U177" i="221"/>
  <c r="V177" i="221"/>
  <c r="W177" i="221"/>
  <c r="X177" i="221"/>
  <c r="Y177" i="221"/>
  <c r="Z177" i="221"/>
  <c r="AA177" i="221"/>
  <c r="AB177" i="221"/>
  <c r="AC177" i="221"/>
  <c r="AD177" i="221"/>
  <c r="AE177" i="221"/>
  <c r="AF177" i="221"/>
  <c r="AG177" i="221"/>
  <c r="AH177" i="221"/>
  <c r="AI177" i="221"/>
  <c r="AJ177" i="221"/>
  <c r="AK177" i="221"/>
  <c r="AL177" i="221"/>
  <c r="AM177" i="221"/>
  <c r="AN177" i="221"/>
  <c r="AO177" i="221"/>
  <c r="AP177" i="221"/>
  <c r="AQ177" i="221"/>
  <c r="AR177" i="221"/>
  <c r="AS177" i="221"/>
  <c r="AT177" i="221"/>
  <c r="AU177" i="221"/>
  <c r="AV177" i="221"/>
  <c r="AW177" i="221"/>
  <c r="AX177" i="221"/>
  <c r="AY177" i="221"/>
  <c r="AZ177" i="221"/>
  <c r="BA177" i="221"/>
  <c r="BB177" i="221"/>
  <c r="BC177" i="221"/>
  <c r="J178" i="221"/>
  <c r="K178" i="221"/>
  <c r="L178" i="221"/>
  <c r="M178" i="221"/>
  <c r="N178" i="221"/>
  <c r="O178" i="221"/>
  <c r="P178" i="221"/>
  <c r="Q178" i="221"/>
  <c r="R178" i="221"/>
  <c r="S178" i="221"/>
  <c r="T178" i="221"/>
  <c r="U178" i="221"/>
  <c r="V178" i="221"/>
  <c r="W178" i="221"/>
  <c r="X178" i="221"/>
  <c r="Y178" i="221"/>
  <c r="Z178" i="221"/>
  <c r="AA178" i="221"/>
  <c r="AB178" i="221"/>
  <c r="AC178" i="221"/>
  <c r="AD178" i="221"/>
  <c r="AE178" i="221"/>
  <c r="AF178" i="221"/>
  <c r="AG178" i="221"/>
  <c r="AH178" i="221"/>
  <c r="AI178" i="221"/>
  <c r="AJ178" i="221"/>
  <c r="AK178" i="221"/>
  <c r="AL178" i="221"/>
  <c r="AM178" i="221"/>
  <c r="AN178" i="221"/>
  <c r="AO178" i="221"/>
  <c r="AP178" i="221"/>
  <c r="AQ178" i="221"/>
  <c r="AR178" i="221"/>
  <c r="AS178" i="221"/>
  <c r="AT178" i="221"/>
  <c r="AU178" i="221"/>
  <c r="AV178" i="221"/>
  <c r="AW178" i="221"/>
  <c r="AX178" i="221"/>
  <c r="AY178" i="221"/>
  <c r="AZ178" i="221"/>
  <c r="BA178" i="221"/>
  <c r="BB178" i="221"/>
  <c r="BC178" i="221"/>
  <c r="F3" i="252"/>
  <c r="F4" i="252"/>
  <c r="F5" i="252"/>
  <c r="F6" i="252"/>
  <c r="AY179" i="221" l="1"/>
  <c r="AR179" i="221"/>
  <c r="AF179" i="221"/>
  <c r="T179" i="221"/>
  <c r="BC179" i="221"/>
  <c r="AQ179" i="221"/>
  <c r="AE179" i="221"/>
  <c r="S179" i="221"/>
  <c r="AX179" i="221"/>
  <c r="Z179" i="221"/>
  <c r="N179" i="221"/>
  <c r="AL179" i="221"/>
  <c r="AW179" i="221"/>
  <c r="AK179" i="221"/>
  <c r="Y179" i="221"/>
  <c r="M179" i="221"/>
  <c r="AV179" i="221"/>
  <c r="AJ179" i="221"/>
  <c r="X179" i="221"/>
  <c r="L179" i="221"/>
  <c r="AU179" i="221"/>
  <c r="AI179" i="221"/>
  <c r="W179" i="221"/>
  <c r="K179" i="221"/>
  <c r="AT179" i="221"/>
  <c r="AH179" i="221"/>
  <c r="V179" i="221"/>
  <c r="J179" i="221"/>
  <c r="AS179" i="221"/>
  <c r="AG179" i="221"/>
  <c r="U179" i="221"/>
  <c r="I177" i="221"/>
  <c r="I178" i="221"/>
  <c r="I187" i="221" l="1"/>
  <c r="I179" i="221"/>
  <c r="K3" i="154"/>
  <c r="B6" i="154"/>
  <c r="D348" i="60" l="1"/>
  <c r="E348" i="60"/>
  <c r="F348" i="60"/>
  <c r="G348" i="60"/>
  <c r="H348" i="60"/>
  <c r="I348" i="60"/>
  <c r="J348" i="60"/>
  <c r="K348" i="60"/>
  <c r="L348" i="60"/>
  <c r="M348" i="60"/>
  <c r="N348" i="60"/>
  <c r="O348" i="60"/>
  <c r="P348" i="60"/>
  <c r="Q348" i="60"/>
  <c r="R348" i="60"/>
  <c r="S348" i="60"/>
  <c r="T348" i="60"/>
  <c r="U348" i="60"/>
  <c r="V348" i="60"/>
  <c r="W348" i="60"/>
  <c r="X348" i="60"/>
  <c r="Y348" i="60"/>
  <c r="Z348" i="60"/>
  <c r="AA348" i="60"/>
  <c r="AB348" i="60"/>
  <c r="AC348" i="60"/>
  <c r="AD348" i="60"/>
  <c r="AE348" i="60"/>
  <c r="AF348" i="60"/>
  <c r="AG348" i="60"/>
  <c r="AH348" i="60"/>
  <c r="AI348" i="60"/>
  <c r="AJ348" i="60"/>
  <c r="AK348" i="60"/>
  <c r="AL348" i="60"/>
  <c r="AM348" i="60"/>
  <c r="AN348" i="60"/>
  <c r="AO348" i="60"/>
  <c r="AP348" i="60"/>
  <c r="AQ348" i="60"/>
  <c r="AR348" i="60"/>
  <c r="AS348" i="60"/>
  <c r="AT348" i="60"/>
  <c r="AU348" i="60"/>
  <c r="AV348" i="60"/>
  <c r="AW348" i="60"/>
  <c r="AX348" i="60"/>
  <c r="AY348" i="60"/>
  <c r="AZ348" i="60"/>
  <c r="BA348" i="60"/>
  <c r="BB348" i="60"/>
  <c r="BC348" i="60"/>
  <c r="C348" i="60"/>
  <c r="O358" i="60"/>
  <c r="E359" i="60"/>
  <c r="AL360" i="60"/>
  <c r="F342" i="60"/>
  <c r="T342" i="60"/>
  <c r="D427" i="60"/>
  <c r="D358" i="60" s="1"/>
  <c r="E427" i="60"/>
  <c r="E358" i="60" s="1"/>
  <c r="F427" i="60"/>
  <c r="G427" i="60"/>
  <c r="H427" i="60"/>
  <c r="I427" i="60"/>
  <c r="J427" i="60"/>
  <c r="J358" i="60" s="1"/>
  <c r="K427" i="60"/>
  <c r="K358" i="60" s="1"/>
  <c r="L427" i="60"/>
  <c r="M427" i="60"/>
  <c r="M358" i="60" s="1"/>
  <c r="N427" i="60"/>
  <c r="O427" i="60"/>
  <c r="P427" i="60"/>
  <c r="P358" i="60" s="1"/>
  <c r="Q427" i="60"/>
  <c r="Q358" i="60" s="1"/>
  <c r="R427" i="60"/>
  <c r="S427" i="60"/>
  <c r="T427" i="60"/>
  <c r="U427" i="60"/>
  <c r="V427" i="60"/>
  <c r="W427" i="60"/>
  <c r="W358" i="60" s="1"/>
  <c r="X427" i="60"/>
  <c r="Y427" i="60"/>
  <c r="Y358" i="60" s="1"/>
  <c r="Z427" i="60"/>
  <c r="AA427" i="60"/>
  <c r="AA358" i="60" s="1"/>
  <c r="AB427" i="60"/>
  <c r="AB358" i="60" s="1"/>
  <c r="AC427" i="60"/>
  <c r="AC358" i="60" s="1"/>
  <c r="AD427" i="60"/>
  <c r="AE427" i="60"/>
  <c r="AF427" i="60"/>
  <c r="AG427" i="60"/>
  <c r="AH427" i="60"/>
  <c r="AH358" i="60" s="1"/>
  <c r="AI427" i="60"/>
  <c r="AI358" i="60" s="1"/>
  <c r="AJ427" i="60"/>
  <c r="AK427" i="60"/>
  <c r="AK358" i="60" s="1"/>
  <c r="AL427" i="60"/>
  <c r="AM427" i="60"/>
  <c r="AM358" i="60" s="1"/>
  <c r="AN427" i="60"/>
  <c r="AN358" i="60" s="1"/>
  <c r="AO427" i="60"/>
  <c r="AO358" i="60" s="1"/>
  <c r="AP427" i="60"/>
  <c r="AQ427" i="60"/>
  <c r="AR427" i="60"/>
  <c r="AS427" i="60"/>
  <c r="AT427" i="60"/>
  <c r="AT358" i="60" s="1"/>
  <c r="AU427" i="60"/>
  <c r="AU358" i="60" s="1"/>
  <c r="AV427" i="60"/>
  <c r="AW427" i="60"/>
  <c r="AW358" i="60" s="1"/>
  <c r="AX427" i="60"/>
  <c r="AY427" i="60"/>
  <c r="AY358" i="60" s="1"/>
  <c r="AZ427" i="60"/>
  <c r="AZ358" i="60" s="1"/>
  <c r="BA427" i="60"/>
  <c r="BA358" i="60" s="1"/>
  <c r="BB427" i="60"/>
  <c r="BC427" i="60"/>
  <c r="D428" i="60"/>
  <c r="E428" i="60"/>
  <c r="F428" i="60"/>
  <c r="F359" i="60" s="1"/>
  <c r="G428" i="60"/>
  <c r="G359" i="60" s="1"/>
  <c r="H428" i="60"/>
  <c r="H359" i="60" s="1"/>
  <c r="I428" i="60"/>
  <c r="I359" i="60" s="1"/>
  <c r="J428" i="60"/>
  <c r="J359" i="60" s="1"/>
  <c r="K428" i="60"/>
  <c r="K359" i="60" s="1"/>
  <c r="L428" i="60"/>
  <c r="L359" i="60" s="1"/>
  <c r="M428" i="60"/>
  <c r="M359" i="60" s="1"/>
  <c r="N428" i="60"/>
  <c r="O428" i="60"/>
  <c r="P428" i="60"/>
  <c r="Q428" i="60"/>
  <c r="Q359" i="60" s="1"/>
  <c r="R428" i="60"/>
  <c r="R359" i="60" s="1"/>
  <c r="S428" i="60"/>
  <c r="S359" i="60" s="1"/>
  <c r="T428" i="60"/>
  <c r="T359" i="60" s="1"/>
  <c r="U428" i="60"/>
  <c r="U359" i="60" s="1"/>
  <c r="V428" i="60"/>
  <c r="V359" i="60" s="1"/>
  <c r="W428" i="60"/>
  <c r="W359" i="60" s="1"/>
  <c r="X428" i="60"/>
  <c r="X359" i="60" s="1"/>
  <c r="Y428" i="60"/>
  <c r="Y359" i="60" s="1"/>
  <c r="Z428" i="60"/>
  <c r="Z359" i="60" s="1"/>
  <c r="AA428" i="60"/>
  <c r="AA359" i="60" s="1"/>
  <c r="AB428" i="60"/>
  <c r="AC428" i="60"/>
  <c r="AC359" i="60" s="1"/>
  <c r="AD428" i="60"/>
  <c r="AD359" i="60" s="1"/>
  <c r="AE428" i="60"/>
  <c r="AE359" i="60" s="1"/>
  <c r="AF428" i="60"/>
  <c r="AF359" i="60" s="1"/>
  <c r="AG428" i="60"/>
  <c r="AG359" i="60" s="1"/>
  <c r="AH428" i="60"/>
  <c r="AH359" i="60" s="1"/>
  <c r="AI428" i="60"/>
  <c r="AI359" i="60" s="1"/>
  <c r="AJ428" i="60"/>
  <c r="AJ359" i="60" s="1"/>
  <c r="AK428" i="60"/>
  <c r="AK359" i="60" s="1"/>
  <c r="AL428" i="60"/>
  <c r="AL359" i="60" s="1"/>
  <c r="AM428" i="60"/>
  <c r="AM359" i="60" s="1"/>
  <c r="AN428" i="60"/>
  <c r="AO428" i="60"/>
  <c r="AO359" i="60" s="1"/>
  <c r="AP428" i="60"/>
  <c r="AP359" i="60" s="1"/>
  <c r="AQ428" i="60"/>
  <c r="AQ359" i="60" s="1"/>
  <c r="AR428" i="60"/>
  <c r="AR359" i="60" s="1"/>
  <c r="AS428" i="60"/>
  <c r="AS359" i="60" s="1"/>
  <c r="AT428" i="60"/>
  <c r="AT359" i="60" s="1"/>
  <c r="AU428" i="60"/>
  <c r="AU359" i="60" s="1"/>
  <c r="AV428" i="60"/>
  <c r="AV359" i="60" s="1"/>
  <c r="AW428" i="60"/>
  <c r="AW359" i="60" s="1"/>
  <c r="AX428" i="60"/>
  <c r="AX359" i="60" s="1"/>
  <c r="AY428" i="60"/>
  <c r="AY359" i="60" s="1"/>
  <c r="AZ428" i="60"/>
  <c r="BA428" i="60"/>
  <c r="BA359" i="60" s="1"/>
  <c r="BB428" i="60"/>
  <c r="BB359" i="60" s="1"/>
  <c r="BC428" i="60"/>
  <c r="BC359" i="60" s="1"/>
  <c r="D429" i="60"/>
  <c r="D360" i="60" s="1"/>
  <c r="E429" i="60"/>
  <c r="E360" i="60" s="1"/>
  <c r="F429" i="60"/>
  <c r="F360" i="60" s="1"/>
  <c r="G429" i="60"/>
  <c r="G360" i="60" s="1"/>
  <c r="H429" i="60"/>
  <c r="H360" i="60" s="1"/>
  <c r="I429" i="60"/>
  <c r="I360" i="60" s="1"/>
  <c r="J429" i="60"/>
  <c r="J360" i="60" s="1"/>
  <c r="K429" i="60"/>
  <c r="K360" i="60" s="1"/>
  <c r="L429" i="60"/>
  <c r="L360" i="60" s="1"/>
  <c r="M429" i="60"/>
  <c r="M360" i="60" s="1"/>
  <c r="N429" i="60"/>
  <c r="N360" i="60" s="1"/>
  <c r="O429" i="60"/>
  <c r="O360" i="60" s="1"/>
  <c r="P429" i="60"/>
  <c r="P360" i="60" s="1"/>
  <c r="Q429" i="60"/>
  <c r="Q360" i="60" s="1"/>
  <c r="R429" i="60"/>
  <c r="R360" i="60" s="1"/>
  <c r="S429" i="60"/>
  <c r="S360" i="60" s="1"/>
  <c r="T429" i="60"/>
  <c r="T360" i="60" s="1"/>
  <c r="U429" i="60"/>
  <c r="U360" i="60" s="1"/>
  <c r="V429" i="60"/>
  <c r="V360" i="60" s="1"/>
  <c r="W429" i="60"/>
  <c r="W360" i="60" s="1"/>
  <c r="X429" i="60"/>
  <c r="X360" i="60" s="1"/>
  <c r="Y429" i="60"/>
  <c r="Y360" i="60" s="1"/>
  <c r="Z429" i="60"/>
  <c r="Z360" i="60" s="1"/>
  <c r="AA429" i="60"/>
  <c r="AA360" i="60" s="1"/>
  <c r="AB429" i="60"/>
  <c r="AB360" i="60" s="1"/>
  <c r="AC429" i="60"/>
  <c r="AC360" i="60" s="1"/>
  <c r="AD429" i="60"/>
  <c r="AD360" i="60" s="1"/>
  <c r="AE429" i="60"/>
  <c r="AE360" i="60" s="1"/>
  <c r="AF429" i="60"/>
  <c r="AF360" i="60" s="1"/>
  <c r="AG429" i="60"/>
  <c r="AG360" i="60" s="1"/>
  <c r="AH429" i="60"/>
  <c r="AH360" i="60" s="1"/>
  <c r="AI429" i="60"/>
  <c r="AI360" i="60" s="1"/>
  <c r="AJ429" i="60"/>
  <c r="AJ360" i="60" s="1"/>
  <c r="AK429" i="60"/>
  <c r="AK360" i="60" s="1"/>
  <c r="AL429" i="60"/>
  <c r="AM429" i="60"/>
  <c r="AM360" i="60" s="1"/>
  <c r="AN429" i="60"/>
  <c r="AN360" i="60" s="1"/>
  <c r="AO429" i="60"/>
  <c r="AO360" i="60" s="1"/>
  <c r="AP429" i="60"/>
  <c r="AP360" i="60" s="1"/>
  <c r="AQ429" i="60"/>
  <c r="AQ360" i="60" s="1"/>
  <c r="AR429" i="60"/>
  <c r="AR360" i="60" s="1"/>
  <c r="AS429" i="60"/>
  <c r="AS360" i="60" s="1"/>
  <c r="AT429" i="60"/>
  <c r="AT360" i="60" s="1"/>
  <c r="AU429" i="60"/>
  <c r="AU360" i="60" s="1"/>
  <c r="AV429" i="60"/>
  <c r="AV360" i="60" s="1"/>
  <c r="AW429" i="60"/>
  <c r="AW360" i="60" s="1"/>
  <c r="AX429" i="60"/>
  <c r="AX360" i="60" s="1"/>
  <c r="AY429" i="60"/>
  <c r="AY360" i="60" s="1"/>
  <c r="AZ429" i="60"/>
  <c r="AZ360" i="60" s="1"/>
  <c r="BA429" i="60"/>
  <c r="BA360" i="60" s="1"/>
  <c r="BB429" i="60"/>
  <c r="BB360" i="60" s="1"/>
  <c r="BC429" i="60"/>
  <c r="BC360" i="60" s="1"/>
  <c r="C429" i="60"/>
  <c r="C360" i="60" s="1"/>
  <c r="C428" i="60"/>
  <c r="C427" i="60"/>
  <c r="D411" i="60"/>
  <c r="D342" i="60" s="1"/>
  <c r="E411" i="60"/>
  <c r="E342" i="60" s="1"/>
  <c r="F411" i="60"/>
  <c r="G411" i="60"/>
  <c r="G342" i="60" s="1"/>
  <c r="H411" i="60"/>
  <c r="H342" i="60" s="1"/>
  <c r="I411" i="60"/>
  <c r="I342" i="60" s="1"/>
  <c r="J411" i="60"/>
  <c r="J342" i="60" s="1"/>
  <c r="K411" i="60"/>
  <c r="L411" i="60"/>
  <c r="L342" i="60" s="1"/>
  <c r="M411" i="60"/>
  <c r="M342" i="60" s="1"/>
  <c r="N411" i="60"/>
  <c r="N342" i="60" s="1"/>
  <c r="O411" i="60"/>
  <c r="O342" i="60" s="1"/>
  <c r="P411" i="60"/>
  <c r="P342" i="60" s="1"/>
  <c r="Q411" i="60"/>
  <c r="Q342" i="60" s="1"/>
  <c r="R411" i="60"/>
  <c r="R342" i="60" s="1"/>
  <c r="S411" i="60"/>
  <c r="T411" i="60"/>
  <c r="U411" i="60"/>
  <c r="U342" i="60" s="1"/>
  <c r="V411" i="60"/>
  <c r="V342" i="60" s="1"/>
  <c r="W411" i="60"/>
  <c r="W342" i="60" s="1"/>
  <c r="X411" i="60"/>
  <c r="X342" i="60" s="1"/>
  <c r="Y411" i="60"/>
  <c r="Y342" i="60" s="1"/>
  <c r="Z411" i="60"/>
  <c r="Z342" i="60" s="1"/>
  <c r="AA411" i="60"/>
  <c r="AB411" i="60"/>
  <c r="AB342" i="60" s="1"/>
  <c r="AC411" i="60"/>
  <c r="AC342" i="60" s="1"/>
  <c r="AD411" i="60"/>
  <c r="AD342" i="60" s="1"/>
  <c r="AE411" i="60"/>
  <c r="AE342" i="60" s="1"/>
  <c r="AF411" i="60"/>
  <c r="AF342" i="60" s="1"/>
  <c r="AG411" i="60"/>
  <c r="AG342" i="60" s="1"/>
  <c r="AH411" i="60"/>
  <c r="AH342" i="60" s="1"/>
  <c r="AI411" i="60"/>
  <c r="AJ411" i="60"/>
  <c r="AJ342" i="60" s="1"/>
  <c r="AK411" i="60"/>
  <c r="AK342" i="60" s="1"/>
  <c r="AL411" i="60"/>
  <c r="AL342" i="60" s="1"/>
  <c r="AM411" i="60"/>
  <c r="AM342" i="60" s="1"/>
  <c r="AN411" i="60"/>
  <c r="AN342" i="60" s="1"/>
  <c r="AO411" i="60"/>
  <c r="AO342" i="60" s="1"/>
  <c r="AP411" i="60"/>
  <c r="AP342" i="60" s="1"/>
  <c r="AQ411" i="60"/>
  <c r="AR411" i="60"/>
  <c r="AR342" i="60" s="1"/>
  <c r="AS411" i="60"/>
  <c r="AS342" i="60" s="1"/>
  <c r="AT411" i="60"/>
  <c r="AT342" i="60" s="1"/>
  <c r="AU411" i="60"/>
  <c r="AU342" i="60" s="1"/>
  <c r="AV411" i="60"/>
  <c r="AV342" i="60" s="1"/>
  <c r="AW411" i="60"/>
  <c r="AW342" i="60" s="1"/>
  <c r="AX411" i="60"/>
  <c r="AX342" i="60" s="1"/>
  <c r="AY411" i="60"/>
  <c r="AZ411" i="60"/>
  <c r="AZ342" i="60" s="1"/>
  <c r="BA411" i="60"/>
  <c r="BA342" i="60" s="1"/>
  <c r="BB411" i="60"/>
  <c r="BB342" i="60" s="1"/>
  <c r="BC411" i="60"/>
  <c r="BC342" i="60" s="1"/>
  <c r="D412" i="60"/>
  <c r="D343" i="60" s="1"/>
  <c r="E412" i="60"/>
  <c r="E343" i="60" s="1"/>
  <c r="F412" i="60"/>
  <c r="F343" i="60" s="1"/>
  <c r="G412" i="60"/>
  <c r="G343" i="60" s="1"/>
  <c r="H412" i="60"/>
  <c r="H343" i="60" s="1"/>
  <c r="I412" i="60"/>
  <c r="I343" i="60" s="1"/>
  <c r="J412" i="60"/>
  <c r="J343" i="60" s="1"/>
  <c r="K412" i="60"/>
  <c r="K343" i="60" s="1"/>
  <c r="L412" i="60"/>
  <c r="L343" i="60" s="1"/>
  <c r="M412" i="60"/>
  <c r="M343" i="60" s="1"/>
  <c r="N412" i="60"/>
  <c r="N343" i="60" s="1"/>
  <c r="O412" i="60"/>
  <c r="O343" i="60" s="1"/>
  <c r="P412" i="60"/>
  <c r="P343" i="60" s="1"/>
  <c r="Q412" i="60"/>
  <c r="Q343" i="60" s="1"/>
  <c r="R412" i="60"/>
  <c r="R343" i="60" s="1"/>
  <c r="S412" i="60"/>
  <c r="S343" i="60" s="1"/>
  <c r="T412" i="60"/>
  <c r="T343" i="60" s="1"/>
  <c r="U412" i="60"/>
  <c r="U343" i="60" s="1"/>
  <c r="V412" i="60"/>
  <c r="V343" i="60" s="1"/>
  <c r="W412" i="60"/>
  <c r="W343" i="60" s="1"/>
  <c r="X412" i="60"/>
  <c r="X343" i="60" s="1"/>
  <c r="Y412" i="60"/>
  <c r="Y343" i="60" s="1"/>
  <c r="Z412" i="60"/>
  <c r="Z343" i="60" s="1"/>
  <c r="AA412" i="60"/>
  <c r="AA343" i="60" s="1"/>
  <c r="AB412" i="60"/>
  <c r="AB343" i="60" s="1"/>
  <c r="AC412" i="60"/>
  <c r="AC343" i="60" s="1"/>
  <c r="AD412" i="60"/>
  <c r="AD343" i="60" s="1"/>
  <c r="AE412" i="60"/>
  <c r="AE343" i="60" s="1"/>
  <c r="AF412" i="60"/>
  <c r="AF343" i="60" s="1"/>
  <c r="AG412" i="60"/>
  <c r="AG343" i="60" s="1"/>
  <c r="AH412" i="60"/>
  <c r="AH343" i="60" s="1"/>
  <c r="AI412" i="60"/>
  <c r="AI343" i="60" s="1"/>
  <c r="AJ412" i="60"/>
  <c r="AJ343" i="60" s="1"/>
  <c r="AK412" i="60"/>
  <c r="AK343" i="60" s="1"/>
  <c r="AL412" i="60"/>
  <c r="AL343" i="60" s="1"/>
  <c r="AM412" i="60"/>
  <c r="AM343" i="60" s="1"/>
  <c r="AN412" i="60"/>
  <c r="AN343" i="60" s="1"/>
  <c r="AO412" i="60"/>
  <c r="AO343" i="60" s="1"/>
  <c r="AP412" i="60"/>
  <c r="AP343" i="60" s="1"/>
  <c r="AQ412" i="60"/>
  <c r="AQ343" i="60" s="1"/>
  <c r="AR412" i="60"/>
  <c r="AR343" i="60" s="1"/>
  <c r="AS412" i="60"/>
  <c r="AS343" i="60" s="1"/>
  <c r="AT412" i="60"/>
  <c r="AT343" i="60" s="1"/>
  <c r="AU412" i="60"/>
  <c r="AU343" i="60" s="1"/>
  <c r="AV412" i="60"/>
  <c r="AV343" i="60" s="1"/>
  <c r="AW412" i="60"/>
  <c r="AW343" i="60" s="1"/>
  <c r="AX412" i="60"/>
  <c r="AX343" i="60" s="1"/>
  <c r="AY412" i="60"/>
  <c r="AY343" i="60" s="1"/>
  <c r="AZ412" i="60"/>
  <c r="AZ343" i="60" s="1"/>
  <c r="BA412" i="60"/>
  <c r="BA343" i="60" s="1"/>
  <c r="BB412" i="60"/>
  <c r="BB343" i="60" s="1"/>
  <c r="BC412" i="60"/>
  <c r="BC343" i="60" s="1"/>
  <c r="C412" i="60"/>
  <c r="C343" i="60" s="1"/>
  <c r="C411" i="60"/>
  <c r="C342" i="60" s="1"/>
  <c r="D406" i="60"/>
  <c r="E406" i="60"/>
  <c r="F406" i="60"/>
  <c r="G406" i="60"/>
  <c r="H406" i="60"/>
  <c r="I406" i="60"/>
  <c r="J406" i="60"/>
  <c r="K406" i="60"/>
  <c r="L406" i="60"/>
  <c r="M406" i="60"/>
  <c r="N406" i="60"/>
  <c r="O406" i="60"/>
  <c r="P406" i="60"/>
  <c r="Q406" i="60"/>
  <c r="R406" i="60"/>
  <c r="S406" i="60"/>
  <c r="T406" i="60"/>
  <c r="U406" i="60"/>
  <c r="V406" i="60"/>
  <c r="W406" i="60"/>
  <c r="X406" i="60"/>
  <c r="Y406" i="60"/>
  <c r="Z406" i="60"/>
  <c r="AA406" i="60"/>
  <c r="AB406" i="60"/>
  <c r="AC406" i="60"/>
  <c r="AD406" i="60"/>
  <c r="AE406" i="60"/>
  <c r="AF406" i="60"/>
  <c r="AG406" i="60"/>
  <c r="AH406" i="60"/>
  <c r="AI406" i="60"/>
  <c r="AJ406" i="60"/>
  <c r="AK406" i="60"/>
  <c r="AL406" i="60"/>
  <c r="AM406" i="60"/>
  <c r="AN406" i="60"/>
  <c r="AO406" i="60"/>
  <c r="AP406" i="60"/>
  <c r="AQ406" i="60"/>
  <c r="AR406" i="60"/>
  <c r="AS406" i="60"/>
  <c r="AT406" i="60"/>
  <c r="AU406" i="60"/>
  <c r="AV406" i="60"/>
  <c r="AW406" i="60"/>
  <c r="AX406" i="60"/>
  <c r="AY406" i="60"/>
  <c r="AZ406" i="60"/>
  <c r="BA406" i="60"/>
  <c r="BB406" i="60"/>
  <c r="BC406" i="60"/>
  <c r="C406" i="60"/>
  <c r="D409" i="60"/>
  <c r="D413" i="60" s="1"/>
  <c r="D344" i="60" s="1"/>
  <c r="E409" i="60"/>
  <c r="E413" i="60" s="1"/>
  <c r="E344" i="60" s="1"/>
  <c r="F409" i="60"/>
  <c r="F413" i="60" s="1"/>
  <c r="F344" i="60" s="1"/>
  <c r="G409" i="60"/>
  <c r="G413" i="60" s="1"/>
  <c r="G344" i="60" s="1"/>
  <c r="H409" i="60"/>
  <c r="H413" i="60" s="1"/>
  <c r="H415" i="60" s="1"/>
  <c r="H416" i="60" s="1"/>
  <c r="H347" i="60" s="1"/>
  <c r="I409" i="60"/>
  <c r="I413" i="60" s="1"/>
  <c r="I344" i="60" s="1"/>
  <c r="J409" i="60"/>
  <c r="J413" i="60" s="1"/>
  <c r="K409" i="60"/>
  <c r="K413" i="60" s="1"/>
  <c r="K344" i="60" s="1"/>
  <c r="L409" i="60"/>
  <c r="L413" i="60" s="1"/>
  <c r="L344" i="60" s="1"/>
  <c r="M409" i="60"/>
  <c r="M413" i="60" s="1"/>
  <c r="M344" i="60" s="1"/>
  <c r="N409" i="60"/>
  <c r="N413" i="60" s="1"/>
  <c r="N344" i="60" s="1"/>
  <c r="O409" i="60"/>
  <c r="O413" i="60" s="1"/>
  <c r="O344" i="60" s="1"/>
  <c r="P409" i="60"/>
  <c r="P413" i="60" s="1"/>
  <c r="P344" i="60" s="1"/>
  <c r="Q409" i="60"/>
  <c r="Q413" i="60" s="1"/>
  <c r="Q344" i="60" s="1"/>
  <c r="R409" i="60"/>
  <c r="R413" i="60" s="1"/>
  <c r="S409" i="60"/>
  <c r="S413" i="60" s="1"/>
  <c r="S344" i="60" s="1"/>
  <c r="T409" i="60"/>
  <c r="T413" i="60" s="1"/>
  <c r="T344" i="60" s="1"/>
  <c r="U409" i="60"/>
  <c r="U413" i="60" s="1"/>
  <c r="U344" i="60" s="1"/>
  <c r="V409" i="60"/>
  <c r="V413" i="60" s="1"/>
  <c r="V344" i="60" s="1"/>
  <c r="W409" i="60"/>
  <c r="W413" i="60" s="1"/>
  <c r="W344" i="60" s="1"/>
  <c r="X409" i="60"/>
  <c r="X413" i="60" s="1"/>
  <c r="Y409" i="60"/>
  <c r="Y413" i="60" s="1"/>
  <c r="Y344" i="60" s="1"/>
  <c r="Z409" i="60"/>
  <c r="Z413" i="60" s="1"/>
  <c r="AA409" i="60"/>
  <c r="AA413" i="60" s="1"/>
  <c r="AA344" i="60" s="1"/>
  <c r="AB409" i="60"/>
  <c r="AB413" i="60" s="1"/>
  <c r="AB344" i="60" s="1"/>
  <c r="AC409" i="60"/>
  <c r="AC413" i="60" s="1"/>
  <c r="AC344" i="60" s="1"/>
  <c r="AD409" i="60"/>
  <c r="AD413" i="60" s="1"/>
  <c r="AD344" i="60" s="1"/>
  <c r="AE409" i="60"/>
  <c r="AE413" i="60" s="1"/>
  <c r="AE344" i="60" s="1"/>
  <c r="AF409" i="60"/>
  <c r="AF413" i="60" s="1"/>
  <c r="AF415" i="60" s="1"/>
  <c r="AF346" i="60" s="1"/>
  <c r="AG409" i="60"/>
  <c r="AG413" i="60" s="1"/>
  <c r="AG344" i="60" s="1"/>
  <c r="AH409" i="60"/>
  <c r="AH413" i="60" s="1"/>
  <c r="AI409" i="60"/>
  <c r="AI413" i="60" s="1"/>
  <c r="AI344" i="60" s="1"/>
  <c r="AJ409" i="60"/>
  <c r="AJ413" i="60" s="1"/>
  <c r="AJ344" i="60" s="1"/>
  <c r="AK409" i="60"/>
  <c r="AK413" i="60" s="1"/>
  <c r="AK344" i="60" s="1"/>
  <c r="AL409" i="60"/>
  <c r="AL413" i="60" s="1"/>
  <c r="AL344" i="60" s="1"/>
  <c r="AM409" i="60"/>
  <c r="AM413" i="60" s="1"/>
  <c r="AM344" i="60" s="1"/>
  <c r="AN409" i="60"/>
  <c r="AN413" i="60" s="1"/>
  <c r="AN344" i="60" s="1"/>
  <c r="AO409" i="60"/>
  <c r="AO413" i="60" s="1"/>
  <c r="AO344" i="60" s="1"/>
  <c r="AP409" i="60"/>
  <c r="AP413" i="60" s="1"/>
  <c r="AP344" i="60" s="1"/>
  <c r="AQ409" i="60"/>
  <c r="AQ413" i="60" s="1"/>
  <c r="AQ344" i="60" s="1"/>
  <c r="AR409" i="60"/>
  <c r="AR413" i="60" s="1"/>
  <c r="AR344" i="60" s="1"/>
  <c r="AS409" i="60"/>
  <c r="AS413" i="60" s="1"/>
  <c r="AS344" i="60" s="1"/>
  <c r="AT409" i="60"/>
  <c r="AT413" i="60" s="1"/>
  <c r="AT344" i="60" s="1"/>
  <c r="AU409" i="60"/>
  <c r="AU413" i="60" s="1"/>
  <c r="AU344" i="60" s="1"/>
  <c r="AV409" i="60"/>
  <c r="AV413" i="60" s="1"/>
  <c r="AV344" i="60" s="1"/>
  <c r="AW409" i="60"/>
  <c r="AW413" i="60" s="1"/>
  <c r="AW344" i="60" s="1"/>
  <c r="AX409" i="60"/>
  <c r="AX413" i="60" s="1"/>
  <c r="AY409" i="60"/>
  <c r="AY413" i="60" s="1"/>
  <c r="AY344" i="60" s="1"/>
  <c r="AZ409" i="60"/>
  <c r="AZ413" i="60" s="1"/>
  <c r="AZ344" i="60" s="1"/>
  <c r="BA409" i="60"/>
  <c r="BA413" i="60" s="1"/>
  <c r="BA344" i="60" s="1"/>
  <c r="BB409" i="60"/>
  <c r="BB413" i="60" s="1"/>
  <c r="BB344" i="60" s="1"/>
  <c r="BC409" i="60"/>
  <c r="BC413" i="60" s="1"/>
  <c r="BC344" i="60" s="1"/>
  <c r="C409" i="60"/>
  <c r="C413" i="60" s="1"/>
  <c r="C415" i="60" s="1"/>
  <c r="C346" i="60" s="1"/>
  <c r="BC53" i="221"/>
  <c r="BB53" i="221"/>
  <c r="BA53" i="221"/>
  <c r="AZ53" i="221"/>
  <c r="AY53" i="221"/>
  <c r="AX53" i="221"/>
  <c r="AW53" i="221"/>
  <c r="AV53" i="221"/>
  <c r="AU53" i="221"/>
  <c r="AT53" i="221"/>
  <c r="AS53" i="221"/>
  <c r="AR53" i="221"/>
  <c r="AQ53" i="221"/>
  <c r="AP53" i="221"/>
  <c r="AO53" i="221"/>
  <c r="AN53" i="221"/>
  <c r="AM53" i="221"/>
  <c r="AL53" i="221"/>
  <c r="AK53" i="221"/>
  <c r="AJ53" i="221"/>
  <c r="AI53" i="221"/>
  <c r="AH53" i="221"/>
  <c r="AG53" i="221"/>
  <c r="AF53" i="221"/>
  <c r="AE53" i="221"/>
  <c r="AD53" i="221"/>
  <c r="AC53" i="221"/>
  <c r="AB53" i="221"/>
  <c r="AA53" i="221"/>
  <c r="Z53" i="221"/>
  <c r="Y53" i="221"/>
  <c r="X53" i="221"/>
  <c r="W53" i="221"/>
  <c r="V53" i="221"/>
  <c r="U53" i="221"/>
  <c r="T53" i="221"/>
  <c r="S53" i="221"/>
  <c r="R53" i="221"/>
  <c r="Q53" i="221"/>
  <c r="P53" i="221"/>
  <c r="O53" i="221"/>
  <c r="N53" i="221"/>
  <c r="M53" i="221"/>
  <c r="L53" i="221"/>
  <c r="K53" i="221"/>
  <c r="J53" i="221"/>
  <c r="I53" i="221"/>
  <c r="BC52" i="221"/>
  <c r="BB52" i="221"/>
  <c r="BA52" i="221"/>
  <c r="AZ52" i="221"/>
  <c r="AY52" i="221"/>
  <c r="AX52" i="221"/>
  <c r="AW52" i="221"/>
  <c r="AV52" i="221"/>
  <c r="AU52" i="221"/>
  <c r="AT52" i="221"/>
  <c r="AS52" i="221"/>
  <c r="AR52" i="221"/>
  <c r="AQ52" i="221"/>
  <c r="AP52" i="221"/>
  <c r="AO52" i="221"/>
  <c r="AN52" i="221"/>
  <c r="AM52" i="221"/>
  <c r="AL52" i="221"/>
  <c r="AK52" i="221"/>
  <c r="AJ52" i="221"/>
  <c r="AI52" i="221"/>
  <c r="AH52" i="221"/>
  <c r="AG52" i="221"/>
  <c r="AF52" i="221"/>
  <c r="AE52" i="221"/>
  <c r="AD52" i="221"/>
  <c r="AC52" i="221"/>
  <c r="AB52" i="221"/>
  <c r="AA52" i="221"/>
  <c r="Z52" i="221"/>
  <c r="Y52" i="221"/>
  <c r="X52" i="221"/>
  <c r="W52" i="221"/>
  <c r="V52" i="221"/>
  <c r="U52" i="221"/>
  <c r="T52" i="221"/>
  <c r="S52" i="221"/>
  <c r="R52" i="221"/>
  <c r="Q52" i="221"/>
  <c r="P52" i="221"/>
  <c r="O52" i="221"/>
  <c r="N52" i="221"/>
  <c r="M52" i="221"/>
  <c r="L52" i="221"/>
  <c r="K52" i="221"/>
  <c r="J52" i="221"/>
  <c r="I52" i="221"/>
  <c r="BC51" i="221"/>
  <c r="BB51" i="221"/>
  <c r="BA51" i="221"/>
  <c r="AZ51" i="221"/>
  <c r="AY51" i="221"/>
  <c r="AX51" i="221"/>
  <c r="AW51" i="221"/>
  <c r="AV51" i="221"/>
  <c r="AU51" i="221"/>
  <c r="AT51" i="221"/>
  <c r="AS51" i="221"/>
  <c r="AR51" i="221"/>
  <c r="AQ51" i="221"/>
  <c r="AP51" i="221"/>
  <c r="AO51" i="221"/>
  <c r="AN51" i="221"/>
  <c r="AM51" i="221"/>
  <c r="AL51" i="221"/>
  <c r="AK51" i="221"/>
  <c r="AJ51" i="221"/>
  <c r="AI51" i="221"/>
  <c r="AH51" i="221"/>
  <c r="AG51" i="221"/>
  <c r="AF51" i="221"/>
  <c r="AE51" i="221"/>
  <c r="AD51" i="221"/>
  <c r="AC51" i="221"/>
  <c r="AB51" i="221"/>
  <c r="AA51" i="221"/>
  <c r="Z51" i="221"/>
  <c r="Y51" i="221"/>
  <c r="X51" i="221"/>
  <c r="W51" i="221"/>
  <c r="V51" i="221"/>
  <c r="U51" i="221"/>
  <c r="T51" i="221"/>
  <c r="S51" i="221"/>
  <c r="R51" i="221"/>
  <c r="Q51" i="221"/>
  <c r="P51" i="221"/>
  <c r="O51" i="221"/>
  <c r="N51" i="221"/>
  <c r="M51" i="221"/>
  <c r="L51" i="221"/>
  <c r="K51" i="221"/>
  <c r="J51" i="221"/>
  <c r="I51" i="221"/>
  <c r="BC50" i="221"/>
  <c r="BB50" i="221"/>
  <c r="BA50" i="221"/>
  <c r="AZ50" i="221"/>
  <c r="AY50" i="221"/>
  <c r="AX50" i="221"/>
  <c r="AW50" i="221"/>
  <c r="AV50" i="221"/>
  <c r="AU50" i="221"/>
  <c r="AT50" i="221"/>
  <c r="AS50" i="221"/>
  <c r="AR50" i="221"/>
  <c r="AQ50" i="221"/>
  <c r="AP50" i="221"/>
  <c r="AO50" i="221"/>
  <c r="AN50" i="221"/>
  <c r="AM50" i="221"/>
  <c r="AL50" i="221"/>
  <c r="AK50" i="221"/>
  <c r="AJ50" i="221"/>
  <c r="AI50" i="221"/>
  <c r="AH50" i="221"/>
  <c r="AG50" i="221"/>
  <c r="AF50" i="221"/>
  <c r="AE50" i="221"/>
  <c r="AD50" i="221"/>
  <c r="AC50" i="221"/>
  <c r="AB50" i="221"/>
  <c r="AA50" i="221"/>
  <c r="Z50" i="221"/>
  <c r="Y50" i="221"/>
  <c r="X50" i="221"/>
  <c r="W50" i="221"/>
  <c r="V50" i="221"/>
  <c r="U50" i="221"/>
  <c r="T50" i="221"/>
  <c r="S50" i="221"/>
  <c r="R50" i="221"/>
  <c r="Q50" i="221"/>
  <c r="P50" i="221"/>
  <c r="O50" i="221"/>
  <c r="N50" i="221"/>
  <c r="M50" i="221"/>
  <c r="L50" i="221"/>
  <c r="K50" i="221"/>
  <c r="J50" i="221"/>
  <c r="I50" i="221"/>
  <c r="BC46" i="221"/>
  <c r="BB46" i="221"/>
  <c r="BA46" i="221"/>
  <c r="AZ46" i="221"/>
  <c r="AY46" i="221"/>
  <c r="AX46" i="221"/>
  <c r="AW46" i="221"/>
  <c r="AV46" i="221"/>
  <c r="AU46" i="221"/>
  <c r="AT46" i="221"/>
  <c r="AS46" i="221"/>
  <c r="AR46" i="221"/>
  <c r="AQ46" i="221"/>
  <c r="AP46" i="221"/>
  <c r="AO46" i="221"/>
  <c r="AN46" i="221"/>
  <c r="AM46" i="221"/>
  <c r="AL46" i="221"/>
  <c r="AK46" i="221"/>
  <c r="AJ46" i="221"/>
  <c r="AI46" i="221"/>
  <c r="AH46" i="221"/>
  <c r="AG46" i="221"/>
  <c r="AF46" i="221"/>
  <c r="AE46" i="221"/>
  <c r="AD46" i="221"/>
  <c r="AC46" i="221"/>
  <c r="AB46" i="221"/>
  <c r="AA46" i="221"/>
  <c r="Z46" i="221"/>
  <c r="Y46" i="221"/>
  <c r="X46" i="221"/>
  <c r="W46" i="221"/>
  <c r="V46" i="221"/>
  <c r="U46" i="221"/>
  <c r="T46" i="221"/>
  <c r="S46" i="221"/>
  <c r="R46" i="221"/>
  <c r="Q46" i="221"/>
  <c r="P46" i="221"/>
  <c r="O46" i="221"/>
  <c r="N46" i="221"/>
  <c r="M46" i="221"/>
  <c r="L46" i="221"/>
  <c r="K46" i="221"/>
  <c r="J46" i="221"/>
  <c r="I46" i="221"/>
  <c r="BC45" i="221"/>
  <c r="BB45" i="221"/>
  <c r="BA45" i="221"/>
  <c r="AZ45" i="221"/>
  <c r="AY45" i="221"/>
  <c r="AX45" i="221"/>
  <c r="AW45" i="221"/>
  <c r="AV45" i="221"/>
  <c r="AU45" i="221"/>
  <c r="AT45" i="221"/>
  <c r="AS45" i="221"/>
  <c r="AR45" i="221"/>
  <c r="AQ45" i="221"/>
  <c r="AP45" i="221"/>
  <c r="AO45" i="221"/>
  <c r="AN45" i="221"/>
  <c r="AM45" i="221"/>
  <c r="AL45" i="221"/>
  <c r="AK45" i="221"/>
  <c r="AJ45" i="221"/>
  <c r="AI45" i="221"/>
  <c r="AH45" i="221"/>
  <c r="AG45" i="221"/>
  <c r="AF45" i="221"/>
  <c r="AE45" i="221"/>
  <c r="AD45" i="221"/>
  <c r="AC45" i="221"/>
  <c r="AB45" i="221"/>
  <c r="AA45" i="221"/>
  <c r="Z45" i="221"/>
  <c r="Y45" i="221"/>
  <c r="X45" i="221"/>
  <c r="W45" i="221"/>
  <c r="V45" i="221"/>
  <c r="U45" i="221"/>
  <c r="T45" i="221"/>
  <c r="S45" i="221"/>
  <c r="R45" i="221"/>
  <c r="Q45" i="221"/>
  <c r="P45" i="221"/>
  <c r="O45" i="221"/>
  <c r="N45" i="221"/>
  <c r="M45" i="221"/>
  <c r="L45" i="221"/>
  <c r="K45" i="221"/>
  <c r="J45" i="221"/>
  <c r="I45" i="221"/>
  <c r="BC44" i="221"/>
  <c r="BB44" i="221"/>
  <c r="BA44" i="221"/>
  <c r="AZ44" i="221"/>
  <c r="AY44" i="221"/>
  <c r="AX44" i="221"/>
  <c r="AW44" i="221"/>
  <c r="AV44" i="221"/>
  <c r="AU44" i="221"/>
  <c r="AT44" i="221"/>
  <c r="AS44" i="221"/>
  <c r="AR44" i="221"/>
  <c r="AQ44" i="221"/>
  <c r="AP44" i="221"/>
  <c r="AO44" i="221"/>
  <c r="AN44" i="221"/>
  <c r="AM44" i="221"/>
  <c r="AL44" i="221"/>
  <c r="AK44" i="221"/>
  <c r="AJ44" i="221"/>
  <c r="AI44" i="221"/>
  <c r="AH44" i="221"/>
  <c r="AG44" i="221"/>
  <c r="AF44" i="221"/>
  <c r="AE44" i="221"/>
  <c r="AD44" i="221"/>
  <c r="AC44" i="221"/>
  <c r="AB44" i="221"/>
  <c r="AA44" i="221"/>
  <c r="Z44" i="221"/>
  <c r="Y44" i="221"/>
  <c r="X44" i="221"/>
  <c r="W44" i="221"/>
  <c r="V44" i="221"/>
  <c r="U44" i="221"/>
  <c r="T44" i="221"/>
  <c r="S44" i="221"/>
  <c r="R44" i="221"/>
  <c r="Q44" i="221"/>
  <c r="P44" i="221"/>
  <c r="O44" i="221"/>
  <c r="N44" i="221"/>
  <c r="M44" i="221"/>
  <c r="L44" i="221"/>
  <c r="K44" i="221"/>
  <c r="J44" i="221"/>
  <c r="I44" i="221"/>
  <c r="BC43" i="221"/>
  <c r="BB43" i="221"/>
  <c r="BA43" i="221"/>
  <c r="AZ43" i="221"/>
  <c r="AY43" i="221"/>
  <c r="AX43" i="221"/>
  <c r="AW43" i="221"/>
  <c r="AV43" i="221"/>
  <c r="AU43" i="221"/>
  <c r="AT43" i="221"/>
  <c r="AS43" i="221"/>
  <c r="AR43" i="221"/>
  <c r="AQ43" i="221"/>
  <c r="AP43" i="221"/>
  <c r="AO43" i="221"/>
  <c r="AN43" i="221"/>
  <c r="AM43" i="221"/>
  <c r="AL43" i="221"/>
  <c r="AK43" i="221"/>
  <c r="AJ43" i="221"/>
  <c r="AI43" i="221"/>
  <c r="AH43" i="221"/>
  <c r="AG43" i="221"/>
  <c r="AF43" i="221"/>
  <c r="AE43" i="221"/>
  <c r="AD43" i="221"/>
  <c r="AC43" i="221"/>
  <c r="AB43" i="221"/>
  <c r="AA43" i="221"/>
  <c r="Z43" i="221"/>
  <c r="Y43" i="221"/>
  <c r="X43" i="221"/>
  <c r="W43" i="221"/>
  <c r="V43" i="221"/>
  <c r="U43" i="221"/>
  <c r="T43" i="221"/>
  <c r="S43" i="221"/>
  <c r="R43" i="221"/>
  <c r="Q43" i="221"/>
  <c r="P43" i="221"/>
  <c r="O43" i="221"/>
  <c r="N43" i="221"/>
  <c r="M43" i="221"/>
  <c r="L43" i="221"/>
  <c r="K43" i="221"/>
  <c r="J43" i="221"/>
  <c r="I43" i="221"/>
  <c r="I36" i="221"/>
  <c r="J36" i="221"/>
  <c r="K36" i="221"/>
  <c r="L36" i="221"/>
  <c r="M36" i="221"/>
  <c r="N36" i="221"/>
  <c r="O36" i="221"/>
  <c r="P36" i="221"/>
  <c r="Q36" i="221"/>
  <c r="R36" i="221"/>
  <c r="S36" i="221"/>
  <c r="T36" i="221"/>
  <c r="U36" i="221"/>
  <c r="V36" i="221"/>
  <c r="W36" i="221"/>
  <c r="X36" i="221"/>
  <c r="Y36" i="221"/>
  <c r="Z36" i="221"/>
  <c r="AA36" i="221"/>
  <c r="AB36" i="221"/>
  <c r="AC36" i="221"/>
  <c r="AD36" i="221"/>
  <c r="AE36" i="221"/>
  <c r="AF36" i="221"/>
  <c r="AG36" i="221"/>
  <c r="AH36" i="221"/>
  <c r="AI36" i="221"/>
  <c r="AJ36" i="221"/>
  <c r="AK36" i="221"/>
  <c r="AL36" i="221"/>
  <c r="AM36" i="221"/>
  <c r="AN36" i="221"/>
  <c r="AO36" i="221"/>
  <c r="AP36" i="221"/>
  <c r="AQ36" i="221"/>
  <c r="AR36" i="221"/>
  <c r="AS36" i="221"/>
  <c r="AT36" i="221"/>
  <c r="AU36" i="221"/>
  <c r="AV36" i="221"/>
  <c r="AW36" i="221"/>
  <c r="AX36" i="221"/>
  <c r="AY36" i="221"/>
  <c r="AZ36" i="221"/>
  <c r="BA36" i="221"/>
  <c r="BB36" i="221"/>
  <c r="BC36" i="221"/>
  <c r="I37" i="221"/>
  <c r="J37" i="221"/>
  <c r="K37" i="221"/>
  <c r="L37" i="221"/>
  <c r="M37" i="221"/>
  <c r="N37" i="221"/>
  <c r="O37" i="221"/>
  <c r="P37" i="221"/>
  <c r="Q37" i="221"/>
  <c r="R37" i="221"/>
  <c r="S37" i="221"/>
  <c r="T37" i="221"/>
  <c r="U37" i="221"/>
  <c r="V37" i="221"/>
  <c r="W37" i="221"/>
  <c r="X37" i="221"/>
  <c r="Y37" i="221"/>
  <c r="Z37" i="221"/>
  <c r="AA37" i="221"/>
  <c r="AB37" i="221"/>
  <c r="AC37" i="221"/>
  <c r="AD37" i="221"/>
  <c r="AE37" i="221"/>
  <c r="AF37" i="221"/>
  <c r="AG37" i="221"/>
  <c r="AH37" i="221"/>
  <c r="AI37" i="221"/>
  <c r="AJ37" i="221"/>
  <c r="AK37" i="221"/>
  <c r="AL37" i="221"/>
  <c r="AM37" i="221"/>
  <c r="AN37" i="221"/>
  <c r="AO37" i="221"/>
  <c r="AP37" i="221"/>
  <c r="AQ37" i="221"/>
  <c r="AR37" i="221"/>
  <c r="AS37" i="221"/>
  <c r="AT37" i="221"/>
  <c r="AU37" i="221"/>
  <c r="AV37" i="221"/>
  <c r="AW37" i="221"/>
  <c r="AX37" i="221"/>
  <c r="AY37" i="221"/>
  <c r="AZ37" i="221"/>
  <c r="BA37" i="221"/>
  <c r="BB37" i="221"/>
  <c r="BC37" i="221"/>
  <c r="I38" i="221"/>
  <c r="J38" i="221"/>
  <c r="K38" i="221"/>
  <c r="L38" i="221"/>
  <c r="M38" i="221"/>
  <c r="N38" i="221"/>
  <c r="O38" i="221"/>
  <c r="P38" i="221"/>
  <c r="Q38" i="221"/>
  <c r="R38" i="221"/>
  <c r="S38" i="221"/>
  <c r="T38" i="221"/>
  <c r="U38" i="221"/>
  <c r="V38" i="221"/>
  <c r="W38" i="221"/>
  <c r="X38" i="221"/>
  <c r="Y38" i="221"/>
  <c r="Z38" i="221"/>
  <c r="AA38" i="221"/>
  <c r="AB38" i="221"/>
  <c r="AC38" i="221"/>
  <c r="AD38" i="221"/>
  <c r="AE38" i="221"/>
  <c r="AF38" i="221"/>
  <c r="AG38" i="221"/>
  <c r="AH38" i="221"/>
  <c r="AI38" i="221"/>
  <c r="AJ38" i="221"/>
  <c r="AK38" i="221"/>
  <c r="AL38" i="221"/>
  <c r="AM38" i="221"/>
  <c r="AN38" i="221"/>
  <c r="AO38" i="221"/>
  <c r="AP38" i="221"/>
  <c r="AQ38" i="221"/>
  <c r="AR38" i="221"/>
  <c r="AS38" i="221"/>
  <c r="AT38" i="221"/>
  <c r="AU38" i="221"/>
  <c r="AV38" i="221"/>
  <c r="AW38" i="221"/>
  <c r="AX38" i="221"/>
  <c r="AY38" i="221"/>
  <c r="AZ38" i="221"/>
  <c r="BA38" i="221"/>
  <c r="BB38" i="221"/>
  <c r="BC38" i="221"/>
  <c r="I39" i="221"/>
  <c r="J39" i="221"/>
  <c r="K39" i="221"/>
  <c r="L39" i="221"/>
  <c r="M39" i="221"/>
  <c r="N39" i="221"/>
  <c r="O39" i="221"/>
  <c r="P39" i="221"/>
  <c r="Q39" i="221"/>
  <c r="R39" i="221"/>
  <c r="S39" i="221"/>
  <c r="T39" i="221"/>
  <c r="U39" i="221"/>
  <c r="V39" i="221"/>
  <c r="W39" i="221"/>
  <c r="X39" i="221"/>
  <c r="Y39" i="221"/>
  <c r="Z39" i="221"/>
  <c r="AA39" i="221"/>
  <c r="AB39" i="221"/>
  <c r="AC39" i="221"/>
  <c r="AD39" i="221"/>
  <c r="AE39" i="221"/>
  <c r="AF39" i="221"/>
  <c r="AG39" i="221"/>
  <c r="AH39" i="221"/>
  <c r="AI39" i="221"/>
  <c r="AJ39" i="221"/>
  <c r="AK39" i="221"/>
  <c r="AL39" i="221"/>
  <c r="AM39" i="221"/>
  <c r="AN39" i="221"/>
  <c r="AO39" i="221"/>
  <c r="AP39" i="221"/>
  <c r="AQ39" i="221"/>
  <c r="AR39" i="221"/>
  <c r="AS39" i="221"/>
  <c r="AT39" i="221"/>
  <c r="AU39" i="221"/>
  <c r="AV39" i="221"/>
  <c r="AW39" i="221"/>
  <c r="AX39" i="221"/>
  <c r="AY39" i="221"/>
  <c r="AZ39" i="221"/>
  <c r="BA39" i="221"/>
  <c r="BB39" i="221"/>
  <c r="BC39" i="221"/>
  <c r="J209" i="60"/>
  <c r="K209" i="60"/>
  <c r="L209" i="60"/>
  <c r="M209" i="60"/>
  <c r="N209" i="60"/>
  <c r="O209" i="60"/>
  <c r="P209" i="60"/>
  <c r="Q209" i="60"/>
  <c r="R209" i="60"/>
  <c r="S209" i="60"/>
  <c r="T209" i="60"/>
  <c r="U209" i="60"/>
  <c r="V209" i="60"/>
  <c r="W209" i="60"/>
  <c r="X209" i="60"/>
  <c r="Y209" i="60"/>
  <c r="Z209" i="60"/>
  <c r="AA209" i="60"/>
  <c r="AB209" i="60"/>
  <c r="AC209" i="60"/>
  <c r="AD209" i="60"/>
  <c r="AE209" i="60"/>
  <c r="AF209" i="60"/>
  <c r="AG209" i="60"/>
  <c r="AH209" i="60"/>
  <c r="AI209" i="60"/>
  <c r="AJ209" i="60"/>
  <c r="AK209" i="60"/>
  <c r="AL209" i="60"/>
  <c r="AM209" i="60"/>
  <c r="AN209" i="60"/>
  <c r="AO209" i="60"/>
  <c r="AP209" i="60"/>
  <c r="AQ209" i="60"/>
  <c r="AR209" i="60"/>
  <c r="AS209" i="60"/>
  <c r="AT209" i="60"/>
  <c r="AU209" i="60"/>
  <c r="AV209" i="60"/>
  <c r="AW209" i="60"/>
  <c r="AX209" i="60"/>
  <c r="AY209" i="60"/>
  <c r="AZ209" i="60"/>
  <c r="BA209" i="60"/>
  <c r="BB209" i="60"/>
  <c r="BC209" i="60"/>
  <c r="AX430" i="60" l="1"/>
  <c r="AX442" i="60" s="1"/>
  <c r="AX449" i="60" s="1"/>
  <c r="AL430" i="60"/>
  <c r="AL435" i="60" s="1"/>
  <c r="AL366" i="60" s="1"/>
  <c r="Z430" i="60"/>
  <c r="Z435" i="60" s="1"/>
  <c r="Z366" i="60" s="1"/>
  <c r="N430" i="60"/>
  <c r="N435" i="60" s="1"/>
  <c r="N366" i="60" s="1"/>
  <c r="AW430" i="60"/>
  <c r="AW433" i="60" s="1"/>
  <c r="AW364" i="60" s="1"/>
  <c r="AK430" i="60"/>
  <c r="AK432" i="60" s="1"/>
  <c r="AK363" i="60" s="1"/>
  <c r="E430" i="60"/>
  <c r="E432" i="60" s="1"/>
  <c r="E363" i="60" s="1"/>
  <c r="BA430" i="60"/>
  <c r="BA432" i="60" s="1"/>
  <c r="BA363" i="60" s="1"/>
  <c r="D430" i="60"/>
  <c r="D432" i="60" s="1"/>
  <c r="D363" i="60" s="1"/>
  <c r="H430" i="60"/>
  <c r="H361" i="60" s="1"/>
  <c r="O430" i="60"/>
  <c r="O435" i="60" s="1"/>
  <c r="O366" i="60" s="1"/>
  <c r="BC430" i="60"/>
  <c r="BC434" i="60" s="1"/>
  <c r="BC365" i="60" s="1"/>
  <c r="AQ430" i="60"/>
  <c r="AQ361" i="60" s="1"/>
  <c r="AE430" i="60"/>
  <c r="AE361" i="60" s="1"/>
  <c r="S430" i="60"/>
  <c r="S435" i="60" s="1"/>
  <c r="S366" i="60" s="1"/>
  <c r="G430" i="60"/>
  <c r="G435" i="60" s="1"/>
  <c r="G366" i="60" s="1"/>
  <c r="C430" i="60"/>
  <c r="F430" i="60"/>
  <c r="AC430" i="60"/>
  <c r="AC432" i="60" s="1"/>
  <c r="AC363" i="60" s="1"/>
  <c r="I430" i="60"/>
  <c r="I442" i="60" s="1"/>
  <c r="AV430" i="60"/>
  <c r="AV434" i="60" s="1"/>
  <c r="AV365" i="60" s="1"/>
  <c r="AJ430" i="60"/>
  <c r="AJ432" i="60" s="1"/>
  <c r="AJ363" i="60" s="1"/>
  <c r="X430" i="60"/>
  <c r="X361" i="60" s="1"/>
  <c r="L430" i="60"/>
  <c r="L434" i="60" s="1"/>
  <c r="L365" i="60" s="1"/>
  <c r="AT430" i="60"/>
  <c r="AT434" i="60" s="1"/>
  <c r="AT365" i="60" s="1"/>
  <c r="AH430" i="60"/>
  <c r="AH442" i="60" s="1"/>
  <c r="AH448" i="60" s="1"/>
  <c r="V430" i="60"/>
  <c r="V433" i="60" s="1"/>
  <c r="V364" i="60" s="1"/>
  <c r="J430" i="60"/>
  <c r="J442" i="60" s="1"/>
  <c r="J447" i="60" s="1"/>
  <c r="AS430" i="60"/>
  <c r="AS432" i="60" s="1"/>
  <c r="AS363" i="60" s="1"/>
  <c r="AG430" i="60"/>
  <c r="AG442" i="60" s="1"/>
  <c r="U430" i="60"/>
  <c r="U432" i="60" s="1"/>
  <c r="U363" i="60" s="1"/>
  <c r="AR430" i="60"/>
  <c r="AR434" i="60" s="1"/>
  <c r="AR365" i="60" s="1"/>
  <c r="AF430" i="60"/>
  <c r="AF434" i="60" s="1"/>
  <c r="AF365" i="60" s="1"/>
  <c r="T430" i="60"/>
  <c r="T432" i="60" s="1"/>
  <c r="T363" i="60" s="1"/>
  <c r="BB430" i="60"/>
  <c r="BB433" i="60" s="1"/>
  <c r="BB364" i="60" s="1"/>
  <c r="AP430" i="60"/>
  <c r="AP432" i="60" s="1"/>
  <c r="AP363" i="60" s="1"/>
  <c r="AD430" i="60"/>
  <c r="AD435" i="60" s="1"/>
  <c r="AD366" i="60" s="1"/>
  <c r="Y430" i="60"/>
  <c r="Y433" i="60" s="1"/>
  <c r="Y364" i="60" s="1"/>
  <c r="Q430" i="60"/>
  <c r="Q433" i="60" s="1"/>
  <c r="Q364" i="60" s="1"/>
  <c r="V358" i="60"/>
  <c r="AZ430" i="60"/>
  <c r="AZ432" i="60" s="1"/>
  <c r="AZ363" i="60" s="1"/>
  <c r="AN430" i="60"/>
  <c r="AN361" i="60" s="1"/>
  <c r="AB430" i="60"/>
  <c r="AB434" i="60" s="1"/>
  <c r="AB365" i="60" s="1"/>
  <c r="P430" i="60"/>
  <c r="P442" i="60" s="1"/>
  <c r="M430" i="60"/>
  <c r="M432" i="60" s="1"/>
  <c r="M363" i="60" s="1"/>
  <c r="AO430" i="60"/>
  <c r="AO433" i="60" s="1"/>
  <c r="AO364" i="60" s="1"/>
  <c r="F433" i="60"/>
  <c r="F364" i="60" s="1"/>
  <c r="F435" i="60"/>
  <c r="F366" i="60" s="1"/>
  <c r="X415" i="60"/>
  <c r="X416" i="60" s="1"/>
  <c r="X347" i="60" s="1"/>
  <c r="X344" i="60"/>
  <c r="C442" i="60"/>
  <c r="C451" i="60" s="1"/>
  <c r="C361" i="60"/>
  <c r="C433" i="60"/>
  <c r="C364" i="60" s="1"/>
  <c r="Z344" i="60"/>
  <c r="Z415" i="60"/>
  <c r="Z416" i="60" s="1"/>
  <c r="Z347" i="60" s="1"/>
  <c r="AU430" i="60"/>
  <c r="AU361" i="60" s="1"/>
  <c r="AI430" i="60"/>
  <c r="AI435" i="60" s="1"/>
  <c r="AI366" i="60" s="1"/>
  <c r="K430" i="60"/>
  <c r="K433" i="60" s="1"/>
  <c r="K364" i="60" s="1"/>
  <c r="AS358" i="60"/>
  <c r="AG358" i="60"/>
  <c r="U358" i="60"/>
  <c r="I358" i="60"/>
  <c r="AZ359" i="60"/>
  <c r="AN359" i="60"/>
  <c r="AB359" i="60"/>
  <c r="P359" i="60"/>
  <c r="D359" i="60"/>
  <c r="AR358" i="60"/>
  <c r="AF358" i="60"/>
  <c r="T358" i="60"/>
  <c r="H358" i="60"/>
  <c r="W430" i="60"/>
  <c r="W435" i="60" s="1"/>
  <c r="W366" i="60" s="1"/>
  <c r="C358" i="60"/>
  <c r="C359" i="60"/>
  <c r="O359" i="60"/>
  <c r="BC358" i="60"/>
  <c r="AQ358" i="60"/>
  <c r="AE358" i="60"/>
  <c r="S358" i="60"/>
  <c r="G358" i="60"/>
  <c r="N359" i="60"/>
  <c r="BB358" i="60"/>
  <c r="AP358" i="60"/>
  <c r="AD358" i="60"/>
  <c r="R358" i="60"/>
  <c r="F358" i="60"/>
  <c r="R430" i="60"/>
  <c r="R442" i="60" s="1"/>
  <c r="R448" i="60" s="1"/>
  <c r="AY430" i="60"/>
  <c r="AY361" i="60" s="1"/>
  <c r="AM430" i="60"/>
  <c r="AM435" i="60" s="1"/>
  <c r="AM366" i="60" s="1"/>
  <c r="AA430" i="60"/>
  <c r="AA433" i="60" s="1"/>
  <c r="AA364" i="60" s="1"/>
  <c r="AX358" i="60"/>
  <c r="AL358" i="60"/>
  <c r="Z358" i="60"/>
  <c r="N358" i="60"/>
  <c r="Y415" i="60"/>
  <c r="Y416" i="60" s="1"/>
  <c r="Y347" i="60" s="1"/>
  <c r="AW442" i="60"/>
  <c r="AW448" i="60" s="1"/>
  <c r="AV358" i="60"/>
  <c r="AJ358" i="60"/>
  <c r="X358" i="60"/>
  <c r="L358" i="60"/>
  <c r="Q415" i="60"/>
  <c r="Q346" i="60" s="1"/>
  <c r="AF416" i="60"/>
  <c r="AF347" i="60" s="1"/>
  <c r="P415" i="60"/>
  <c r="P346" i="60" s="1"/>
  <c r="H344" i="60"/>
  <c r="AW415" i="60"/>
  <c r="AW416" i="60" s="1"/>
  <c r="AW347" i="60" s="1"/>
  <c r="AX434" i="60"/>
  <c r="AX365" i="60" s="1"/>
  <c r="AX432" i="60"/>
  <c r="AX363" i="60" s="1"/>
  <c r="AV415" i="60"/>
  <c r="AV416" i="60" s="1"/>
  <c r="AV347" i="60" s="1"/>
  <c r="C344" i="60"/>
  <c r="AN415" i="60"/>
  <c r="AN346" i="60" s="1"/>
  <c r="E361" i="60"/>
  <c r="AC361" i="60"/>
  <c r="D361" i="60"/>
  <c r="D442" i="60"/>
  <c r="AX446" i="60"/>
  <c r="AX450" i="60"/>
  <c r="C447" i="60"/>
  <c r="C448" i="60"/>
  <c r="C449" i="60"/>
  <c r="AX344" i="60"/>
  <c r="AX415" i="60"/>
  <c r="AX416" i="60" s="1"/>
  <c r="AX347" i="60" s="1"/>
  <c r="AH344" i="60"/>
  <c r="AH415" i="60"/>
  <c r="AH416" i="60" s="1"/>
  <c r="AH347" i="60" s="1"/>
  <c r="R344" i="60"/>
  <c r="R415" i="60"/>
  <c r="R416" i="60" s="1"/>
  <c r="R347" i="60" s="1"/>
  <c r="J344" i="60"/>
  <c r="J415" i="60"/>
  <c r="J416" i="60" s="1"/>
  <c r="J347" i="60" s="1"/>
  <c r="AX447" i="60"/>
  <c r="AT415" i="60"/>
  <c r="AT416" i="60" s="1"/>
  <c r="AT347" i="60" s="1"/>
  <c r="AD415" i="60"/>
  <c r="AD416" i="60" s="1"/>
  <c r="AD347" i="60" s="1"/>
  <c r="N415" i="60"/>
  <c r="N346" i="60" s="1"/>
  <c r="AR415" i="60"/>
  <c r="AR346" i="60" s="1"/>
  <c r="C434" i="60"/>
  <c r="C365" i="60" s="1"/>
  <c r="C432" i="60"/>
  <c r="C363" i="60" s="1"/>
  <c r="C435" i="60"/>
  <c r="C366" i="60" s="1"/>
  <c r="AL415" i="60"/>
  <c r="AL346" i="60" s="1"/>
  <c r="V415" i="60"/>
  <c r="V346" i="60" s="1"/>
  <c r="F415" i="60"/>
  <c r="F416" i="60" s="1"/>
  <c r="F347" i="60" s="1"/>
  <c r="AZ415" i="60"/>
  <c r="AZ416" i="60" s="1"/>
  <c r="AZ347" i="60" s="1"/>
  <c r="AB415" i="60"/>
  <c r="AB416" i="60" s="1"/>
  <c r="AB347" i="60" s="1"/>
  <c r="T415" i="60"/>
  <c r="T346" i="60" s="1"/>
  <c r="D415" i="60"/>
  <c r="D416" i="60" s="1"/>
  <c r="D347" i="60" s="1"/>
  <c r="AP415" i="60"/>
  <c r="AP416" i="60" s="1"/>
  <c r="AP347" i="60" s="1"/>
  <c r="G361" i="60"/>
  <c r="G442" i="60"/>
  <c r="G434" i="60"/>
  <c r="G365" i="60" s="1"/>
  <c r="G432" i="60"/>
  <c r="G363" i="60" s="1"/>
  <c r="D434" i="60"/>
  <c r="D365" i="60" s="1"/>
  <c r="H433" i="60"/>
  <c r="H364" i="60" s="1"/>
  <c r="BB415" i="60"/>
  <c r="BB346" i="60" s="1"/>
  <c r="AJ415" i="60"/>
  <c r="AJ346" i="60" s="1"/>
  <c r="L415" i="60"/>
  <c r="L346" i="60" s="1"/>
  <c r="AL442" i="60"/>
  <c r="AL432" i="60"/>
  <c r="AL363" i="60" s="1"/>
  <c r="F442" i="60"/>
  <c r="F432" i="60"/>
  <c r="F363" i="60" s="1"/>
  <c r="F434" i="60"/>
  <c r="F365" i="60" s="1"/>
  <c r="F361" i="60"/>
  <c r="G433" i="60"/>
  <c r="G364" i="60" s="1"/>
  <c r="AV442" i="60"/>
  <c r="AY415" i="60"/>
  <c r="AY416" i="60" s="1"/>
  <c r="AY347" i="60" s="1"/>
  <c r="AQ415" i="60"/>
  <c r="AQ416" i="60" s="1"/>
  <c r="AQ347" i="60" s="1"/>
  <c r="AI415" i="60"/>
  <c r="AI346" i="60" s="1"/>
  <c r="AA415" i="60"/>
  <c r="AA416" i="60" s="1"/>
  <c r="AA347" i="60" s="1"/>
  <c r="S415" i="60"/>
  <c r="S416" i="60" s="1"/>
  <c r="S347" i="60" s="1"/>
  <c r="K415" i="60"/>
  <c r="K416" i="60" s="1"/>
  <c r="K347" i="60" s="1"/>
  <c r="AO415" i="60"/>
  <c r="AO346" i="60" s="1"/>
  <c r="AK435" i="60"/>
  <c r="AK366" i="60" s="1"/>
  <c r="AC435" i="60"/>
  <c r="AC366" i="60" s="1"/>
  <c r="E435" i="60"/>
  <c r="E366" i="60" s="1"/>
  <c r="E433" i="60"/>
  <c r="E364" i="60" s="1"/>
  <c r="AW432" i="60"/>
  <c r="AW363" i="60" s="1"/>
  <c r="AX361" i="60"/>
  <c r="AG415" i="60"/>
  <c r="AG416" i="60" s="1"/>
  <c r="AG347" i="60" s="1"/>
  <c r="AF344" i="60"/>
  <c r="I415" i="60"/>
  <c r="I416" i="60" s="1"/>
  <c r="I347" i="60" s="1"/>
  <c r="AG435" i="60"/>
  <c r="AG366" i="60" s="1"/>
  <c r="AK434" i="60"/>
  <c r="AK365" i="60" s="1"/>
  <c r="E434" i="60"/>
  <c r="E365" i="60" s="1"/>
  <c r="AB346" i="60"/>
  <c r="C416" i="60"/>
  <c r="C347" i="60" s="1"/>
  <c r="AA342" i="60"/>
  <c r="BC415" i="60"/>
  <c r="AU415" i="60"/>
  <c r="AM415" i="60"/>
  <c r="AE415" i="60"/>
  <c r="W415" i="60"/>
  <c r="O415" i="60"/>
  <c r="G415" i="60"/>
  <c r="H346" i="60"/>
  <c r="BA415" i="60"/>
  <c r="AS415" i="60"/>
  <c r="AK415" i="60"/>
  <c r="AC415" i="60"/>
  <c r="U415" i="60"/>
  <c r="M415" i="60"/>
  <c r="E415" i="60"/>
  <c r="AY342" i="60"/>
  <c r="AI342" i="60"/>
  <c r="K342" i="60"/>
  <c r="AQ342" i="60"/>
  <c r="S342" i="60"/>
  <c r="D8" i="263"/>
  <c r="E8" i="263"/>
  <c r="F8" i="263"/>
  <c r="G8" i="263"/>
  <c r="H8" i="263"/>
  <c r="I8" i="263"/>
  <c r="J8" i="263"/>
  <c r="K8" i="263"/>
  <c r="B14" i="263"/>
  <c r="C14" i="263"/>
  <c r="D14" i="263"/>
  <c r="E14" i="263"/>
  <c r="F14" i="263"/>
  <c r="G14" i="263"/>
  <c r="H14" i="263"/>
  <c r="I14" i="263"/>
  <c r="J14" i="263"/>
  <c r="K14" i="263"/>
  <c r="B20" i="263"/>
  <c r="C20" i="263"/>
  <c r="D20" i="263"/>
  <c r="E20" i="263"/>
  <c r="F20" i="263"/>
  <c r="G20" i="263"/>
  <c r="H20" i="263"/>
  <c r="I20" i="263"/>
  <c r="J20" i="263"/>
  <c r="K20" i="263"/>
  <c r="B26" i="263"/>
  <c r="C26" i="263"/>
  <c r="D26" i="263"/>
  <c r="E26" i="263"/>
  <c r="F26" i="263"/>
  <c r="G26" i="263"/>
  <c r="H26" i="263"/>
  <c r="I26" i="263"/>
  <c r="J26" i="263"/>
  <c r="K26" i="263"/>
  <c r="B32" i="263"/>
  <c r="C32" i="263"/>
  <c r="D32" i="263"/>
  <c r="E32" i="263"/>
  <c r="F32" i="263"/>
  <c r="G32" i="263"/>
  <c r="H32" i="263"/>
  <c r="I32" i="263"/>
  <c r="J32" i="263"/>
  <c r="K32" i="263"/>
  <c r="D9" i="263"/>
  <c r="E9" i="263"/>
  <c r="F9" i="263"/>
  <c r="G9" i="263"/>
  <c r="H9" i="263"/>
  <c r="I9" i="263"/>
  <c r="J9" i="263"/>
  <c r="K9" i="263"/>
  <c r="B15" i="263"/>
  <c r="C15" i="263"/>
  <c r="D15" i="263"/>
  <c r="E15" i="263"/>
  <c r="F15" i="263"/>
  <c r="G15" i="263"/>
  <c r="H15" i="263"/>
  <c r="I15" i="263"/>
  <c r="J15" i="263"/>
  <c r="K15" i="263"/>
  <c r="B21" i="263"/>
  <c r="C21" i="263"/>
  <c r="D21" i="263"/>
  <c r="E21" i="263"/>
  <c r="F21" i="263"/>
  <c r="G21" i="263"/>
  <c r="H21" i="263"/>
  <c r="I21" i="263"/>
  <c r="J21" i="263"/>
  <c r="K21" i="263"/>
  <c r="B27" i="263"/>
  <c r="C27" i="263"/>
  <c r="D27" i="263"/>
  <c r="E27" i="263"/>
  <c r="F27" i="263"/>
  <c r="G27" i="263"/>
  <c r="H27" i="263"/>
  <c r="I27" i="263"/>
  <c r="J27" i="263"/>
  <c r="K27" i="263"/>
  <c r="B33" i="263"/>
  <c r="C33" i="263"/>
  <c r="D33" i="263"/>
  <c r="E33" i="263"/>
  <c r="F33" i="263"/>
  <c r="G33" i="263"/>
  <c r="H33" i="263"/>
  <c r="I33" i="263"/>
  <c r="J33" i="263"/>
  <c r="K33" i="263"/>
  <c r="D10" i="263"/>
  <c r="E10" i="263"/>
  <c r="F10" i="263"/>
  <c r="G10" i="263"/>
  <c r="H10" i="263"/>
  <c r="I10" i="263"/>
  <c r="J10" i="263"/>
  <c r="K10" i="263"/>
  <c r="B16" i="263"/>
  <c r="C16" i="263"/>
  <c r="D16" i="263"/>
  <c r="E16" i="263"/>
  <c r="F16" i="263"/>
  <c r="G16" i="263"/>
  <c r="H16" i="263"/>
  <c r="I16" i="263"/>
  <c r="J16" i="263"/>
  <c r="K16" i="263"/>
  <c r="B22" i="263"/>
  <c r="C22" i="263"/>
  <c r="D22" i="263"/>
  <c r="E22" i="263"/>
  <c r="F22" i="263"/>
  <c r="G22" i="263"/>
  <c r="H22" i="263"/>
  <c r="I22" i="263"/>
  <c r="J22" i="263"/>
  <c r="K22" i="263"/>
  <c r="B28" i="263"/>
  <c r="C28" i="263"/>
  <c r="D28" i="263"/>
  <c r="E28" i="263"/>
  <c r="F28" i="263"/>
  <c r="G28" i="263"/>
  <c r="H28" i="263"/>
  <c r="I28" i="263"/>
  <c r="J28" i="263"/>
  <c r="K28" i="263"/>
  <c r="B34" i="263"/>
  <c r="C34" i="263"/>
  <c r="D34" i="263"/>
  <c r="E34" i="263"/>
  <c r="F34" i="263"/>
  <c r="G34" i="263"/>
  <c r="H34" i="263"/>
  <c r="I34" i="263"/>
  <c r="J34" i="263"/>
  <c r="K34" i="263"/>
  <c r="D11" i="263"/>
  <c r="E11" i="263"/>
  <c r="F11" i="263"/>
  <c r="G11" i="263"/>
  <c r="H11" i="263"/>
  <c r="I11" i="263"/>
  <c r="J11" i="263"/>
  <c r="K11" i="263"/>
  <c r="B17" i="263"/>
  <c r="C17" i="263"/>
  <c r="D17" i="263"/>
  <c r="E17" i="263"/>
  <c r="F17" i="263"/>
  <c r="G17" i="263"/>
  <c r="H17" i="263"/>
  <c r="I17" i="263"/>
  <c r="J17" i="263"/>
  <c r="K17" i="263"/>
  <c r="B23" i="263"/>
  <c r="C23" i="263"/>
  <c r="D23" i="263"/>
  <c r="E23" i="263"/>
  <c r="F23" i="263"/>
  <c r="G23" i="263"/>
  <c r="H23" i="263"/>
  <c r="I23" i="263"/>
  <c r="J23" i="263"/>
  <c r="K23" i="263"/>
  <c r="B29" i="263"/>
  <c r="C29" i="263"/>
  <c r="D29" i="263"/>
  <c r="E29" i="263"/>
  <c r="F29" i="263"/>
  <c r="G29" i="263"/>
  <c r="H29" i="263"/>
  <c r="I29" i="263"/>
  <c r="J29" i="263"/>
  <c r="K29" i="263"/>
  <c r="B35" i="263"/>
  <c r="C35" i="263"/>
  <c r="D35" i="263"/>
  <c r="E35" i="263"/>
  <c r="F35" i="263"/>
  <c r="G35" i="263"/>
  <c r="H35" i="263"/>
  <c r="I35" i="263"/>
  <c r="J35" i="263"/>
  <c r="K35" i="263"/>
  <c r="D12" i="263"/>
  <c r="E12" i="263"/>
  <c r="F12" i="263"/>
  <c r="G12" i="263"/>
  <c r="H12" i="263"/>
  <c r="I12" i="263"/>
  <c r="J12" i="263"/>
  <c r="K12" i="263"/>
  <c r="B18" i="263"/>
  <c r="C18" i="263"/>
  <c r="D18" i="263"/>
  <c r="E18" i="263"/>
  <c r="F18" i="263"/>
  <c r="G18" i="263"/>
  <c r="H18" i="263"/>
  <c r="I18" i="263"/>
  <c r="J18" i="263"/>
  <c r="K18" i="263"/>
  <c r="B24" i="263"/>
  <c r="C24" i="263"/>
  <c r="D24" i="263"/>
  <c r="E24" i="263"/>
  <c r="F24" i="263"/>
  <c r="G24" i="263"/>
  <c r="H24" i="263"/>
  <c r="I24" i="263"/>
  <c r="J24" i="263"/>
  <c r="K24" i="263"/>
  <c r="B30" i="263"/>
  <c r="C30" i="263"/>
  <c r="D30" i="263"/>
  <c r="E30" i="263"/>
  <c r="F30" i="263"/>
  <c r="G30" i="263"/>
  <c r="H30" i="263"/>
  <c r="I30" i="263"/>
  <c r="J30" i="263"/>
  <c r="K30" i="263"/>
  <c r="B36" i="263"/>
  <c r="C36" i="263"/>
  <c r="D36" i="263"/>
  <c r="E36" i="263"/>
  <c r="F36" i="263"/>
  <c r="G36" i="263"/>
  <c r="H36" i="263"/>
  <c r="I36" i="263"/>
  <c r="J36" i="263"/>
  <c r="K36" i="263"/>
  <c r="G2" i="263"/>
  <c r="H2" i="263"/>
  <c r="I2" i="263"/>
  <c r="J2" i="263"/>
  <c r="K2" i="263"/>
  <c r="B8" i="263"/>
  <c r="C8" i="263"/>
  <c r="G3" i="263"/>
  <c r="H3" i="263"/>
  <c r="I3" i="263"/>
  <c r="J3" i="263"/>
  <c r="K3" i="263"/>
  <c r="B9" i="263"/>
  <c r="C9" i="263"/>
  <c r="G4" i="263"/>
  <c r="H4" i="263"/>
  <c r="I4" i="263"/>
  <c r="J4" i="263"/>
  <c r="K4" i="263"/>
  <c r="B10" i="263"/>
  <c r="C10" i="263"/>
  <c r="G5" i="263"/>
  <c r="H5" i="263"/>
  <c r="I5" i="263"/>
  <c r="J5" i="263"/>
  <c r="K5" i="263"/>
  <c r="B11" i="263"/>
  <c r="C11" i="263"/>
  <c r="G6" i="263"/>
  <c r="H6" i="263"/>
  <c r="I6" i="263"/>
  <c r="J6" i="263"/>
  <c r="K6" i="263"/>
  <c r="B12" i="263"/>
  <c r="C12" i="263"/>
  <c r="F6" i="263"/>
  <c r="F5" i="263"/>
  <c r="F4" i="263"/>
  <c r="F3" i="263"/>
  <c r="A1" i="263"/>
  <c r="A12" i="263"/>
  <c r="A36" i="263" s="1"/>
  <c r="A11" i="263"/>
  <c r="A29" i="263" s="1"/>
  <c r="A10" i="263"/>
  <c r="A16" i="263" s="1"/>
  <c r="A9" i="263"/>
  <c r="A33" i="263" s="1"/>
  <c r="D6" i="263"/>
  <c r="D5" i="263"/>
  <c r="D4" i="263"/>
  <c r="D3" i="263"/>
  <c r="F2" i="263"/>
  <c r="D8" i="261"/>
  <c r="E8" i="261"/>
  <c r="F8" i="261"/>
  <c r="G8" i="261"/>
  <c r="H8" i="261"/>
  <c r="I8" i="261"/>
  <c r="J8" i="261"/>
  <c r="K8" i="261"/>
  <c r="B14" i="261"/>
  <c r="C14" i="261"/>
  <c r="D14" i="261"/>
  <c r="E14" i="261"/>
  <c r="F14" i="261"/>
  <c r="G14" i="261"/>
  <c r="H14" i="261"/>
  <c r="I14" i="261"/>
  <c r="J14" i="261"/>
  <c r="K14" i="261"/>
  <c r="B20" i="261"/>
  <c r="C20" i="261"/>
  <c r="D20" i="261"/>
  <c r="E20" i="261"/>
  <c r="F20" i="261"/>
  <c r="G20" i="261"/>
  <c r="H20" i="261"/>
  <c r="I20" i="261"/>
  <c r="J20" i="261"/>
  <c r="K20" i="261"/>
  <c r="B26" i="261"/>
  <c r="C26" i="261"/>
  <c r="D26" i="261"/>
  <c r="E26" i="261"/>
  <c r="F26" i="261"/>
  <c r="G26" i="261"/>
  <c r="H26" i="261"/>
  <c r="I26" i="261"/>
  <c r="J26" i="261"/>
  <c r="K26" i="261"/>
  <c r="B32" i="261"/>
  <c r="C32" i="261"/>
  <c r="D32" i="261"/>
  <c r="E32" i="261"/>
  <c r="F32" i="261"/>
  <c r="G32" i="261"/>
  <c r="H32" i="261"/>
  <c r="I32" i="261"/>
  <c r="J32" i="261"/>
  <c r="K32" i="261"/>
  <c r="D9" i="261"/>
  <c r="E9" i="261"/>
  <c r="F9" i="261"/>
  <c r="G9" i="261"/>
  <c r="H9" i="261"/>
  <c r="I9" i="261"/>
  <c r="J9" i="261"/>
  <c r="K9" i="261"/>
  <c r="B15" i="261"/>
  <c r="C15" i="261"/>
  <c r="D15" i="261"/>
  <c r="E15" i="261"/>
  <c r="F15" i="261"/>
  <c r="G15" i="261"/>
  <c r="H15" i="261"/>
  <c r="I15" i="261"/>
  <c r="J15" i="261"/>
  <c r="K15" i="261"/>
  <c r="B21" i="261"/>
  <c r="C21" i="261"/>
  <c r="D21" i="261"/>
  <c r="E21" i="261"/>
  <c r="F21" i="261"/>
  <c r="G21" i="261"/>
  <c r="H21" i="261"/>
  <c r="I21" i="261"/>
  <c r="J21" i="261"/>
  <c r="K21" i="261"/>
  <c r="B27" i="261"/>
  <c r="C27" i="261"/>
  <c r="D27" i="261"/>
  <c r="E27" i="261"/>
  <c r="F27" i="261"/>
  <c r="G27" i="261"/>
  <c r="H27" i="261"/>
  <c r="I27" i="261"/>
  <c r="J27" i="261"/>
  <c r="K27" i="261"/>
  <c r="B33" i="261"/>
  <c r="C33" i="261"/>
  <c r="D33" i="261"/>
  <c r="E33" i="261"/>
  <c r="F33" i="261"/>
  <c r="G33" i="261"/>
  <c r="H33" i="261"/>
  <c r="I33" i="261"/>
  <c r="J33" i="261"/>
  <c r="K33" i="261"/>
  <c r="D10" i="261"/>
  <c r="E10" i="261"/>
  <c r="F10" i="261"/>
  <c r="G10" i="261"/>
  <c r="H10" i="261"/>
  <c r="I10" i="261"/>
  <c r="J10" i="261"/>
  <c r="K10" i="261"/>
  <c r="B16" i="261"/>
  <c r="C16" i="261"/>
  <c r="D16" i="261"/>
  <c r="E16" i="261"/>
  <c r="F16" i="261"/>
  <c r="G16" i="261"/>
  <c r="H16" i="261"/>
  <c r="I16" i="261"/>
  <c r="J16" i="261"/>
  <c r="K16" i="261"/>
  <c r="B22" i="261"/>
  <c r="C22" i="261"/>
  <c r="D22" i="261"/>
  <c r="E22" i="261"/>
  <c r="F22" i="261"/>
  <c r="G22" i="261"/>
  <c r="H22" i="261"/>
  <c r="I22" i="261"/>
  <c r="J22" i="261"/>
  <c r="K22" i="261"/>
  <c r="B28" i="261"/>
  <c r="C28" i="261"/>
  <c r="D28" i="261"/>
  <c r="E28" i="261"/>
  <c r="F28" i="261"/>
  <c r="G28" i="261"/>
  <c r="H28" i="261"/>
  <c r="I28" i="261"/>
  <c r="J28" i="261"/>
  <c r="K28" i="261"/>
  <c r="B34" i="261"/>
  <c r="C34" i="261"/>
  <c r="D34" i="261"/>
  <c r="E34" i="261"/>
  <c r="F34" i="261"/>
  <c r="G34" i="261"/>
  <c r="H34" i="261"/>
  <c r="I34" i="261"/>
  <c r="J34" i="261"/>
  <c r="K34" i="261"/>
  <c r="D11" i="261"/>
  <c r="E11" i="261"/>
  <c r="F11" i="261"/>
  <c r="G11" i="261"/>
  <c r="H11" i="261"/>
  <c r="I11" i="261"/>
  <c r="J11" i="261"/>
  <c r="K11" i="261"/>
  <c r="B17" i="261"/>
  <c r="C17" i="261"/>
  <c r="D17" i="261"/>
  <c r="E17" i="261"/>
  <c r="F17" i="261"/>
  <c r="G17" i="261"/>
  <c r="H17" i="261"/>
  <c r="I17" i="261"/>
  <c r="J17" i="261"/>
  <c r="K17" i="261"/>
  <c r="B23" i="261"/>
  <c r="C23" i="261"/>
  <c r="D23" i="261"/>
  <c r="E23" i="261"/>
  <c r="F23" i="261"/>
  <c r="G23" i="261"/>
  <c r="H23" i="261"/>
  <c r="I23" i="261"/>
  <c r="J23" i="261"/>
  <c r="K23" i="261"/>
  <c r="B29" i="261"/>
  <c r="C29" i="261"/>
  <c r="D29" i="261"/>
  <c r="E29" i="261"/>
  <c r="F29" i="261"/>
  <c r="G29" i="261"/>
  <c r="H29" i="261"/>
  <c r="I29" i="261"/>
  <c r="J29" i="261"/>
  <c r="K29" i="261"/>
  <c r="B35" i="261"/>
  <c r="C35" i="261"/>
  <c r="D35" i="261"/>
  <c r="E35" i="261"/>
  <c r="F35" i="261"/>
  <c r="G35" i="261"/>
  <c r="H35" i="261"/>
  <c r="I35" i="261"/>
  <c r="J35" i="261"/>
  <c r="K35" i="261"/>
  <c r="D12" i="261"/>
  <c r="E12" i="261"/>
  <c r="F12" i="261"/>
  <c r="G12" i="261"/>
  <c r="H12" i="261"/>
  <c r="I12" i="261"/>
  <c r="J12" i="261"/>
  <c r="K12" i="261"/>
  <c r="B18" i="261"/>
  <c r="C18" i="261"/>
  <c r="D18" i="261"/>
  <c r="E18" i="261"/>
  <c r="F18" i="261"/>
  <c r="G18" i="261"/>
  <c r="H18" i="261"/>
  <c r="I18" i="261"/>
  <c r="J18" i="261"/>
  <c r="K18" i="261"/>
  <c r="B24" i="261"/>
  <c r="C24" i="261"/>
  <c r="D24" i="261"/>
  <c r="E24" i="261"/>
  <c r="F24" i="261"/>
  <c r="G24" i="261"/>
  <c r="H24" i="261"/>
  <c r="I24" i="261"/>
  <c r="J24" i="261"/>
  <c r="K24" i="261"/>
  <c r="B30" i="261"/>
  <c r="C30" i="261"/>
  <c r="D30" i="261"/>
  <c r="E30" i="261"/>
  <c r="F30" i="261"/>
  <c r="G30" i="261"/>
  <c r="H30" i="261"/>
  <c r="I30" i="261"/>
  <c r="J30" i="261"/>
  <c r="K30" i="261"/>
  <c r="B36" i="261"/>
  <c r="C36" i="261"/>
  <c r="D36" i="261"/>
  <c r="E36" i="261"/>
  <c r="F36" i="261"/>
  <c r="G36" i="261"/>
  <c r="H36" i="261"/>
  <c r="I36" i="261"/>
  <c r="J36" i="261"/>
  <c r="K36" i="261"/>
  <c r="G2" i="261"/>
  <c r="H2" i="261"/>
  <c r="I2" i="261"/>
  <c r="J2" i="261"/>
  <c r="K2" i="261"/>
  <c r="B8" i="261"/>
  <c r="C8" i="261"/>
  <c r="G3" i="261"/>
  <c r="H3" i="261"/>
  <c r="I3" i="261"/>
  <c r="J3" i="261"/>
  <c r="K3" i="261"/>
  <c r="B9" i="261"/>
  <c r="C9" i="261"/>
  <c r="G4" i="261"/>
  <c r="H4" i="261"/>
  <c r="I4" i="261"/>
  <c r="J4" i="261"/>
  <c r="K4" i="261"/>
  <c r="B10" i="261"/>
  <c r="C10" i="261"/>
  <c r="G5" i="261"/>
  <c r="H5" i="261"/>
  <c r="I5" i="261"/>
  <c r="J5" i="261"/>
  <c r="K5" i="261"/>
  <c r="B11" i="261"/>
  <c r="C11" i="261"/>
  <c r="G6" i="261"/>
  <c r="H6" i="261"/>
  <c r="I6" i="261"/>
  <c r="J6" i="261"/>
  <c r="K6" i="261"/>
  <c r="B12" i="261"/>
  <c r="C12" i="261"/>
  <c r="F6" i="261"/>
  <c r="F5" i="261"/>
  <c r="F4" i="261"/>
  <c r="F3" i="261"/>
  <c r="A1" i="261"/>
  <c r="A12" i="261"/>
  <c r="A36" i="261" s="1"/>
  <c r="A11" i="261"/>
  <c r="A29" i="261" s="1"/>
  <c r="A10" i="261"/>
  <c r="A22" i="261" s="1"/>
  <c r="A9" i="261"/>
  <c r="A33" i="261" s="1"/>
  <c r="D6" i="261"/>
  <c r="D5" i="261"/>
  <c r="D4" i="261"/>
  <c r="D3" i="261"/>
  <c r="F2" i="261"/>
  <c r="D346" i="60" l="1"/>
  <c r="AD346" i="60"/>
  <c r="AS361" i="60"/>
  <c r="AW435" i="60"/>
  <c r="AW366" i="60" s="1"/>
  <c r="Z432" i="60"/>
  <c r="Z363" i="60" s="1"/>
  <c r="AS434" i="60"/>
  <c r="AS365" i="60" s="1"/>
  <c r="AX448" i="60"/>
  <c r="AS435" i="60"/>
  <c r="AS366" i="60" s="1"/>
  <c r="AW361" i="60"/>
  <c r="N434" i="60"/>
  <c r="N365" i="60" s="1"/>
  <c r="Z434" i="60"/>
  <c r="Z365" i="60" s="1"/>
  <c r="Z433" i="60"/>
  <c r="Z364" i="60" s="1"/>
  <c r="AL361" i="60"/>
  <c r="Z361" i="60"/>
  <c r="AX435" i="60"/>
  <c r="AX366" i="60" s="1"/>
  <c r="AL434" i="60"/>
  <c r="AL365" i="60" s="1"/>
  <c r="Z442" i="60"/>
  <c r="Z447" i="60" s="1"/>
  <c r="AL433" i="60"/>
  <c r="AL364" i="60" s="1"/>
  <c r="BA442" i="60"/>
  <c r="BA447" i="60" s="1"/>
  <c r="N442" i="60"/>
  <c r="N451" i="60" s="1"/>
  <c r="AF435" i="60"/>
  <c r="AF366" i="60" s="1"/>
  <c r="AX433" i="60"/>
  <c r="AX364" i="60" s="1"/>
  <c r="AW434" i="60"/>
  <c r="AW365" i="60" s="1"/>
  <c r="AV435" i="60"/>
  <c r="AV366" i="60" s="1"/>
  <c r="AK442" i="60"/>
  <c r="AK447" i="60" s="1"/>
  <c r="AV361" i="60"/>
  <c r="BA435" i="60"/>
  <c r="BA366" i="60" s="1"/>
  <c r="BA433" i="60"/>
  <c r="BA364" i="60" s="1"/>
  <c r="AS442" i="60"/>
  <c r="AS446" i="60" s="1"/>
  <c r="AV433" i="60"/>
  <c r="AV364" i="60" s="1"/>
  <c r="AC434" i="60"/>
  <c r="AC365" i="60" s="1"/>
  <c r="AX451" i="60"/>
  <c r="N433" i="60"/>
  <c r="N364" i="60" s="1"/>
  <c r="AG361" i="60"/>
  <c r="AK361" i="60"/>
  <c r="T361" i="60"/>
  <c r="AG433" i="60"/>
  <c r="AG364" i="60" s="1"/>
  <c r="T442" i="60"/>
  <c r="T446" i="60" s="1"/>
  <c r="I432" i="60"/>
  <c r="I363" i="60" s="1"/>
  <c r="AC433" i="60"/>
  <c r="AC364" i="60" s="1"/>
  <c r="AK433" i="60"/>
  <c r="AK364" i="60" s="1"/>
  <c r="N432" i="60"/>
  <c r="N363" i="60" s="1"/>
  <c r="AJ434" i="60"/>
  <c r="AJ365" i="60" s="1"/>
  <c r="AC442" i="60"/>
  <c r="AC449" i="60" s="1"/>
  <c r="AS433" i="60"/>
  <c r="AS364" i="60" s="1"/>
  <c r="N361" i="60"/>
  <c r="AZ434" i="60"/>
  <c r="AZ365" i="60" s="1"/>
  <c r="I361" i="60"/>
  <c r="BA361" i="60"/>
  <c r="AJ442" i="60"/>
  <c r="AJ447" i="60" s="1"/>
  <c r="T434" i="60"/>
  <c r="T365" i="60" s="1"/>
  <c r="AD361" i="60"/>
  <c r="AA435" i="60"/>
  <c r="AA366" i="60" s="1"/>
  <c r="AQ435" i="60"/>
  <c r="AQ366" i="60" s="1"/>
  <c r="AJ435" i="60"/>
  <c r="AJ366" i="60" s="1"/>
  <c r="BC442" i="60"/>
  <c r="BC446" i="60" s="1"/>
  <c r="Q434" i="60"/>
  <c r="Q365" i="60" s="1"/>
  <c r="J433" i="60"/>
  <c r="J364" i="60" s="1"/>
  <c r="O434" i="60"/>
  <c r="O365" i="60" s="1"/>
  <c r="AF442" i="60"/>
  <c r="AF446" i="60" s="1"/>
  <c r="O433" i="60"/>
  <c r="O364" i="60" s="1"/>
  <c r="AO432" i="60"/>
  <c r="AO363" i="60" s="1"/>
  <c r="AE433" i="60"/>
  <c r="AE364" i="60" s="1"/>
  <c r="BC435" i="60"/>
  <c r="BC366" i="60" s="1"/>
  <c r="O442" i="60"/>
  <c r="O446" i="60" s="1"/>
  <c r="AF361" i="60"/>
  <c r="AO361" i="60"/>
  <c r="BA434" i="60"/>
  <c r="BA365" i="60" s="1"/>
  <c r="AP433" i="60"/>
  <c r="AP364" i="60" s="1"/>
  <c r="O361" i="60"/>
  <c r="S361" i="60"/>
  <c r="BC433" i="60"/>
  <c r="BC364" i="60" s="1"/>
  <c r="AE434" i="60"/>
  <c r="AE365" i="60" s="1"/>
  <c r="AP434" i="60"/>
  <c r="AP365" i="60" s="1"/>
  <c r="AE442" i="60"/>
  <c r="AE448" i="60" s="1"/>
  <c r="AP442" i="60"/>
  <c r="AP449" i="60" s="1"/>
  <c r="AA442" i="60"/>
  <c r="AA447" i="60" s="1"/>
  <c r="X432" i="60"/>
  <c r="X363" i="60" s="1"/>
  <c r="AH361" i="60"/>
  <c r="BB434" i="60"/>
  <c r="BB365" i="60" s="1"/>
  <c r="AV432" i="60"/>
  <c r="AV363" i="60" s="1"/>
  <c r="S432" i="60"/>
  <c r="S363" i="60" s="1"/>
  <c r="H432" i="60"/>
  <c r="H363" i="60" s="1"/>
  <c r="AQ433" i="60"/>
  <c r="AQ364" i="60" s="1"/>
  <c r="AO434" i="60"/>
  <c r="AO365" i="60" s="1"/>
  <c r="BC361" i="60"/>
  <c r="D435" i="60"/>
  <c r="D366" i="60" s="1"/>
  <c r="AS447" i="60"/>
  <c r="AP361" i="60"/>
  <c r="BB435" i="60"/>
  <c r="BB366" i="60" s="1"/>
  <c r="I433" i="60"/>
  <c r="I364" i="60" s="1"/>
  <c r="Z346" i="60"/>
  <c r="K435" i="60"/>
  <c r="K366" i="60" s="1"/>
  <c r="AH433" i="60"/>
  <c r="AH364" i="60" s="1"/>
  <c r="AH450" i="60"/>
  <c r="O432" i="60"/>
  <c r="O363" i="60" s="1"/>
  <c r="T435" i="60"/>
  <c r="T366" i="60" s="1"/>
  <c r="D433" i="60"/>
  <c r="D364" i="60" s="1"/>
  <c r="E442" i="60"/>
  <c r="AE435" i="60"/>
  <c r="AE366" i="60" s="1"/>
  <c r="AD442" i="60"/>
  <c r="AD448" i="60" s="1"/>
  <c r="S442" i="60"/>
  <c r="S450" i="60" s="1"/>
  <c r="AE432" i="60"/>
  <c r="AE363" i="60" s="1"/>
  <c r="AA361" i="60"/>
  <c r="H442" i="60"/>
  <c r="AM432" i="60"/>
  <c r="AM363" i="60" s="1"/>
  <c r="AQ432" i="60"/>
  <c r="AQ363" i="60" s="1"/>
  <c r="AQ442" i="60"/>
  <c r="AQ447" i="60" s="1"/>
  <c r="BB432" i="60"/>
  <c r="BB363" i="60" s="1"/>
  <c r="BC432" i="60"/>
  <c r="BC363" i="60" s="1"/>
  <c r="L433" i="60"/>
  <c r="L364" i="60" s="1"/>
  <c r="AS451" i="60"/>
  <c r="S434" i="60"/>
  <c r="S365" i="60" s="1"/>
  <c r="K434" i="60"/>
  <c r="K365" i="60" s="1"/>
  <c r="P433" i="60"/>
  <c r="P364" i="60" s="1"/>
  <c r="AF433" i="60"/>
  <c r="AF364" i="60" s="1"/>
  <c r="H435" i="60"/>
  <c r="H366" i="60" s="1"/>
  <c r="S433" i="60"/>
  <c r="S364" i="60" s="1"/>
  <c r="Y434" i="60"/>
  <c r="Y365" i="60" s="1"/>
  <c r="H434" i="60"/>
  <c r="H365" i="60" s="1"/>
  <c r="AQ434" i="60"/>
  <c r="AQ365" i="60" s="1"/>
  <c r="X435" i="60"/>
  <c r="X366" i="60" s="1"/>
  <c r="N416" i="60"/>
  <c r="N347" i="60" s="1"/>
  <c r="AL416" i="60"/>
  <c r="AL347" i="60" s="1"/>
  <c r="AR416" i="60"/>
  <c r="AR347" i="60" s="1"/>
  <c r="AI416" i="60"/>
  <c r="AI347" i="60" s="1"/>
  <c r="P416" i="60"/>
  <c r="P347" i="60" s="1"/>
  <c r="AZ346" i="60"/>
  <c r="R346" i="60"/>
  <c r="AN416" i="60"/>
  <c r="AN347" i="60" s="1"/>
  <c r="AG346" i="60"/>
  <c r="Q416" i="60"/>
  <c r="Q347" i="60" s="1"/>
  <c r="AX346" i="60"/>
  <c r="Y346" i="60"/>
  <c r="AO416" i="60"/>
  <c r="AO347" i="60" s="1"/>
  <c r="X346" i="60"/>
  <c r="I446" i="60"/>
  <c r="I448" i="60"/>
  <c r="I450" i="60"/>
  <c r="I447" i="60"/>
  <c r="I449" i="60"/>
  <c r="I451" i="60"/>
  <c r="AP435" i="60"/>
  <c r="AP366" i="60" s="1"/>
  <c r="V432" i="60"/>
  <c r="V363" i="60" s="1"/>
  <c r="AT432" i="60"/>
  <c r="AT363" i="60" s="1"/>
  <c r="L432" i="60"/>
  <c r="L363" i="60" s="1"/>
  <c r="V435" i="60"/>
  <c r="V366" i="60" s="1"/>
  <c r="AO435" i="60"/>
  <c r="AO366" i="60" s="1"/>
  <c r="M442" i="60"/>
  <c r="M448" i="60" s="1"/>
  <c r="V442" i="60"/>
  <c r="V449" i="60" s="1"/>
  <c r="AT361" i="60"/>
  <c r="AH446" i="60"/>
  <c r="AD434" i="60"/>
  <c r="AD365" i="60" s="1"/>
  <c r="BB442" i="60"/>
  <c r="BB446" i="60" s="1"/>
  <c r="X433" i="60"/>
  <c r="X364" i="60" s="1"/>
  <c r="L442" i="60"/>
  <c r="L449" i="60" s="1"/>
  <c r="J432" i="60"/>
  <c r="J363" i="60" s="1"/>
  <c r="Y361" i="60"/>
  <c r="AT433" i="60"/>
  <c r="AT364" i="60" s="1"/>
  <c r="J449" i="60"/>
  <c r="J450" i="60"/>
  <c r="J448" i="60"/>
  <c r="I434" i="60"/>
  <c r="I365" i="60" s="1"/>
  <c r="AD432" i="60"/>
  <c r="AD363" i="60" s="1"/>
  <c r="BB361" i="60"/>
  <c r="AF432" i="60"/>
  <c r="AF363" i="60" s="1"/>
  <c r="L361" i="60"/>
  <c r="J361" i="60"/>
  <c r="AO442" i="60"/>
  <c r="AO450" i="60" s="1"/>
  <c r="AT435" i="60"/>
  <c r="AT366" i="60" s="1"/>
  <c r="J446" i="60"/>
  <c r="Q432" i="60"/>
  <c r="Q363" i="60" s="1"/>
  <c r="AH451" i="60"/>
  <c r="Q361" i="60"/>
  <c r="AH449" i="60"/>
  <c r="I435" i="60"/>
  <c r="I366" i="60" s="1"/>
  <c r="J451" i="60"/>
  <c r="X442" i="60"/>
  <c r="X451" i="60" s="1"/>
  <c r="V361" i="60"/>
  <c r="AT442" i="60"/>
  <c r="AT448" i="60" s="1"/>
  <c r="AM434" i="60"/>
  <c r="AM365" i="60" s="1"/>
  <c r="Y435" i="60"/>
  <c r="Y366" i="60" s="1"/>
  <c r="AH435" i="60"/>
  <c r="AH366" i="60" s="1"/>
  <c r="Z451" i="60"/>
  <c r="V434" i="60"/>
  <c r="V365" i="60" s="1"/>
  <c r="AW451" i="60"/>
  <c r="L435" i="60"/>
  <c r="L366" i="60" s="1"/>
  <c r="AH447" i="60"/>
  <c r="Y442" i="60"/>
  <c r="Y446" i="60" s="1"/>
  <c r="Y432" i="60"/>
  <c r="Y363" i="60" s="1"/>
  <c r="J434" i="60"/>
  <c r="J365" i="60" s="1"/>
  <c r="AD433" i="60"/>
  <c r="AD364" i="60" s="1"/>
  <c r="J435" i="60"/>
  <c r="J366" i="60" s="1"/>
  <c r="AG450" i="60"/>
  <c r="AG446" i="60"/>
  <c r="AG448" i="60"/>
  <c r="AW449" i="60"/>
  <c r="AR433" i="60"/>
  <c r="AR364" i="60" s="1"/>
  <c r="U433" i="60"/>
  <c r="U364" i="60" s="1"/>
  <c r="U435" i="60"/>
  <c r="U366" i="60" s="1"/>
  <c r="AB432" i="60"/>
  <c r="AB363" i="60" s="1"/>
  <c r="AM442" i="60"/>
  <c r="AM447" i="60" s="1"/>
  <c r="T433" i="60"/>
  <c r="T364" i="60" s="1"/>
  <c r="AJ361" i="60"/>
  <c r="AH432" i="60"/>
  <c r="AH363" i="60" s="1"/>
  <c r="AY433" i="60"/>
  <c r="AY364" i="60" s="1"/>
  <c r="AR432" i="60"/>
  <c r="AR363" i="60" s="1"/>
  <c r="X434" i="60"/>
  <c r="X365" i="60" s="1"/>
  <c r="AJ433" i="60"/>
  <c r="AJ364" i="60" s="1"/>
  <c r="AR442" i="60"/>
  <c r="AR446" i="60" s="1"/>
  <c r="AH434" i="60"/>
  <c r="AH365" i="60" s="1"/>
  <c r="AN434" i="60"/>
  <c r="AN365" i="60" s="1"/>
  <c r="AZ433" i="60"/>
  <c r="AZ364" i="60" s="1"/>
  <c r="AR361" i="60"/>
  <c r="AZ442" i="60"/>
  <c r="AZ447" i="60" s="1"/>
  <c r="U434" i="60"/>
  <c r="U365" i="60" s="1"/>
  <c r="AR435" i="60"/>
  <c r="AR366" i="60" s="1"/>
  <c r="AZ361" i="60"/>
  <c r="R447" i="60"/>
  <c r="AN442" i="60"/>
  <c r="AN447" i="60" s="1"/>
  <c r="U442" i="60"/>
  <c r="AZ435" i="60"/>
  <c r="AZ366" i="60" s="1"/>
  <c r="U361" i="60"/>
  <c r="AG432" i="60"/>
  <c r="AG363" i="60" s="1"/>
  <c r="AG434" i="60"/>
  <c r="AG365" i="60" s="1"/>
  <c r="AA432" i="60"/>
  <c r="AA363" i="60" s="1"/>
  <c r="W433" i="60"/>
  <c r="W364" i="60" s="1"/>
  <c r="AG451" i="60"/>
  <c r="AI432" i="60"/>
  <c r="AI363" i="60" s="1"/>
  <c r="AY434" i="60"/>
  <c r="AY365" i="60" s="1"/>
  <c r="AN451" i="60"/>
  <c r="M434" i="60"/>
  <c r="M365" i="60" s="1"/>
  <c r="W442" i="60"/>
  <c r="W448" i="60" s="1"/>
  <c r="P361" i="60"/>
  <c r="AB435" i="60"/>
  <c r="AB366" i="60" s="1"/>
  <c r="Q435" i="60"/>
  <c r="Q366" i="60" s="1"/>
  <c r="P435" i="60"/>
  <c r="P366" i="60" s="1"/>
  <c r="R435" i="60"/>
  <c r="R366" i="60" s="1"/>
  <c r="AW446" i="60"/>
  <c r="AG449" i="60"/>
  <c r="AB433" i="60"/>
  <c r="AB364" i="60" s="1"/>
  <c r="AS448" i="60"/>
  <c r="AI434" i="60"/>
  <c r="AI365" i="60" s="1"/>
  <c r="P434" i="60"/>
  <c r="P365" i="60" s="1"/>
  <c r="M435" i="60"/>
  <c r="M366" i="60" s="1"/>
  <c r="AG447" i="60"/>
  <c r="M361" i="60"/>
  <c r="Q442" i="60"/>
  <c r="R433" i="60"/>
  <c r="R364" i="60" s="1"/>
  <c r="AI433" i="60"/>
  <c r="AI364" i="60" s="1"/>
  <c r="AN433" i="60"/>
  <c r="AN364" i="60" s="1"/>
  <c r="AB442" i="60"/>
  <c r="AB446" i="60" s="1"/>
  <c r="BA451" i="60"/>
  <c r="AB361" i="60"/>
  <c r="AN432" i="60"/>
  <c r="AN363" i="60" s="1"/>
  <c r="BA448" i="60"/>
  <c r="P432" i="60"/>
  <c r="P363" i="60" s="1"/>
  <c r="AN435" i="60"/>
  <c r="AN366" i="60" s="1"/>
  <c r="R361" i="60"/>
  <c r="R446" i="60"/>
  <c r="M433" i="60"/>
  <c r="M364" i="60" s="1"/>
  <c r="AY432" i="60"/>
  <c r="AY363" i="60" s="1"/>
  <c r="AI361" i="60"/>
  <c r="AY435" i="60"/>
  <c r="AY366" i="60" s="1"/>
  <c r="W361" i="60"/>
  <c r="AI442" i="60"/>
  <c r="AI446" i="60" s="1"/>
  <c r="K361" i="60"/>
  <c r="E449" i="60"/>
  <c r="AA434" i="60"/>
  <c r="AA365" i="60" s="1"/>
  <c r="K432" i="60"/>
  <c r="K363" i="60" s="1"/>
  <c r="V416" i="60"/>
  <c r="V347" i="60" s="1"/>
  <c r="K442" i="60"/>
  <c r="K448" i="60" s="1"/>
  <c r="R451" i="60"/>
  <c r="R434" i="60"/>
  <c r="R365" i="60" s="1"/>
  <c r="Z446" i="60"/>
  <c r="Z449" i="60"/>
  <c r="AV346" i="60"/>
  <c r="AW447" i="60"/>
  <c r="AM361" i="60"/>
  <c r="AU435" i="60"/>
  <c r="AU366" i="60" s="1"/>
  <c r="AU442" i="60"/>
  <c r="AU433" i="60"/>
  <c r="AU364" i="60" s="1"/>
  <c r="R432" i="60"/>
  <c r="R363" i="60" s="1"/>
  <c r="AY442" i="60"/>
  <c r="AY449" i="60" s="1"/>
  <c r="E450" i="60"/>
  <c r="AM433" i="60"/>
  <c r="AM364" i="60" s="1"/>
  <c r="AW450" i="60"/>
  <c r="W432" i="60"/>
  <c r="W363" i="60" s="1"/>
  <c r="AU432" i="60"/>
  <c r="AU363" i="60" s="1"/>
  <c r="BA449" i="60"/>
  <c r="C446" i="60"/>
  <c r="L416" i="60"/>
  <c r="L347" i="60" s="1"/>
  <c r="R449" i="60"/>
  <c r="R450" i="60"/>
  <c r="W434" i="60"/>
  <c r="W365" i="60" s="1"/>
  <c r="AU434" i="60"/>
  <c r="AU365" i="60" s="1"/>
  <c r="C450" i="60"/>
  <c r="S346" i="60"/>
  <c r="AK450" i="60"/>
  <c r="K346" i="60"/>
  <c r="AT346" i="60"/>
  <c r="BB416" i="60"/>
  <c r="BB347" i="60" s="1"/>
  <c r="AJ416" i="60"/>
  <c r="AJ347" i="60" s="1"/>
  <c r="AW346" i="60"/>
  <c r="AA346" i="60"/>
  <c r="AK446" i="60"/>
  <c r="AK451" i="60"/>
  <c r="AH346" i="60"/>
  <c r="D447" i="60"/>
  <c r="D449" i="60"/>
  <c r="D451" i="60"/>
  <c r="D446" i="60"/>
  <c r="D448" i="60"/>
  <c r="D450" i="60"/>
  <c r="AY346" i="60"/>
  <c r="M447" i="60"/>
  <c r="M449" i="60"/>
  <c r="N449" i="60"/>
  <c r="N448" i="60"/>
  <c r="G447" i="60"/>
  <c r="G451" i="60"/>
  <c r="G448" i="60"/>
  <c r="G449" i="60"/>
  <c r="G450" i="60"/>
  <c r="G446" i="60"/>
  <c r="AQ446" i="60"/>
  <c r="AQ450" i="60"/>
  <c r="F346" i="60"/>
  <c r="AC448" i="60"/>
  <c r="AJ446" i="60"/>
  <c r="AJ448" i="60"/>
  <c r="J346" i="60"/>
  <c r="I346" i="60"/>
  <c r="AQ346" i="60"/>
  <c r="T416" i="60"/>
  <c r="T347" i="60" s="1"/>
  <c r="O449" i="60"/>
  <c r="O450" i="60"/>
  <c r="O451" i="60"/>
  <c r="T447" i="60"/>
  <c r="AV446" i="60"/>
  <c r="AV448" i="60"/>
  <c r="AV450" i="60"/>
  <c r="AV447" i="60"/>
  <c r="AV449" i="60"/>
  <c r="AV451" i="60"/>
  <c r="F447" i="60"/>
  <c r="F451" i="60"/>
  <c r="F448" i="60"/>
  <c r="F449" i="60"/>
  <c r="F446" i="60"/>
  <c r="F450" i="60"/>
  <c r="AL447" i="60"/>
  <c r="AL451" i="60"/>
  <c r="AL448" i="60"/>
  <c r="AL449" i="60"/>
  <c r="AL446" i="60"/>
  <c r="AL450" i="60"/>
  <c r="AP346" i="60"/>
  <c r="P446" i="60"/>
  <c r="P448" i="60"/>
  <c r="P450" i="60"/>
  <c r="P447" i="60"/>
  <c r="P449" i="60"/>
  <c r="P451" i="60"/>
  <c r="AC416" i="60"/>
  <c r="AC347" i="60" s="1"/>
  <c r="AC346" i="60"/>
  <c r="AK416" i="60"/>
  <c r="AK347" i="60" s="1"/>
  <c r="AK346" i="60"/>
  <c r="AS416" i="60"/>
  <c r="AS347" i="60" s="1"/>
  <c r="AS346" i="60"/>
  <c r="BA416" i="60"/>
  <c r="BA347" i="60" s="1"/>
  <c r="BA346" i="60"/>
  <c r="AE346" i="60"/>
  <c r="AE416" i="60"/>
  <c r="AE347" i="60" s="1"/>
  <c r="M416" i="60"/>
  <c r="M347" i="60" s="1"/>
  <c r="M346" i="60"/>
  <c r="G416" i="60"/>
  <c r="G347" i="60" s="1"/>
  <c r="G346" i="60"/>
  <c r="O346" i="60"/>
  <c r="O416" i="60"/>
  <c r="O347" i="60" s="1"/>
  <c r="W416" i="60"/>
  <c r="W347" i="60" s="1"/>
  <c r="W346" i="60"/>
  <c r="AM346" i="60"/>
  <c r="AM416" i="60"/>
  <c r="AM347" i="60" s="1"/>
  <c r="E416" i="60"/>
  <c r="E347" i="60" s="1"/>
  <c r="E346" i="60"/>
  <c r="AU416" i="60"/>
  <c r="AU347" i="60" s="1"/>
  <c r="AU346" i="60"/>
  <c r="BC346" i="60"/>
  <c r="BC416" i="60"/>
  <c r="BC347" i="60" s="1"/>
  <c r="U416" i="60"/>
  <c r="U347" i="60" s="1"/>
  <c r="U346" i="60"/>
  <c r="A23" i="261"/>
  <c r="A27" i="261"/>
  <c r="A16" i="261"/>
  <c r="A18" i="263"/>
  <c r="A23" i="263"/>
  <c r="A24" i="263"/>
  <c r="A27" i="263"/>
  <c r="A30" i="263"/>
  <c r="A34" i="263"/>
  <c r="A17" i="263"/>
  <c r="A21" i="263"/>
  <c r="A28" i="263"/>
  <c r="A15" i="263"/>
  <c r="A35" i="263"/>
  <c r="A22" i="263"/>
  <c r="A30" i="261"/>
  <c r="A34" i="261"/>
  <c r="A17" i="261"/>
  <c r="A21" i="261"/>
  <c r="A24" i="261"/>
  <c r="A28" i="261"/>
  <c r="A15" i="261"/>
  <c r="A35" i="261"/>
  <c r="A18" i="261"/>
  <c r="B8" i="258"/>
  <c r="C8" i="258"/>
  <c r="D8" i="258"/>
  <c r="E8" i="258"/>
  <c r="F8" i="258"/>
  <c r="G8" i="258"/>
  <c r="H8" i="258"/>
  <c r="I8" i="258"/>
  <c r="J8" i="258"/>
  <c r="K8" i="258"/>
  <c r="B14" i="258"/>
  <c r="C14" i="258"/>
  <c r="D14" i="258"/>
  <c r="E14" i="258"/>
  <c r="F14" i="258"/>
  <c r="G14" i="258"/>
  <c r="H14" i="258"/>
  <c r="I14" i="258"/>
  <c r="J14" i="258"/>
  <c r="K14" i="258"/>
  <c r="B20" i="258"/>
  <c r="C20" i="258"/>
  <c r="D20" i="258"/>
  <c r="E20" i="258"/>
  <c r="F20" i="258"/>
  <c r="G20" i="258"/>
  <c r="H20" i="258"/>
  <c r="I20" i="258"/>
  <c r="J20" i="258"/>
  <c r="K20" i="258"/>
  <c r="B26" i="258"/>
  <c r="C26" i="258"/>
  <c r="D26" i="258"/>
  <c r="E26" i="258"/>
  <c r="F26" i="258"/>
  <c r="G26" i="258"/>
  <c r="H26" i="258"/>
  <c r="I26" i="258"/>
  <c r="J26" i="258"/>
  <c r="K26" i="258"/>
  <c r="B32" i="258"/>
  <c r="C32" i="258"/>
  <c r="D32" i="258"/>
  <c r="E32" i="258"/>
  <c r="F32" i="258"/>
  <c r="G32" i="258"/>
  <c r="H32" i="258"/>
  <c r="I32" i="258"/>
  <c r="J32" i="258"/>
  <c r="K32" i="258"/>
  <c r="F3" i="258"/>
  <c r="G3" i="258"/>
  <c r="H3" i="258"/>
  <c r="I3" i="258"/>
  <c r="J3" i="258"/>
  <c r="K3" i="258"/>
  <c r="B9" i="258"/>
  <c r="C9" i="258"/>
  <c r="D9" i="258"/>
  <c r="E9" i="258"/>
  <c r="F9" i="258"/>
  <c r="G9" i="258"/>
  <c r="H9" i="258"/>
  <c r="I9" i="258"/>
  <c r="J9" i="258"/>
  <c r="K9" i="258"/>
  <c r="B15" i="258"/>
  <c r="C15" i="258"/>
  <c r="D15" i="258"/>
  <c r="E15" i="258"/>
  <c r="F15" i="258"/>
  <c r="G15" i="258"/>
  <c r="H15" i="258"/>
  <c r="I15" i="258"/>
  <c r="J15" i="258"/>
  <c r="K15" i="258"/>
  <c r="B21" i="258"/>
  <c r="C21" i="258"/>
  <c r="D21" i="258"/>
  <c r="E21" i="258"/>
  <c r="F21" i="258"/>
  <c r="G21" i="258"/>
  <c r="H21" i="258"/>
  <c r="I21" i="258"/>
  <c r="J21" i="258"/>
  <c r="K21" i="258"/>
  <c r="B27" i="258"/>
  <c r="C27" i="258"/>
  <c r="D27" i="258"/>
  <c r="E27" i="258"/>
  <c r="F27" i="258"/>
  <c r="G27" i="258"/>
  <c r="H27" i="258"/>
  <c r="I27" i="258"/>
  <c r="J27" i="258"/>
  <c r="K27" i="258"/>
  <c r="B33" i="258"/>
  <c r="C33" i="258"/>
  <c r="D33" i="258"/>
  <c r="E33" i="258"/>
  <c r="F33" i="258"/>
  <c r="G33" i="258"/>
  <c r="H33" i="258"/>
  <c r="I33" i="258"/>
  <c r="J33" i="258"/>
  <c r="K33" i="258"/>
  <c r="F4" i="258"/>
  <c r="G4" i="258"/>
  <c r="H4" i="258"/>
  <c r="I4" i="258"/>
  <c r="J4" i="258"/>
  <c r="K4" i="258"/>
  <c r="B10" i="258"/>
  <c r="C10" i="258"/>
  <c r="D10" i="258"/>
  <c r="E10" i="258"/>
  <c r="F10" i="258"/>
  <c r="G10" i="258"/>
  <c r="H10" i="258"/>
  <c r="I10" i="258"/>
  <c r="J10" i="258"/>
  <c r="K10" i="258"/>
  <c r="B16" i="258"/>
  <c r="C16" i="258"/>
  <c r="D16" i="258"/>
  <c r="E16" i="258"/>
  <c r="F16" i="258"/>
  <c r="G16" i="258"/>
  <c r="H16" i="258"/>
  <c r="I16" i="258"/>
  <c r="J16" i="258"/>
  <c r="K16" i="258"/>
  <c r="B22" i="258"/>
  <c r="C22" i="258"/>
  <c r="D22" i="258"/>
  <c r="E22" i="258"/>
  <c r="F22" i="258"/>
  <c r="G22" i="258"/>
  <c r="H22" i="258"/>
  <c r="I22" i="258"/>
  <c r="J22" i="258"/>
  <c r="K22" i="258"/>
  <c r="B28" i="258"/>
  <c r="C28" i="258"/>
  <c r="D28" i="258"/>
  <c r="E28" i="258"/>
  <c r="F28" i="258"/>
  <c r="G28" i="258"/>
  <c r="H28" i="258"/>
  <c r="I28" i="258"/>
  <c r="J28" i="258"/>
  <c r="K28" i="258"/>
  <c r="B34" i="258"/>
  <c r="C34" i="258"/>
  <c r="D34" i="258"/>
  <c r="E34" i="258"/>
  <c r="F34" i="258"/>
  <c r="G34" i="258"/>
  <c r="H34" i="258"/>
  <c r="I34" i="258"/>
  <c r="J34" i="258"/>
  <c r="K34" i="258"/>
  <c r="F5" i="258"/>
  <c r="G5" i="258"/>
  <c r="H5" i="258"/>
  <c r="I5" i="258"/>
  <c r="J5" i="258"/>
  <c r="K5" i="258"/>
  <c r="B11" i="258"/>
  <c r="C11" i="258"/>
  <c r="D11" i="258"/>
  <c r="E11" i="258"/>
  <c r="F11" i="258"/>
  <c r="G11" i="258"/>
  <c r="H11" i="258"/>
  <c r="I11" i="258"/>
  <c r="J11" i="258"/>
  <c r="K11" i="258"/>
  <c r="B17" i="258"/>
  <c r="C17" i="258"/>
  <c r="D17" i="258"/>
  <c r="E17" i="258"/>
  <c r="F17" i="258"/>
  <c r="G17" i="258"/>
  <c r="H17" i="258"/>
  <c r="I17" i="258"/>
  <c r="J17" i="258"/>
  <c r="K17" i="258"/>
  <c r="B23" i="258"/>
  <c r="C23" i="258"/>
  <c r="D23" i="258"/>
  <c r="E23" i="258"/>
  <c r="F23" i="258"/>
  <c r="G23" i="258"/>
  <c r="H23" i="258"/>
  <c r="I23" i="258"/>
  <c r="J23" i="258"/>
  <c r="K23" i="258"/>
  <c r="B29" i="258"/>
  <c r="C29" i="258"/>
  <c r="D29" i="258"/>
  <c r="E29" i="258"/>
  <c r="F29" i="258"/>
  <c r="G29" i="258"/>
  <c r="H29" i="258"/>
  <c r="I29" i="258"/>
  <c r="J29" i="258"/>
  <c r="K29" i="258"/>
  <c r="B35" i="258"/>
  <c r="C35" i="258"/>
  <c r="D35" i="258"/>
  <c r="E35" i="258"/>
  <c r="F35" i="258"/>
  <c r="G35" i="258"/>
  <c r="H35" i="258"/>
  <c r="I35" i="258"/>
  <c r="J35" i="258"/>
  <c r="K35" i="258"/>
  <c r="F6" i="258"/>
  <c r="G6" i="258"/>
  <c r="H6" i="258"/>
  <c r="I6" i="258"/>
  <c r="J6" i="258"/>
  <c r="K6" i="258"/>
  <c r="B12" i="258"/>
  <c r="C12" i="258"/>
  <c r="D12" i="258"/>
  <c r="E12" i="258"/>
  <c r="F12" i="258"/>
  <c r="G12" i="258"/>
  <c r="H12" i="258"/>
  <c r="I12" i="258"/>
  <c r="J12" i="258"/>
  <c r="K12" i="258"/>
  <c r="B18" i="258"/>
  <c r="C18" i="258"/>
  <c r="D18" i="258"/>
  <c r="E18" i="258"/>
  <c r="F18" i="258"/>
  <c r="G18" i="258"/>
  <c r="H18" i="258"/>
  <c r="I18" i="258"/>
  <c r="J18" i="258"/>
  <c r="K18" i="258"/>
  <c r="B24" i="258"/>
  <c r="C24" i="258"/>
  <c r="D24" i="258"/>
  <c r="E24" i="258"/>
  <c r="F24" i="258"/>
  <c r="G24" i="258"/>
  <c r="H24" i="258"/>
  <c r="I24" i="258"/>
  <c r="J24" i="258"/>
  <c r="K24" i="258"/>
  <c r="B30" i="258"/>
  <c r="C30" i="258"/>
  <c r="D30" i="258"/>
  <c r="E30" i="258"/>
  <c r="F30" i="258"/>
  <c r="G30" i="258"/>
  <c r="H30" i="258"/>
  <c r="I30" i="258"/>
  <c r="J30" i="258"/>
  <c r="K30" i="258"/>
  <c r="B36" i="258"/>
  <c r="C36" i="258"/>
  <c r="D36" i="258"/>
  <c r="E36" i="258"/>
  <c r="F36" i="258"/>
  <c r="G36" i="258"/>
  <c r="H36" i="258"/>
  <c r="I36" i="258"/>
  <c r="J36" i="258"/>
  <c r="K36" i="258"/>
  <c r="A1" i="258"/>
  <c r="A23" i="258"/>
  <c r="A17" i="258"/>
  <c r="A12" i="258"/>
  <c r="A30" i="258" s="1"/>
  <c r="A11" i="258"/>
  <c r="A35" i="258" s="1"/>
  <c r="A10" i="258"/>
  <c r="A34" i="258" s="1"/>
  <c r="A9" i="258"/>
  <c r="A33" i="258" s="1"/>
  <c r="D6" i="258"/>
  <c r="D5" i="258"/>
  <c r="D4" i="258"/>
  <c r="D3" i="258"/>
  <c r="K2" i="258"/>
  <c r="J2" i="258"/>
  <c r="I2" i="258"/>
  <c r="H2" i="258"/>
  <c r="G2" i="258"/>
  <c r="F2" i="258"/>
  <c r="B8" i="257"/>
  <c r="C8" i="257"/>
  <c r="D8" i="257"/>
  <c r="E8" i="257"/>
  <c r="F8" i="257"/>
  <c r="G8" i="257"/>
  <c r="H8" i="257"/>
  <c r="I8" i="257"/>
  <c r="J8" i="257"/>
  <c r="K8" i="257"/>
  <c r="B14" i="257"/>
  <c r="C14" i="257"/>
  <c r="D14" i="257"/>
  <c r="E14" i="257"/>
  <c r="F14" i="257"/>
  <c r="G14" i="257"/>
  <c r="H14" i="257"/>
  <c r="I14" i="257"/>
  <c r="J14" i="257"/>
  <c r="K14" i="257"/>
  <c r="B20" i="257"/>
  <c r="C20" i="257"/>
  <c r="D20" i="257"/>
  <c r="E20" i="257"/>
  <c r="F20" i="257"/>
  <c r="G20" i="257"/>
  <c r="H20" i="257"/>
  <c r="I20" i="257"/>
  <c r="J20" i="257"/>
  <c r="K20" i="257"/>
  <c r="B26" i="257"/>
  <c r="C26" i="257"/>
  <c r="D26" i="257"/>
  <c r="E26" i="257"/>
  <c r="F26" i="257"/>
  <c r="G26" i="257"/>
  <c r="H26" i="257"/>
  <c r="I26" i="257"/>
  <c r="J26" i="257"/>
  <c r="K26" i="257"/>
  <c r="B32" i="257"/>
  <c r="C32" i="257"/>
  <c r="D32" i="257"/>
  <c r="E32" i="257"/>
  <c r="F32" i="257"/>
  <c r="G32" i="257"/>
  <c r="H32" i="257"/>
  <c r="I32" i="257"/>
  <c r="J32" i="257"/>
  <c r="K32" i="257"/>
  <c r="F3" i="257"/>
  <c r="G3" i="257"/>
  <c r="H3" i="257"/>
  <c r="I3" i="257"/>
  <c r="J3" i="257"/>
  <c r="K3" i="257"/>
  <c r="B9" i="257"/>
  <c r="C9" i="257"/>
  <c r="D9" i="257"/>
  <c r="E9" i="257"/>
  <c r="F9" i="257"/>
  <c r="G9" i="257"/>
  <c r="H9" i="257"/>
  <c r="I9" i="257"/>
  <c r="J9" i="257"/>
  <c r="K9" i="257"/>
  <c r="B15" i="257"/>
  <c r="C15" i="257"/>
  <c r="D15" i="257"/>
  <c r="E15" i="257"/>
  <c r="F15" i="257"/>
  <c r="G15" i="257"/>
  <c r="H15" i="257"/>
  <c r="I15" i="257"/>
  <c r="J15" i="257"/>
  <c r="K15" i="257"/>
  <c r="B21" i="257"/>
  <c r="C21" i="257"/>
  <c r="D21" i="257"/>
  <c r="E21" i="257"/>
  <c r="F21" i="257"/>
  <c r="G21" i="257"/>
  <c r="H21" i="257"/>
  <c r="I21" i="257"/>
  <c r="J21" i="257"/>
  <c r="K21" i="257"/>
  <c r="B27" i="257"/>
  <c r="C27" i="257"/>
  <c r="D27" i="257"/>
  <c r="E27" i="257"/>
  <c r="F27" i="257"/>
  <c r="G27" i="257"/>
  <c r="H27" i="257"/>
  <c r="I27" i="257"/>
  <c r="J27" i="257"/>
  <c r="K27" i="257"/>
  <c r="B33" i="257"/>
  <c r="C33" i="257"/>
  <c r="D33" i="257"/>
  <c r="E33" i="257"/>
  <c r="F33" i="257"/>
  <c r="G33" i="257"/>
  <c r="H33" i="257"/>
  <c r="I33" i="257"/>
  <c r="J33" i="257"/>
  <c r="K33" i="257"/>
  <c r="F4" i="257"/>
  <c r="G4" i="257"/>
  <c r="H4" i="257"/>
  <c r="I4" i="257"/>
  <c r="J4" i="257"/>
  <c r="K4" i="257"/>
  <c r="B10" i="257"/>
  <c r="C10" i="257"/>
  <c r="D10" i="257"/>
  <c r="E10" i="257"/>
  <c r="F10" i="257"/>
  <c r="G10" i="257"/>
  <c r="H10" i="257"/>
  <c r="I10" i="257"/>
  <c r="J10" i="257"/>
  <c r="K10" i="257"/>
  <c r="B16" i="257"/>
  <c r="C16" i="257"/>
  <c r="D16" i="257"/>
  <c r="E16" i="257"/>
  <c r="F16" i="257"/>
  <c r="G16" i="257"/>
  <c r="H16" i="257"/>
  <c r="I16" i="257"/>
  <c r="J16" i="257"/>
  <c r="K16" i="257"/>
  <c r="B22" i="257"/>
  <c r="C22" i="257"/>
  <c r="D22" i="257"/>
  <c r="E22" i="257"/>
  <c r="F22" i="257"/>
  <c r="G22" i="257"/>
  <c r="H22" i="257"/>
  <c r="I22" i="257"/>
  <c r="J22" i="257"/>
  <c r="K22" i="257"/>
  <c r="B28" i="257"/>
  <c r="C28" i="257"/>
  <c r="D28" i="257"/>
  <c r="E28" i="257"/>
  <c r="F28" i="257"/>
  <c r="G28" i="257"/>
  <c r="H28" i="257"/>
  <c r="I28" i="257"/>
  <c r="J28" i="257"/>
  <c r="K28" i="257"/>
  <c r="B34" i="257"/>
  <c r="C34" i="257"/>
  <c r="D34" i="257"/>
  <c r="E34" i="257"/>
  <c r="F34" i="257"/>
  <c r="G34" i="257"/>
  <c r="H34" i="257"/>
  <c r="I34" i="257"/>
  <c r="J34" i="257"/>
  <c r="K34" i="257"/>
  <c r="F5" i="257"/>
  <c r="G5" i="257"/>
  <c r="H5" i="257"/>
  <c r="I5" i="257"/>
  <c r="J5" i="257"/>
  <c r="K5" i="257"/>
  <c r="B11" i="257"/>
  <c r="C11" i="257"/>
  <c r="D11" i="257"/>
  <c r="E11" i="257"/>
  <c r="F11" i="257"/>
  <c r="G11" i="257"/>
  <c r="H11" i="257"/>
  <c r="I11" i="257"/>
  <c r="J11" i="257"/>
  <c r="K11" i="257"/>
  <c r="B17" i="257"/>
  <c r="C17" i="257"/>
  <c r="D17" i="257"/>
  <c r="E17" i="257"/>
  <c r="F17" i="257"/>
  <c r="G17" i="257"/>
  <c r="H17" i="257"/>
  <c r="I17" i="257"/>
  <c r="J17" i="257"/>
  <c r="K17" i="257"/>
  <c r="B23" i="257"/>
  <c r="C23" i="257"/>
  <c r="D23" i="257"/>
  <c r="E23" i="257"/>
  <c r="F23" i="257"/>
  <c r="G23" i="257"/>
  <c r="H23" i="257"/>
  <c r="I23" i="257"/>
  <c r="J23" i="257"/>
  <c r="K23" i="257"/>
  <c r="B29" i="257"/>
  <c r="C29" i="257"/>
  <c r="D29" i="257"/>
  <c r="E29" i="257"/>
  <c r="F29" i="257"/>
  <c r="G29" i="257"/>
  <c r="H29" i="257"/>
  <c r="I29" i="257"/>
  <c r="J29" i="257"/>
  <c r="K29" i="257"/>
  <c r="B35" i="257"/>
  <c r="C35" i="257"/>
  <c r="D35" i="257"/>
  <c r="E35" i="257"/>
  <c r="F35" i="257"/>
  <c r="G35" i="257"/>
  <c r="H35" i="257"/>
  <c r="I35" i="257"/>
  <c r="J35" i="257"/>
  <c r="K35" i="257"/>
  <c r="F6" i="257"/>
  <c r="G6" i="257"/>
  <c r="H6" i="257"/>
  <c r="I6" i="257"/>
  <c r="J6" i="257"/>
  <c r="K6" i="257"/>
  <c r="B12" i="257"/>
  <c r="C12" i="257"/>
  <c r="D12" i="257"/>
  <c r="E12" i="257"/>
  <c r="F12" i="257"/>
  <c r="G12" i="257"/>
  <c r="H12" i="257"/>
  <c r="I12" i="257"/>
  <c r="J12" i="257"/>
  <c r="K12" i="257"/>
  <c r="B18" i="257"/>
  <c r="C18" i="257"/>
  <c r="D18" i="257"/>
  <c r="E18" i="257"/>
  <c r="F18" i="257"/>
  <c r="G18" i="257"/>
  <c r="H18" i="257"/>
  <c r="I18" i="257"/>
  <c r="J18" i="257"/>
  <c r="K18" i="257"/>
  <c r="B24" i="257"/>
  <c r="C24" i="257"/>
  <c r="D24" i="257"/>
  <c r="E24" i="257"/>
  <c r="F24" i="257"/>
  <c r="G24" i="257"/>
  <c r="H24" i="257"/>
  <c r="I24" i="257"/>
  <c r="J24" i="257"/>
  <c r="K24" i="257"/>
  <c r="B30" i="257"/>
  <c r="C30" i="257"/>
  <c r="D30" i="257"/>
  <c r="E30" i="257"/>
  <c r="F30" i="257"/>
  <c r="G30" i="257"/>
  <c r="H30" i="257"/>
  <c r="I30" i="257"/>
  <c r="J30" i="257"/>
  <c r="K30" i="257"/>
  <c r="B36" i="257"/>
  <c r="C36" i="257"/>
  <c r="D36" i="257"/>
  <c r="E36" i="257"/>
  <c r="F36" i="257"/>
  <c r="G36" i="257"/>
  <c r="H36" i="257"/>
  <c r="I36" i="257"/>
  <c r="J36" i="257"/>
  <c r="K36" i="257"/>
  <c r="A12" i="257"/>
  <c r="A36" i="257" s="1"/>
  <c r="A11" i="257"/>
  <c r="A35" i="257" s="1"/>
  <c r="A10" i="257"/>
  <c r="A34" i="257" s="1"/>
  <c r="A9" i="257"/>
  <c r="A33" i="257" s="1"/>
  <c r="D6" i="257"/>
  <c r="D5" i="257"/>
  <c r="D4" i="257"/>
  <c r="D3" i="257"/>
  <c r="A1" i="257"/>
  <c r="K2" i="257"/>
  <c r="J2" i="257"/>
  <c r="I2" i="257"/>
  <c r="H2" i="257"/>
  <c r="G2" i="257"/>
  <c r="F2" i="257"/>
  <c r="A12" i="256"/>
  <c r="A30" i="256" s="1"/>
  <c r="A11" i="256"/>
  <c r="A35" i="256" s="1"/>
  <c r="A10" i="256"/>
  <c r="A34" i="256" s="1"/>
  <c r="A9" i="256"/>
  <c r="A33" i="256" s="1"/>
  <c r="B8" i="256"/>
  <c r="C8" i="256"/>
  <c r="D8" i="256"/>
  <c r="E8" i="256"/>
  <c r="F8" i="256"/>
  <c r="G8" i="256"/>
  <c r="H8" i="256"/>
  <c r="I8" i="256"/>
  <c r="J8" i="256"/>
  <c r="K8" i="256"/>
  <c r="B14" i="256"/>
  <c r="C14" i="256"/>
  <c r="D14" i="256"/>
  <c r="E14" i="256"/>
  <c r="F14" i="256"/>
  <c r="G14" i="256"/>
  <c r="H14" i="256"/>
  <c r="I14" i="256"/>
  <c r="J14" i="256"/>
  <c r="K14" i="256"/>
  <c r="B20" i="256"/>
  <c r="C20" i="256"/>
  <c r="D20" i="256"/>
  <c r="E20" i="256"/>
  <c r="F20" i="256"/>
  <c r="G20" i="256"/>
  <c r="H20" i="256"/>
  <c r="I20" i="256"/>
  <c r="J20" i="256"/>
  <c r="K20" i="256"/>
  <c r="B26" i="256"/>
  <c r="C26" i="256"/>
  <c r="D26" i="256"/>
  <c r="E26" i="256"/>
  <c r="F26" i="256"/>
  <c r="G26" i="256"/>
  <c r="H26" i="256"/>
  <c r="I26" i="256"/>
  <c r="J26" i="256"/>
  <c r="K26" i="256"/>
  <c r="B32" i="256"/>
  <c r="C32" i="256"/>
  <c r="D32" i="256"/>
  <c r="E32" i="256"/>
  <c r="F32" i="256"/>
  <c r="G32" i="256"/>
  <c r="H32" i="256"/>
  <c r="I32" i="256"/>
  <c r="J32" i="256"/>
  <c r="K32" i="256"/>
  <c r="F3" i="256"/>
  <c r="G3" i="256"/>
  <c r="H3" i="256"/>
  <c r="I3" i="256"/>
  <c r="J3" i="256"/>
  <c r="K3" i="256"/>
  <c r="B9" i="256"/>
  <c r="C9" i="256"/>
  <c r="D9" i="256"/>
  <c r="E9" i="256"/>
  <c r="F9" i="256"/>
  <c r="G9" i="256"/>
  <c r="H9" i="256"/>
  <c r="I9" i="256"/>
  <c r="J9" i="256"/>
  <c r="K9" i="256"/>
  <c r="B15" i="256"/>
  <c r="C15" i="256"/>
  <c r="D15" i="256"/>
  <c r="E15" i="256"/>
  <c r="F15" i="256"/>
  <c r="G15" i="256"/>
  <c r="H15" i="256"/>
  <c r="I15" i="256"/>
  <c r="J15" i="256"/>
  <c r="K15" i="256"/>
  <c r="B21" i="256"/>
  <c r="C21" i="256"/>
  <c r="D21" i="256"/>
  <c r="E21" i="256"/>
  <c r="F21" i="256"/>
  <c r="G21" i="256"/>
  <c r="H21" i="256"/>
  <c r="I21" i="256"/>
  <c r="J21" i="256"/>
  <c r="K21" i="256"/>
  <c r="B27" i="256"/>
  <c r="C27" i="256"/>
  <c r="D27" i="256"/>
  <c r="E27" i="256"/>
  <c r="F27" i="256"/>
  <c r="G27" i="256"/>
  <c r="H27" i="256"/>
  <c r="I27" i="256"/>
  <c r="J27" i="256"/>
  <c r="K27" i="256"/>
  <c r="B33" i="256"/>
  <c r="C33" i="256"/>
  <c r="D33" i="256"/>
  <c r="E33" i="256"/>
  <c r="F33" i="256"/>
  <c r="G33" i="256"/>
  <c r="H33" i="256"/>
  <c r="I33" i="256"/>
  <c r="J33" i="256"/>
  <c r="K33" i="256"/>
  <c r="F4" i="256"/>
  <c r="G4" i="256"/>
  <c r="H4" i="256"/>
  <c r="I4" i="256"/>
  <c r="J4" i="256"/>
  <c r="K4" i="256"/>
  <c r="B10" i="256"/>
  <c r="C10" i="256"/>
  <c r="D10" i="256"/>
  <c r="E10" i="256"/>
  <c r="F10" i="256"/>
  <c r="G10" i="256"/>
  <c r="H10" i="256"/>
  <c r="I10" i="256"/>
  <c r="J10" i="256"/>
  <c r="K10" i="256"/>
  <c r="B16" i="256"/>
  <c r="C16" i="256"/>
  <c r="D16" i="256"/>
  <c r="E16" i="256"/>
  <c r="F16" i="256"/>
  <c r="G16" i="256"/>
  <c r="H16" i="256"/>
  <c r="I16" i="256"/>
  <c r="J16" i="256"/>
  <c r="K16" i="256"/>
  <c r="B22" i="256"/>
  <c r="C22" i="256"/>
  <c r="D22" i="256"/>
  <c r="E22" i="256"/>
  <c r="F22" i="256"/>
  <c r="G22" i="256"/>
  <c r="H22" i="256"/>
  <c r="I22" i="256"/>
  <c r="J22" i="256"/>
  <c r="K22" i="256"/>
  <c r="B28" i="256"/>
  <c r="C28" i="256"/>
  <c r="D28" i="256"/>
  <c r="E28" i="256"/>
  <c r="F28" i="256"/>
  <c r="G28" i="256"/>
  <c r="H28" i="256"/>
  <c r="I28" i="256"/>
  <c r="J28" i="256"/>
  <c r="K28" i="256"/>
  <c r="B34" i="256"/>
  <c r="C34" i="256"/>
  <c r="D34" i="256"/>
  <c r="E34" i="256"/>
  <c r="F34" i="256"/>
  <c r="G34" i="256"/>
  <c r="H34" i="256"/>
  <c r="I34" i="256"/>
  <c r="J34" i="256"/>
  <c r="K34" i="256"/>
  <c r="F5" i="256"/>
  <c r="G5" i="256"/>
  <c r="H5" i="256"/>
  <c r="I5" i="256"/>
  <c r="J5" i="256"/>
  <c r="K5" i="256"/>
  <c r="B11" i="256"/>
  <c r="C11" i="256"/>
  <c r="D11" i="256"/>
  <c r="E11" i="256"/>
  <c r="F11" i="256"/>
  <c r="G11" i="256"/>
  <c r="H11" i="256"/>
  <c r="I11" i="256"/>
  <c r="J11" i="256"/>
  <c r="K11" i="256"/>
  <c r="B17" i="256"/>
  <c r="C17" i="256"/>
  <c r="D17" i="256"/>
  <c r="E17" i="256"/>
  <c r="F17" i="256"/>
  <c r="G17" i="256"/>
  <c r="H17" i="256"/>
  <c r="I17" i="256"/>
  <c r="J17" i="256"/>
  <c r="K17" i="256"/>
  <c r="B23" i="256"/>
  <c r="C23" i="256"/>
  <c r="D23" i="256"/>
  <c r="E23" i="256"/>
  <c r="F23" i="256"/>
  <c r="G23" i="256"/>
  <c r="H23" i="256"/>
  <c r="I23" i="256"/>
  <c r="J23" i="256"/>
  <c r="K23" i="256"/>
  <c r="B29" i="256"/>
  <c r="C29" i="256"/>
  <c r="D29" i="256"/>
  <c r="E29" i="256"/>
  <c r="F29" i="256"/>
  <c r="G29" i="256"/>
  <c r="H29" i="256"/>
  <c r="I29" i="256"/>
  <c r="J29" i="256"/>
  <c r="K29" i="256"/>
  <c r="B35" i="256"/>
  <c r="C35" i="256"/>
  <c r="D35" i="256"/>
  <c r="E35" i="256"/>
  <c r="F35" i="256"/>
  <c r="G35" i="256"/>
  <c r="H35" i="256"/>
  <c r="I35" i="256"/>
  <c r="J35" i="256"/>
  <c r="K35" i="256"/>
  <c r="F6" i="256"/>
  <c r="G6" i="256"/>
  <c r="H6" i="256"/>
  <c r="I6" i="256"/>
  <c r="J6" i="256"/>
  <c r="K6" i="256"/>
  <c r="B12" i="256"/>
  <c r="C12" i="256"/>
  <c r="D12" i="256"/>
  <c r="E12" i="256"/>
  <c r="F12" i="256"/>
  <c r="G12" i="256"/>
  <c r="H12" i="256"/>
  <c r="I12" i="256"/>
  <c r="J12" i="256"/>
  <c r="K12" i="256"/>
  <c r="B18" i="256"/>
  <c r="C18" i="256"/>
  <c r="D18" i="256"/>
  <c r="E18" i="256"/>
  <c r="F18" i="256"/>
  <c r="G18" i="256"/>
  <c r="H18" i="256"/>
  <c r="I18" i="256"/>
  <c r="J18" i="256"/>
  <c r="K18" i="256"/>
  <c r="B24" i="256"/>
  <c r="C24" i="256"/>
  <c r="D24" i="256"/>
  <c r="E24" i="256"/>
  <c r="F24" i="256"/>
  <c r="G24" i="256"/>
  <c r="H24" i="256"/>
  <c r="I24" i="256"/>
  <c r="J24" i="256"/>
  <c r="K24" i="256"/>
  <c r="B30" i="256"/>
  <c r="C30" i="256"/>
  <c r="D30" i="256"/>
  <c r="E30" i="256"/>
  <c r="F30" i="256"/>
  <c r="G30" i="256"/>
  <c r="H30" i="256"/>
  <c r="I30" i="256"/>
  <c r="J30" i="256"/>
  <c r="K30" i="256"/>
  <c r="B36" i="256"/>
  <c r="C36" i="256"/>
  <c r="D36" i="256"/>
  <c r="E36" i="256"/>
  <c r="F36" i="256"/>
  <c r="G36" i="256"/>
  <c r="H36" i="256"/>
  <c r="I36" i="256"/>
  <c r="J36" i="256"/>
  <c r="K36" i="256"/>
  <c r="D6" i="256"/>
  <c r="D5" i="256"/>
  <c r="D4" i="256"/>
  <c r="D3" i="256"/>
  <c r="A1" i="256"/>
  <c r="K2" i="256"/>
  <c r="J2" i="256"/>
  <c r="I2" i="256"/>
  <c r="H2" i="256"/>
  <c r="G2" i="256"/>
  <c r="F2" i="256"/>
  <c r="B8" i="255"/>
  <c r="C8" i="255"/>
  <c r="D8" i="255"/>
  <c r="E8" i="255"/>
  <c r="F8" i="255"/>
  <c r="G8" i="255"/>
  <c r="H8" i="255"/>
  <c r="I8" i="255"/>
  <c r="J8" i="255"/>
  <c r="K8" i="255"/>
  <c r="B14" i="255"/>
  <c r="C14" i="255"/>
  <c r="D14" i="255"/>
  <c r="E14" i="255"/>
  <c r="F14" i="255"/>
  <c r="G14" i="255"/>
  <c r="H14" i="255"/>
  <c r="I14" i="255"/>
  <c r="J14" i="255"/>
  <c r="K14" i="255"/>
  <c r="B20" i="255"/>
  <c r="C20" i="255"/>
  <c r="D20" i="255"/>
  <c r="E20" i="255"/>
  <c r="F20" i="255"/>
  <c r="G20" i="255"/>
  <c r="H20" i="255"/>
  <c r="I20" i="255"/>
  <c r="J20" i="255"/>
  <c r="K20" i="255"/>
  <c r="B26" i="255"/>
  <c r="C26" i="255"/>
  <c r="D26" i="255"/>
  <c r="E26" i="255"/>
  <c r="F26" i="255"/>
  <c r="G26" i="255"/>
  <c r="H26" i="255"/>
  <c r="I26" i="255"/>
  <c r="J26" i="255"/>
  <c r="K26" i="255"/>
  <c r="B32" i="255"/>
  <c r="C32" i="255"/>
  <c r="D32" i="255"/>
  <c r="E32" i="255"/>
  <c r="F32" i="255"/>
  <c r="G32" i="255"/>
  <c r="H32" i="255"/>
  <c r="I32" i="255"/>
  <c r="J32" i="255"/>
  <c r="K32" i="255"/>
  <c r="F3" i="255"/>
  <c r="G3" i="255"/>
  <c r="H3" i="255"/>
  <c r="I3" i="255"/>
  <c r="J3" i="255"/>
  <c r="K3" i="255"/>
  <c r="B9" i="255"/>
  <c r="C9" i="255"/>
  <c r="D9" i="255"/>
  <c r="E9" i="255"/>
  <c r="F9" i="255"/>
  <c r="G9" i="255"/>
  <c r="H9" i="255"/>
  <c r="I9" i="255"/>
  <c r="J9" i="255"/>
  <c r="K9" i="255"/>
  <c r="B15" i="255"/>
  <c r="C15" i="255"/>
  <c r="D15" i="255"/>
  <c r="E15" i="255"/>
  <c r="F15" i="255"/>
  <c r="G15" i="255"/>
  <c r="H15" i="255"/>
  <c r="I15" i="255"/>
  <c r="J15" i="255"/>
  <c r="K15" i="255"/>
  <c r="B21" i="255"/>
  <c r="C21" i="255"/>
  <c r="D21" i="255"/>
  <c r="E21" i="255"/>
  <c r="F21" i="255"/>
  <c r="G21" i="255"/>
  <c r="H21" i="255"/>
  <c r="I21" i="255"/>
  <c r="J21" i="255"/>
  <c r="K21" i="255"/>
  <c r="B27" i="255"/>
  <c r="C27" i="255"/>
  <c r="D27" i="255"/>
  <c r="E27" i="255"/>
  <c r="F27" i="255"/>
  <c r="G27" i="255"/>
  <c r="H27" i="255"/>
  <c r="I27" i="255"/>
  <c r="J27" i="255"/>
  <c r="K27" i="255"/>
  <c r="B33" i="255"/>
  <c r="C33" i="255"/>
  <c r="D33" i="255"/>
  <c r="E33" i="255"/>
  <c r="F33" i="255"/>
  <c r="G33" i="255"/>
  <c r="H33" i="255"/>
  <c r="I33" i="255"/>
  <c r="J33" i="255"/>
  <c r="K33" i="255"/>
  <c r="F4" i="255"/>
  <c r="G4" i="255"/>
  <c r="H4" i="255"/>
  <c r="I4" i="255"/>
  <c r="J4" i="255"/>
  <c r="K4" i="255"/>
  <c r="B10" i="255"/>
  <c r="C10" i="255"/>
  <c r="D10" i="255"/>
  <c r="E10" i="255"/>
  <c r="F10" i="255"/>
  <c r="G10" i="255"/>
  <c r="H10" i="255"/>
  <c r="I10" i="255"/>
  <c r="J10" i="255"/>
  <c r="K10" i="255"/>
  <c r="B16" i="255"/>
  <c r="C16" i="255"/>
  <c r="D16" i="255"/>
  <c r="E16" i="255"/>
  <c r="F16" i="255"/>
  <c r="G16" i="255"/>
  <c r="H16" i="255"/>
  <c r="I16" i="255"/>
  <c r="J16" i="255"/>
  <c r="K16" i="255"/>
  <c r="B22" i="255"/>
  <c r="C22" i="255"/>
  <c r="D22" i="255"/>
  <c r="E22" i="255"/>
  <c r="F22" i="255"/>
  <c r="G22" i="255"/>
  <c r="H22" i="255"/>
  <c r="I22" i="255"/>
  <c r="J22" i="255"/>
  <c r="K22" i="255"/>
  <c r="B28" i="255"/>
  <c r="C28" i="255"/>
  <c r="D28" i="255"/>
  <c r="E28" i="255"/>
  <c r="F28" i="255"/>
  <c r="G28" i="255"/>
  <c r="H28" i="255"/>
  <c r="I28" i="255"/>
  <c r="J28" i="255"/>
  <c r="K28" i="255"/>
  <c r="B34" i="255"/>
  <c r="C34" i="255"/>
  <c r="D34" i="255"/>
  <c r="E34" i="255"/>
  <c r="F34" i="255"/>
  <c r="G34" i="255"/>
  <c r="H34" i="255"/>
  <c r="I34" i="255"/>
  <c r="J34" i="255"/>
  <c r="K34" i="255"/>
  <c r="F5" i="255"/>
  <c r="G5" i="255"/>
  <c r="H5" i="255"/>
  <c r="I5" i="255"/>
  <c r="J5" i="255"/>
  <c r="K5" i="255"/>
  <c r="B11" i="255"/>
  <c r="C11" i="255"/>
  <c r="D11" i="255"/>
  <c r="E11" i="255"/>
  <c r="F11" i="255"/>
  <c r="G11" i="255"/>
  <c r="H11" i="255"/>
  <c r="I11" i="255"/>
  <c r="J11" i="255"/>
  <c r="K11" i="255"/>
  <c r="B17" i="255"/>
  <c r="C17" i="255"/>
  <c r="D17" i="255"/>
  <c r="E17" i="255"/>
  <c r="F17" i="255"/>
  <c r="G17" i="255"/>
  <c r="H17" i="255"/>
  <c r="I17" i="255"/>
  <c r="J17" i="255"/>
  <c r="K17" i="255"/>
  <c r="B23" i="255"/>
  <c r="C23" i="255"/>
  <c r="D23" i="255"/>
  <c r="E23" i="255"/>
  <c r="F23" i="255"/>
  <c r="G23" i="255"/>
  <c r="H23" i="255"/>
  <c r="I23" i="255"/>
  <c r="J23" i="255"/>
  <c r="K23" i="255"/>
  <c r="B29" i="255"/>
  <c r="C29" i="255"/>
  <c r="D29" i="255"/>
  <c r="E29" i="255"/>
  <c r="F29" i="255"/>
  <c r="G29" i="255"/>
  <c r="H29" i="255"/>
  <c r="I29" i="255"/>
  <c r="J29" i="255"/>
  <c r="K29" i="255"/>
  <c r="B35" i="255"/>
  <c r="C35" i="255"/>
  <c r="D35" i="255"/>
  <c r="E35" i="255"/>
  <c r="F35" i="255"/>
  <c r="G35" i="255"/>
  <c r="H35" i="255"/>
  <c r="I35" i="255"/>
  <c r="J35" i="255"/>
  <c r="K35" i="255"/>
  <c r="F6" i="255"/>
  <c r="G6" i="255"/>
  <c r="H6" i="255"/>
  <c r="I6" i="255"/>
  <c r="J6" i="255"/>
  <c r="K6" i="255"/>
  <c r="B12" i="255"/>
  <c r="C12" i="255"/>
  <c r="D12" i="255"/>
  <c r="E12" i="255"/>
  <c r="F12" i="255"/>
  <c r="G12" i="255"/>
  <c r="H12" i="255"/>
  <c r="I12" i="255"/>
  <c r="J12" i="255"/>
  <c r="K12" i="255"/>
  <c r="B18" i="255"/>
  <c r="C18" i="255"/>
  <c r="D18" i="255"/>
  <c r="E18" i="255"/>
  <c r="F18" i="255"/>
  <c r="G18" i="255"/>
  <c r="H18" i="255"/>
  <c r="I18" i="255"/>
  <c r="J18" i="255"/>
  <c r="K18" i="255"/>
  <c r="B24" i="255"/>
  <c r="C24" i="255"/>
  <c r="D24" i="255"/>
  <c r="E24" i="255"/>
  <c r="F24" i="255"/>
  <c r="G24" i="255"/>
  <c r="H24" i="255"/>
  <c r="I24" i="255"/>
  <c r="J24" i="255"/>
  <c r="K24" i="255"/>
  <c r="B30" i="255"/>
  <c r="C30" i="255"/>
  <c r="D30" i="255"/>
  <c r="E30" i="255"/>
  <c r="F30" i="255"/>
  <c r="G30" i="255"/>
  <c r="H30" i="255"/>
  <c r="I30" i="255"/>
  <c r="J30" i="255"/>
  <c r="K30" i="255"/>
  <c r="B36" i="255"/>
  <c r="C36" i="255"/>
  <c r="D36" i="255"/>
  <c r="E36" i="255"/>
  <c r="F36" i="255"/>
  <c r="G36" i="255"/>
  <c r="H36" i="255"/>
  <c r="I36" i="255"/>
  <c r="J36" i="255"/>
  <c r="K36" i="255"/>
  <c r="A12" i="255"/>
  <c r="A36" i="255" s="1"/>
  <c r="A11" i="255"/>
  <c r="A35" i="255" s="1"/>
  <c r="A10" i="255"/>
  <c r="A34" i="255" s="1"/>
  <c r="A9" i="255"/>
  <c r="A33" i="255" s="1"/>
  <c r="D6" i="255"/>
  <c r="D5" i="255"/>
  <c r="D4" i="255"/>
  <c r="D3" i="255"/>
  <c r="A1" i="255"/>
  <c r="K2" i="255"/>
  <c r="J2" i="255"/>
  <c r="I2" i="255"/>
  <c r="H2" i="255"/>
  <c r="G2" i="255"/>
  <c r="F2" i="255"/>
  <c r="B8" i="254"/>
  <c r="C8" i="254"/>
  <c r="D8" i="254"/>
  <c r="E8" i="254"/>
  <c r="F8" i="254"/>
  <c r="G8" i="254"/>
  <c r="H8" i="254"/>
  <c r="I8" i="254"/>
  <c r="J8" i="254"/>
  <c r="K8" i="254"/>
  <c r="B14" i="254"/>
  <c r="C14" i="254"/>
  <c r="D14" i="254"/>
  <c r="E14" i="254"/>
  <c r="F14" i="254"/>
  <c r="G14" i="254"/>
  <c r="H14" i="254"/>
  <c r="I14" i="254"/>
  <c r="J14" i="254"/>
  <c r="K14" i="254"/>
  <c r="B20" i="254"/>
  <c r="C20" i="254"/>
  <c r="D20" i="254"/>
  <c r="E20" i="254"/>
  <c r="F20" i="254"/>
  <c r="G20" i="254"/>
  <c r="H20" i="254"/>
  <c r="I20" i="254"/>
  <c r="J20" i="254"/>
  <c r="K20" i="254"/>
  <c r="B26" i="254"/>
  <c r="C26" i="254"/>
  <c r="D26" i="254"/>
  <c r="E26" i="254"/>
  <c r="F26" i="254"/>
  <c r="G26" i="254"/>
  <c r="H26" i="254"/>
  <c r="I26" i="254"/>
  <c r="J26" i="254"/>
  <c r="K26" i="254"/>
  <c r="B32" i="254"/>
  <c r="C32" i="254"/>
  <c r="D32" i="254"/>
  <c r="E32" i="254"/>
  <c r="F32" i="254"/>
  <c r="G32" i="254"/>
  <c r="H32" i="254"/>
  <c r="I32" i="254"/>
  <c r="J32" i="254"/>
  <c r="K32" i="254"/>
  <c r="F3" i="254"/>
  <c r="G3" i="254"/>
  <c r="H3" i="254"/>
  <c r="I3" i="254"/>
  <c r="J3" i="254"/>
  <c r="K3" i="254"/>
  <c r="B9" i="254"/>
  <c r="C9" i="254"/>
  <c r="D9" i="254"/>
  <c r="E9" i="254"/>
  <c r="F9" i="254"/>
  <c r="G9" i="254"/>
  <c r="H9" i="254"/>
  <c r="I9" i="254"/>
  <c r="J9" i="254"/>
  <c r="K9" i="254"/>
  <c r="B15" i="254"/>
  <c r="C15" i="254"/>
  <c r="D15" i="254"/>
  <c r="E15" i="254"/>
  <c r="F15" i="254"/>
  <c r="G15" i="254"/>
  <c r="H15" i="254"/>
  <c r="I15" i="254"/>
  <c r="J15" i="254"/>
  <c r="K15" i="254"/>
  <c r="B21" i="254"/>
  <c r="C21" i="254"/>
  <c r="D21" i="254"/>
  <c r="E21" i="254"/>
  <c r="F21" i="254"/>
  <c r="G21" i="254"/>
  <c r="H21" i="254"/>
  <c r="I21" i="254"/>
  <c r="J21" i="254"/>
  <c r="K21" i="254"/>
  <c r="B27" i="254"/>
  <c r="C27" i="254"/>
  <c r="D27" i="254"/>
  <c r="E27" i="254"/>
  <c r="F27" i="254"/>
  <c r="G27" i="254"/>
  <c r="H27" i="254"/>
  <c r="I27" i="254"/>
  <c r="J27" i="254"/>
  <c r="K27" i="254"/>
  <c r="B33" i="254"/>
  <c r="C33" i="254"/>
  <c r="D33" i="254"/>
  <c r="E33" i="254"/>
  <c r="F33" i="254"/>
  <c r="G33" i="254"/>
  <c r="H33" i="254"/>
  <c r="I33" i="254"/>
  <c r="J33" i="254"/>
  <c r="K33" i="254"/>
  <c r="F4" i="254"/>
  <c r="G4" i="254"/>
  <c r="H4" i="254"/>
  <c r="I4" i="254"/>
  <c r="J4" i="254"/>
  <c r="K4" i="254"/>
  <c r="B10" i="254"/>
  <c r="C10" i="254"/>
  <c r="D10" i="254"/>
  <c r="E10" i="254"/>
  <c r="F10" i="254"/>
  <c r="G10" i="254"/>
  <c r="H10" i="254"/>
  <c r="I10" i="254"/>
  <c r="J10" i="254"/>
  <c r="K10" i="254"/>
  <c r="B16" i="254"/>
  <c r="C16" i="254"/>
  <c r="D16" i="254"/>
  <c r="E16" i="254"/>
  <c r="F16" i="254"/>
  <c r="G16" i="254"/>
  <c r="H16" i="254"/>
  <c r="I16" i="254"/>
  <c r="J16" i="254"/>
  <c r="K16" i="254"/>
  <c r="B22" i="254"/>
  <c r="C22" i="254"/>
  <c r="D22" i="254"/>
  <c r="E22" i="254"/>
  <c r="F22" i="254"/>
  <c r="G22" i="254"/>
  <c r="H22" i="254"/>
  <c r="I22" i="254"/>
  <c r="J22" i="254"/>
  <c r="K22" i="254"/>
  <c r="B28" i="254"/>
  <c r="C28" i="254"/>
  <c r="D28" i="254"/>
  <c r="E28" i="254"/>
  <c r="F28" i="254"/>
  <c r="G28" i="254"/>
  <c r="H28" i="254"/>
  <c r="I28" i="254"/>
  <c r="J28" i="254"/>
  <c r="K28" i="254"/>
  <c r="B34" i="254"/>
  <c r="C34" i="254"/>
  <c r="D34" i="254"/>
  <c r="E34" i="254"/>
  <c r="F34" i="254"/>
  <c r="G34" i="254"/>
  <c r="H34" i="254"/>
  <c r="I34" i="254"/>
  <c r="J34" i="254"/>
  <c r="K34" i="254"/>
  <c r="F5" i="254"/>
  <c r="G5" i="254"/>
  <c r="H5" i="254"/>
  <c r="I5" i="254"/>
  <c r="J5" i="254"/>
  <c r="K5" i="254"/>
  <c r="B11" i="254"/>
  <c r="C11" i="254"/>
  <c r="D11" i="254"/>
  <c r="E11" i="254"/>
  <c r="F11" i="254"/>
  <c r="G11" i="254"/>
  <c r="H11" i="254"/>
  <c r="I11" i="254"/>
  <c r="J11" i="254"/>
  <c r="K11" i="254"/>
  <c r="B17" i="254"/>
  <c r="C17" i="254"/>
  <c r="D17" i="254"/>
  <c r="E17" i="254"/>
  <c r="F17" i="254"/>
  <c r="G17" i="254"/>
  <c r="H17" i="254"/>
  <c r="I17" i="254"/>
  <c r="J17" i="254"/>
  <c r="K17" i="254"/>
  <c r="B23" i="254"/>
  <c r="C23" i="254"/>
  <c r="D23" i="254"/>
  <c r="E23" i="254"/>
  <c r="F23" i="254"/>
  <c r="G23" i="254"/>
  <c r="H23" i="254"/>
  <c r="I23" i="254"/>
  <c r="J23" i="254"/>
  <c r="K23" i="254"/>
  <c r="B29" i="254"/>
  <c r="C29" i="254"/>
  <c r="D29" i="254"/>
  <c r="E29" i="254"/>
  <c r="F29" i="254"/>
  <c r="G29" i="254"/>
  <c r="H29" i="254"/>
  <c r="I29" i="254"/>
  <c r="J29" i="254"/>
  <c r="K29" i="254"/>
  <c r="B35" i="254"/>
  <c r="C35" i="254"/>
  <c r="D35" i="254"/>
  <c r="E35" i="254"/>
  <c r="F35" i="254"/>
  <c r="G35" i="254"/>
  <c r="H35" i="254"/>
  <c r="I35" i="254"/>
  <c r="J35" i="254"/>
  <c r="K35" i="254"/>
  <c r="F6" i="254"/>
  <c r="G6" i="254"/>
  <c r="H6" i="254"/>
  <c r="I6" i="254"/>
  <c r="J6" i="254"/>
  <c r="K6" i="254"/>
  <c r="B12" i="254"/>
  <c r="C12" i="254"/>
  <c r="D12" i="254"/>
  <c r="E12" i="254"/>
  <c r="F12" i="254"/>
  <c r="G12" i="254"/>
  <c r="H12" i="254"/>
  <c r="I12" i="254"/>
  <c r="J12" i="254"/>
  <c r="K12" i="254"/>
  <c r="B18" i="254"/>
  <c r="C18" i="254"/>
  <c r="D18" i="254"/>
  <c r="E18" i="254"/>
  <c r="F18" i="254"/>
  <c r="G18" i="254"/>
  <c r="H18" i="254"/>
  <c r="I18" i="254"/>
  <c r="J18" i="254"/>
  <c r="K18" i="254"/>
  <c r="B24" i="254"/>
  <c r="C24" i="254"/>
  <c r="D24" i="254"/>
  <c r="E24" i="254"/>
  <c r="F24" i="254"/>
  <c r="G24" i="254"/>
  <c r="H24" i="254"/>
  <c r="I24" i="254"/>
  <c r="J24" i="254"/>
  <c r="K24" i="254"/>
  <c r="B30" i="254"/>
  <c r="C30" i="254"/>
  <c r="D30" i="254"/>
  <c r="E30" i="254"/>
  <c r="F30" i="254"/>
  <c r="G30" i="254"/>
  <c r="H30" i="254"/>
  <c r="I30" i="254"/>
  <c r="J30" i="254"/>
  <c r="K30" i="254"/>
  <c r="B36" i="254"/>
  <c r="C36" i="254"/>
  <c r="D36" i="254"/>
  <c r="E36" i="254"/>
  <c r="F36" i="254"/>
  <c r="G36" i="254"/>
  <c r="H36" i="254"/>
  <c r="I36" i="254"/>
  <c r="J36" i="254"/>
  <c r="K36" i="254"/>
  <c r="A28" i="254"/>
  <c r="A12" i="254"/>
  <c r="A36" i="254" s="1"/>
  <c r="A11" i="254"/>
  <c r="A35" i="254" s="1"/>
  <c r="A10" i="254"/>
  <c r="A34" i="254" s="1"/>
  <c r="A9" i="254"/>
  <c r="A33" i="254" s="1"/>
  <c r="D6" i="254"/>
  <c r="D5" i="254"/>
  <c r="D4" i="254"/>
  <c r="D3" i="254"/>
  <c r="A1" i="254"/>
  <c r="K2" i="254"/>
  <c r="J2" i="254"/>
  <c r="I2" i="254"/>
  <c r="H2" i="254"/>
  <c r="G2" i="254"/>
  <c r="F2" i="254"/>
  <c r="B8" i="253"/>
  <c r="C8" i="253"/>
  <c r="D8" i="253"/>
  <c r="E8" i="253"/>
  <c r="F8" i="253"/>
  <c r="G8" i="253"/>
  <c r="H8" i="253"/>
  <c r="I8" i="253"/>
  <c r="J8" i="253"/>
  <c r="K8" i="253"/>
  <c r="B14" i="253"/>
  <c r="C14" i="253"/>
  <c r="D14" i="253"/>
  <c r="E14" i="253"/>
  <c r="F14" i="253"/>
  <c r="G14" i="253"/>
  <c r="H14" i="253"/>
  <c r="I14" i="253"/>
  <c r="J14" i="253"/>
  <c r="K14" i="253"/>
  <c r="B20" i="253"/>
  <c r="C20" i="253"/>
  <c r="D20" i="253"/>
  <c r="E20" i="253"/>
  <c r="F20" i="253"/>
  <c r="G20" i="253"/>
  <c r="H20" i="253"/>
  <c r="I20" i="253"/>
  <c r="J20" i="253"/>
  <c r="K20" i="253"/>
  <c r="B26" i="253"/>
  <c r="C26" i="253"/>
  <c r="D26" i="253"/>
  <c r="E26" i="253"/>
  <c r="F26" i="253"/>
  <c r="G26" i="253"/>
  <c r="H26" i="253"/>
  <c r="I26" i="253"/>
  <c r="J26" i="253"/>
  <c r="K26" i="253"/>
  <c r="B32" i="253"/>
  <c r="C32" i="253"/>
  <c r="D32" i="253"/>
  <c r="E32" i="253"/>
  <c r="F32" i="253"/>
  <c r="G32" i="253"/>
  <c r="H32" i="253"/>
  <c r="I32" i="253"/>
  <c r="J32" i="253"/>
  <c r="K32" i="253"/>
  <c r="F3" i="253"/>
  <c r="G3" i="253"/>
  <c r="H3" i="253"/>
  <c r="I3" i="253"/>
  <c r="J3" i="253"/>
  <c r="K3" i="253"/>
  <c r="B9" i="253"/>
  <c r="C9" i="253"/>
  <c r="D9" i="253"/>
  <c r="E9" i="253"/>
  <c r="F9" i="253"/>
  <c r="G9" i="253"/>
  <c r="H9" i="253"/>
  <c r="I9" i="253"/>
  <c r="J9" i="253"/>
  <c r="K9" i="253"/>
  <c r="B15" i="253"/>
  <c r="C15" i="253"/>
  <c r="D15" i="253"/>
  <c r="E15" i="253"/>
  <c r="F15" i="253"/>
  <c r="G15" i="253"/>
  <c r="H15" i="253"/>
  <c r="I15" i="253"/>
  <c r="J15" i="253"/>
  <c r="K15" i="253"/>
  <c r="B21" i="253"/>
  <c r="C21" i="253"/>
  <c r="D21" i="253"/>
  <c r="E21" i="253"/>
  <c r="F21" i="253"/>
  <c r="G21" i="253"/>
  <c r="H21" i="253"/>
  <c r="I21" i="253"/>
  <c r="J21" i="253"/>
  <c r="K21" i="253"/>
  <c r="B27" i="253"/>
  <c r="C27" i="253"/>
  <c r="D27" i="253"/>
  <c r="E27" i="253"/>
  <c r="F27" i="253"/>
  <c r="G27" i="253"/>
  <c r="H27" i="253"/>
  <c r="I27" i="253"/>
  <c r="J27" i="253"/>
  <c r="K27" i="253"/>
  <c r="B33" i="253"/>
  <c r="C33" i="253"/>
  <c r="D33" i="253"/>
  <c r="E33" i="253"/>
  <c r="F33" i="253"/>
  <c r="G33" i="253"/>
  <c r="H33" i="253"/>
  <c r="I33" i="253"/>
  <c r="J33" i="253"/>
  <c r="K33" i="253"/>
  <c r="F4" i="253"/>
  <c r="G4" i="253"/>
  <c r="H4" i="253"/>
  <c r="I4" i="253"/>
  <c r="J4" i="253"/>
  <c r="K4" i="253"/>
  <c r="B10" i="253"/>
  <c r="C10" i="253"/>
  <c r="D10" i="253"/>
  <c r="E10" i="253"/>
  <c r="F10" i="253"/>
  <c r="G10" i="253"/>
  <c r="H10" i="253"/>
  <c r="I10" i="253"/>
  <c r="J10" i="253"/>
  <c r="K10" i="253"/>
  <c r="B16" i="253"/>
  <c r="C16" i="253"/>
  <c r="D16" i="253"/>
  <c r="E16" i="253"/>
  <c r="F16" i="253"/>
  <c r="G16" i="253"/>
  <c r="H16" i="253"/>
  <c r="I16" i="253"/>
  <c r="J16" i="253"/>
  <c r="K16" i="253"/>
  <c r="B22" i="253"/>
  <c r="C22" i="253"/>
  <c r="D22" i="253"/>
  <c r="E22" i="253"/>
  <c r="F22" i="253"/>
  <c r="G22" i="253"/>
  <c r="H22" i="253"/>
  <c r="I22" i="253"/>
  <c r="J22" i="253"/>
  <c r="K22" i="253"/>
  <c r="B28" i="253"/>
  <c r="C28" i="253"/>
  <c r="D28" i="253"/>
  <c r="E28" i="253"/>
  <c r="F28" i="253"/>
  <c r="G28" i="253"/>
  <c r="H28" i="253"/>
  <c r="I28" i="253"/>
  <c r="J28" i="253"/>
  <c r="K28" i="253"/>
  <c r="B34" i="253"/>
  <c r="C34" i="253"/>
  <c r="D34" i="253"/>
  <c r="E34" i="253"/>
  <c r="F34" i="253"/>
  <c r="G34" i="253"/>
  <c r="H34" i="253"/>
  <c r="I34" i="253"/>
  <c r="J34" i="253"/>
  <c r="K34" i="253"/>
  <c r="F5" i="253"/>
  <c r="G5" i="253"/>
  <c r="H5" i="253"/>
  <c r="I5" i="253"/>
  <c r="J5" i="253"/>
  <c r="K5" i="253"/>
  <c r="B11" i="253"/>
  <c r="C11" i="253"/>
  <c r="D11" i="253"/>
  <c r="E11" i="253"/>
  <c r="F11" i="253"/>
  <c r="G11" i="253"/>
  <c r="H11" i="253"/>
  <c r="I11" i="253"/>
  <c r="J11" i="253"/>
  <c r="K11" i="253"/>
  <c r="B17" i="253"/>
  <c r="C17" i="253"/>
  <c r="D17" i="253"/>
  <c r="E17" i="253"/>
  <c r="F17" i="253"/>
  <c r="G17" i="253"/>
  <c r="H17" i="253"/>
  <c r="I17" i="253"/>
  <c r="J17" i="253"/>
  <c r="K17" i="253"/>
  <c r="B23" i="253"/>
  <c r="C23" i="253"/>
  <c r="D23" i="253"/>
  <c r="E23" i="253"/>
  <c r="F23" i="253"/>
  <c r="G23" i="253"/>
  <c r="H23" i="253"/>
  <c r="I23" i="253"/>
  <c r="J23" i="253"/>
  <c r="K23" i="253"/>
  <c r="B29" i="253"/>
  <c r="C29" i="253"/>
  <c r="D29" i="253"/>
  <c r="E29" i="253"/>
  <c r="F29" i="253"/>
  <c r="G29" i="253"/>
  <c r="H29" i="253"/>
  <c r="I29" i="253"/>
  <c r="J29" i="253"/>
  <c r="K29" i="253"/>
  <c r="B35" i="253"/>
  <c r="C35" i="253"/>
  <c r="D35" i="253"/>
  <c r="E35" i="253"/>
  <c r="F35" i="253"/>
  <c r="G35" i="253"/>
  <c r="H35" i="253"/>
  <c r="I35" i="253"/>
  <c r="J35" i="253"/>
  <c r="K35" i="253"/>
  <c r="F6" i="253"/>
  <c r="G6" i="253"/>
  <c r="H6" i="253"/>
  <c r="I6" i="253"/>
  <c r="J6" i="253"/>
  <c r="K6" i="253"/>
  <c r="B12" i="253"/>
  <c r="C12" i="253"/>
  <c r="D12" i="253"/>
  <c r="E12" i="253"/>
  <c r="F12" i="253"/>
  <c r="G12" i="253"/>
  <c r="H12" i="253"/>
  <c r="I12" i="253"/>
  <c r="J12" i="253"/>
  <c r="K12" i="253"/>
  <c r="B18" i="253"/>
  <c r="C18" i="253"/>
  <c r="D18" i="253"/>
  <c r="E18" i="253"/>
  <c r="F18" i="253"/>
  <c r="G18" i="253"/>
  <c r="H18" i="253"/>
  <c r="I18" i="253"/>
  <c r="J18" i="253"/>
  <c r="K18" i="253"/>
  <c r="B24" i="253"/>
  <c r="C24" i="253"/>
  <c r="D24" i="253"/>
  <c r="E24" i="253"/>
  <c r="F24" i="253"/>
  <c r="G24" i="253"/>
  <c r="H24" i="253"/>
  <c r="I24" i="253"/>
  <c r="J24" i="253"/>
  <c r="K24" i="253"/>
  <c r="B30" i="253"/>
  <c r="C30" i="253"/>
  <c r="D30" i="253"/>
  <c r="E30" i="253"/>
  <c r="F30" i="253"/>
  <c r="G30" i="253"/>
  <c r="H30" i="253"/>
  <c r="I30" i="253"/>
  <c r="J30" i="253"/>
  <c r="K30" i="253"/>
  <c r="B36" i="253"/>
  <c r="C36" i="253"/>
  <c r="D36" i="253"/>
  <c r="E36" i="253"/>
  <c r="F36" i="253"/>
  <c r="G36" i="253"/>
  <c r="H36" i="253"/>
  <c r="I36" i="253"/>
  <c r="J36" i="253"/>
  <c r="K36" i="253"/>
  <c r="A1" i="253"/>
  <c r="A12" i="253"/>
  <c r="A36" i="253" s="1"/>
  <c r="A11" i="253"/>
  <c r="A35" i="253" s="1"/>
  <c r="A10" i="253"/>
  <c r="A34" i="253" s="1"/>
  <c r="A9" i="253"/>
  <c r="A33" i="253" s="1"/>
  <c r="D6" i="253"/>
  <c r="D5" i="253"/>
  <c r="D4" i="253"/>
  <c r="D3" i="253"/>
  <c r="K2" i="253"/>
  <c r="J2" i="253"/>
  <c r="I2" i="253"/>
  <c r="H2" i="253"/>
  <c r="G2" i="253"/>
  <c r="F2" i="253"/>
  <c r="A1" i="252"/>
  <c r="B8" i="252"/>
  <c r="C8" i="252"/>
  <c r="D8" i="252"/>
  <c r="E8" i="252"/>
  <c r="F8" i="252"/>
  <c r="G8" i="252"/>
  <c r="H8" i="252"/>
  <c r="I8" i="252"/>
  <c r="J8" i="252"/>
  <c r="K8" i="252"/>
  <c r="B14" i="252"/>
  <c r="C14" i="252"/>
  <c r="D14" i="252"/>
  <c r="E14" i="252"/>
  <c r="F14" i="252"/>
  <c r="G14" i="252"/>
  <c r="H14" i="252"/>
  <c r="I14" i="252"/>
  <c r="J14" i="252"/>
  <c r="K14" i="252"/>
  <c r="B20" i="252"/>
  <c r="C20" i="252"/>
  <c r="D20" i="252"/>
  <c r="E20" i="252"/>
  <c r="F20" i="252"/>
  <c r="G20" i="252"/>
  <c r="H20" i="252"/>
  <c r="I20" i="252"/>
  <c r="J20" i="252"/>
  <c r="K20" i="252"/>
  <c r="B26" i="252"/>
  <c r="C26" i="252"/>
  <c r="D26" i="252"/>
  <c r="E26" i="252"/>
  <c r="F26" i="252"/>
  <c r="G26" i="252"/>
  <c r="H26" i="252"/>
  <c r="I26" i="252"/>
  <c r="J26" i="252"/>
  <c r="K26" i="252"/>
  <c r="B32" i="252"/>
  <c r="C32" i="252"/>
  <c r="D32" i="252"/>
  <c r="E32" i="252"/>
  <c r="F32" i="252"/>
  <c r="G32" i="252"/>
  <c r="H32" i="252"/>
  <c r="I32" i="252"/>
  <c r="J32" i="252"/>
  <c r="K32" i="252"/>
  <c r="G3" i="252"/>
  <c r="H3" i="252"/>
  <c r="I3" i="252"/>
  <c r="J3" i="252"/>
  <c r="K3" i="252"/>
  <c r="B9" i="252"/>
  <c r="C9" i="252"/>
  <c r="D9" i="252"/>
  <c r="E9" i="252"/>
  <c r="F9" i="252"/>
  <c r="G9" i="252"/>
  <c r="H9" i="252"/>
  <c r="I9" i="252"/>
  <c r="J9" i="252"/>
  <c r="K9" i="252"/>
  <c r="B15" i="252"/>
  <c r="C15" i="252"/>
  <c r="D15" i="252"/>
  <c r="E15" i="252"/>
  <c r="F15" i="252"/>
  <c r="G15" i="252"/>
  <c r="H15" i="252"/>
  <c r="I15" i="252"/>
  <c r="J15" i="252"/>
  <c r="K15" i="252"/>
  <c r="B21" i="252"/>
  <c r="C21" i="252"/>
  <c r="D21" i="252"/>
  <c r="E21" i="252"/>
  <c r="F21" i="252"/>
  <c r="G21" i="252"/>
  <c r="H21" i="252"/>
  <c r="I21" i="252"/>
  <c r="J21" i="252"/>
  <c r="K21" i="252"/>
  <c r="B27" i="252"/>
  <c r="C27" i="252"/>
  <c r="D27" i="252"/>
  <c r="E27" i="252"/>
  <c r="F27" i="252"/>
  <c r="G27" i="252"/>
  <c r="H27" i="252"/>
  <c r="I27" i="252"/>
  <c r="J27" i="252"/>
  <c r="K27" i="252"/>
  <c r="B33" i="252"/>
  <c r="C33" i="252"/>
  <c r="D33" i="252"/>
  <c r="E33" i="252"/>
  <c r="F33" i="252"/>
  <c r="G33" i="252"/>
  <c r="H33" i="252"/>
  <c r="I33" i="252"/>
  <c r="J33" i="252"/>
  <c r="K33" i="252"/>
  <c r="G4" i="252"/>
  <c r="H4" i="252"/>
  <c r="I4" i="252"/>
  <c r="J4" i="252"/>
  <c r="K4" i="252"/>
  <c r="B10" i="252"/>
  <c r="C10" i="252"/>
  <c r="D10" i="252"/>
  <c r="E10" i="252"/>
  <c r="F10" i="252"/>
  <c r="G10" i="252"/>
  <c r="H10" i="252"/>
  <c r="I10" i="252"/>
  <c r="J10" i="252"/>
  <c r="K10" i="252"/>
  <c r="B16" i="252"/>
  <c r="C16" i="252"/>
  <c r="D16" i="252"/>
  <c r="E16" i="252"/>
  <c r="F16" i="252"/>
  <c r="G16" i="252"/>
  <c r="H16" i="252"/>
  <c r="I16" i="252"/>
  <c r="J16" i="252"/>
  <c r="K16" i="252"/>
  <c r="B22" i="252"/>
  <c r="C22" i="252"/>
  <c r="D22" i="252"/>
  <c r="E22" i="252"/>
  <c r="F22" i="252"/>
  <c r="G22" i="252"/>
  <c r="H22" i="252"/>
  <c r="I22" i="252"/>
  <c r="J22" i="252"/>
  <c r="K22" i="252"/>
  <c r="B28" i="252"/>
  <c r="C28" i="252"/>
  <c r="D28" i="252"/>
  <c r="E28" i="252"/>
  <c r="F28" i="252"/>
  <c r="G28" i="252"/>
  <c r="H28" i="252"/>
  <c r="I28" i="252"/>
  <c r="J28" i="252"/>
  <c r="K28" i="252"/>
  <c r="B34" i="252"/>
  <c r="C34" i="252"/>
  <c r="D34" i="252"/>
  <c r="E34" i="252"/>
  <c r="F34" i="252"/>
  <c r="G34" i="252"/>
  <c r="H34" i="252"/>
  <c r="I34" i="252"/>
  <c r="J34" i="252"/>
  <c r="K34" i="252"/>
  <c r="G5" i="252"/>
  <c r="H5" i="252"/>
  <c r="I5" i="252"/>
  <c r="J5" i="252"/>
  <c r="K5" i="252"/>
  <c r="B11" i="252"/>
  <c r="C11" i="252"/>
  <c r="D11" i="252"/>
  <c r="E11" i="252"/>
  <c r="F11" i="252"/>
  <c r="G11" i="252"/>
  <c r="H11" i="252"/>
  <c r="I11" i="252"/>
  <c r="J11" i="252"/>
  <c r="K11" i="252"/>
  <c r="B17" i="252"/>
  <c r="C17" i="252"/>
  <c r="D17" i="252"/>
  <c r="E17" i="252"/>
  <c r="F17" i="252"/>
  <c r="G17" i="252"/>
  <c r="H17" i="252"/>
  <c r="I17" i="252"/>
  <c r="J17" i="252"/>
  <c r="K17" i="252"/>
  <c r="B23" i="252"/>
  <c r="C23" i="252"/>
  <c r="D23" i="252"/>
  <c r="E23" i="252"/>
  <c r="F23" i="252"/>
  <c r="G23" i="252"/>
  <c r="H23" i="252"/>
  <c r="I23" i="252"/>
  <c r="J23" i="252"/>
  <c r="K23" i="252"/>
  <c r="B29" i="252"/>
  <c r="C29" i="252"/>
  <c r="D29" i="252"/>
  <c r="E29" i="252"/>
  <c r="F29" i="252"/>
  <c r="G29" i="252"/>
  <c r="H29" i="252"/>
  <c r="I29" i="252"/>
  <c r="J29" i="252"/>
  <c r="K29" i="252"/>
  <c r="B35" i="252"/>
  <c r="C35" i="252"/>
  <c r="D35" i="252"/>
  <c r="E35" i="252"/>
  <c r="F35" i="252"/>
  <c r="G35" i="252"/>
  <c r="H35" i="252"/>
  <c r="I35" i="252"/>
  <c r="J35" i="252"/>
  <c r="K35" i="252"/>
  <c r="G6" i="252"/>
  <c r="H6" i="252"/>
  <c r="I6" i="252"/>
  <c r="J6" i="252"/>
  <c r="K6" i="252"/>
  <c r="B12" i="252"/>
  <c r="C12" i="252"/>
  <c r="D12" i="252"/>
  <c r="E12" i="252"/>
  <c r="F12" i="252"/>
  <c r="G12" i="252"/>
  <c r="H12" i="252"/>
  <c r="I12" i="252"/>
  <c r="J12" i="252"/>
  <c r="K12" i="252"/>
  <c r="B18" i="252"/>
  <c r="C18" i="252"/>
  <c r="D18" i="252"/>
  <c r="E18" i="252"/>
  <c r="F18" i="252"/>
  <c r="G18" i="252"/>
  <c r="H18" i="252"/>
  <c r="I18" i="252"/>
  <c r="J18" i="252"/>
  <c r="K18" i="252"/>
  <c r="B24" i="252"/>
  <c r="C24" i="252"/>
  <c r="D24" i="252"/>
  <c r="E24" i="252"/>
  <c r="F24" i="252"/>
  <c r="G24" i="252"/>
  <c r="H24" i="252"/>
  <c r="I24" i="252"/>
  <c r="J24" i="252"/>
  <c r="K24" i="252"/>
  <c r="B30" i="252"/>
  <c r="C30" i="252"/>
  <c r="D30" i="252"/>
  <c r="E30" i="252"/>
  <c r="F30" i="252"/>
  <c r="G30" i="252"/>
  <c r="H30" i="252"/>
  <c r="I30" i="252"/>
  <c r="J30" i="252"/>
  <c r="K30" i="252"/>
  <c r="B36" i="252"/>
  <c r="C36" i="252"/>
  <c r="D36" i="252"/>
  <c r="E36" i="252"/>
  <c r="F36" i="252"/>
  <c r="G36" i="252"/>
  <c r="H36" i="252"/>
  <c r="I36" i="252"/>
  <c r="J36" i="252"/>
  <c r="K36" i="252"/>
  <c r="A12" i="252"/>
  <c r="A36" i="252" s="1"/>
  <c r="A11" i="252"/>
  <c r="A35" i="252" s="1"/>
  <c r="A10" i="252"/>
  <c r="A34" i="252" s="1"/>
  <c r="A9" i="252"/>
  <c r="A33" i="252" s="1"/>
  <c r="D6" i="252"/>
  <c r="D5" i="252"/>
  <c r="D4" i="252"/>
  <c r="D3" i="252"/>
  <c r="K2" i="252"/>
  <c r="J2" i="252"/>
  <c r="I2" i="252"/>
  <c r="H2" i="252"/>
  <c r="G2" i="252"/>
  <c r="F2" i="252"/>
  <c r="C8" i="250"/>
  <c r="D8" i="250"/>
  <c r="E8" i="250"/>
  <c r="F8" i="250"/>
  <c r="G8" i="250"/>
  <c r="H8" i="250"/>
  <c r="I8" i="250"/>
  <c r="J8" i="250"/>
  <c r="K8" i="250"/>
  <c r="B14" i="250"/>
  <c r="C14" i="250"/>
  <c r="D14" i="250"/>
  <c r="E14" i="250"/>
  <c r="F14" i="250"/>
  <c r="G14" i="250"/>
  <c r="H14" i="250"/>
  <c r="I14" i="250"/>
  <c r="J14" i="250"/>
  <c r="K14" i="250"/>
  <c r="B20" i="250"/>
  <c r="C20" i="250"/>
  <c r="D20" i="250"/>
  <c r="E20" i="250"/>
  <c r="F20" i="250"/>
  <c r="G20" i="250"/>
  <c r="H20" i="250"/>
  <c r="I20" i="250"/>
  <c r="J20" i="250"/>
  <c r="K20" i="250"/>
  <c r="B26" i="250"/>
  <c r="C26" i="250"/>
  <c r="D26" i="250"/>
  <c r="E26" i="250"/>
  <c r="F26" i="250"/>
  <c r="G26" i="250"/>
  <c r="H26" i="250"/>
  <c r="I26" i="250"/>
  <c r="J26" i="250"/>
  <c r="K26" i="250"/>
  <c r="B32" i="250"/>
  <c r="C32" i="250"/>
  <c r="D32" i="250"/>
  <c r="E32" i="250"/>
  <c r="F32" i="250"/>
  <c r="G32" i="250"/>
  <c r="H32" i="250"/>
  <c r="I32" i="250"/>
  <c r="J32" i="250"/>
  <c r="K32" i="250"/>
  <c r="B8" i="250"/>
  <c r="F3" i="250"/>
  <c r="G3" i="250"/>
  <c r="H3" i="250"/>
  <c r="I3" i="250"/>
  <c r="J3" i="250"/>
  <c r="K3" i="250"/>
  <c r="B9" i="250"/>
  <c r="C9" i="250"/>
  <c r="D9" i="250"/>
  <c r="E9" i="250"/>
  <c r="F9" i="250"/>
  <c r="G9" i="250"/>
  <c r="H9" i="250"/>
  <c r="I9" i="250"/>
  <c r="J9" i="250"/>
  <c r="K9" i="250"/>
  <c r="B15" i="250"/>
  <c r="C15" i="250"/>
  <c r="D15" i="250"/>
  <c r="E15" i="250"/>
  <c r="F15" i="250"/>
  <c r="G15" i="250"/>
  <c r="H15" i="250"/>
  <c r="I15" i="250"/>
  <c r="J15" i="250"/>
  <c r="K15" i="250"/>
  <c r="B21" i="250"/>
  <c r="C21" i="250"/>
  <c r="D21" i="250"/>
  <c r="E21" i="250"/>
  <c r="F21" i="250"/>
  <c r="G21" i="250"/>
  <c r="H21" i="250"/>
  <c r="I21" i="250"/>
  <c r="J21" i="250"/>
  <c r="K21" i="250"/>
  <c r="B27" i="250"/>
  <c r="C27" i="250"/>
  <c r="D27" i="250"/>
  <c r="E27" i="250"/>
  <c r="F27" i="250"/>
  <c r="G27" i="250"/>
  <c r="H27" i="250"/>
  <c r="I27" i="250"/>
  <c r="J27" i="250"/>
  <c r="K27" i="250"/>
  <c r="B33" i="250"/>
  <c r="C33" i="250"/>
  <c r="D33" i="250"/>
  <c r="E33" i="250"/>
  <c r="F33" i="250"/>
  <c r="G33" i="250"/>
  <c r="H33" i="250"/>
  <c r="I33" i="250"/>
  <c r="J33" i="250"/>
  <c r="K33" i="250"/>
  <c r="F4" i="250"/>
  <c r="G4" i="250"/>
  <c r="H4" i="250"/>
  <c r="I4" i="250"/>
  <c r="J4" i="250"/>
  <c r="K4" i="250"/>
  <c r="B10" i="250"/>
  <c r="C10" i="250"/>
  <c r="D10" i="250"/>
  <c r="E10" i="250"/>
  <c r="F10" i="250"/>
  <c r="G10" i="250"/>
  <c r="H10" i="250"/>
  <c r="I10" i="250"/>
  <c r="J10" i="250"/>
  <c r="K10" i="250"/>
  <c r="B16" i="250"/>
  <c r="C16" i="250"/>
  <c r="D16" i="250"/>
  <c r="E16" i="250"/>
  <c r="F16" i="250"/>
  <c r="G16" i="250"/>
  <c r="H16" i="250"/>
  <c r="I16" i="250"/>
  <c r="J16" i="250"/>
  <c r="K16" i="250"/>
  <c r="B22" i="250"/>
  <c r="C22" i="250"/>
  <c r="D22" i="250"/>
  <c r="E22" i="250"/>
  <c r="F22" i="250"/>
  <c r="G22" i="250"/>
  <c r="H22" i="250"/>
  <c r="I22" i="250"/>
  <c r="J22" i="250"/>
  <c r="K22" i="250"/>
  <c r="B28" i="250"/>
  <c r="C28" i="250"/>
  <c r="D28" i="250"/>
  <c r="E28" i="250"/>
  <c r="F28" i="250"/>
  <c r="G28" i="250"/>
  <c r="H28" i="250"/>
  <c r="I28" i="250"/>
  <c r="J28" i="250"/>
  <c r="K28" i="250"/>
  <c r="B34" i="250"/>
  <c r="C34" i="250"/>
  <c r="D34" i="250"/>
  <c r="E34" i="250"/>
  <c r="F34" i="250"/>
  <c r="G34" i="250"/>
  <c r="H34" i="250"/>
  <c r="I34" i="250"/>
  <c r="J34" i="250"/>
  <c r="K34" i="250"/>
  <c r="F5" i="250"/>
  <c r="G5" i="250"/>
  <c r="H5" i="250"/>
  <c r="I5" i="250"/>
  <c r="J5" i="250"/>
  <c r="K5" i="250"/>
  <c r="B11" i="250"/>
  <c r="C11" i="250"/>
  <c r="D11" i="250"/>
  <c r="E11" i="250"/>
  <c r="F11" i="250"/>
  <c r="G11" i="250"/>
  <c r="H11" i="250"/>
  <c r="I11" i="250"/>
  <c r="J11" i="250"/>
  <c r="K11" i="250"/>
  <c r="B17" i="250"/>
  <c r="C17" i="250"/>
  <c r="D17" i="250"/>
  <c r="E17" i="250"/>
  <c r="F17" i="250"/>
  <c r="G17" i="250"/>
  <c r="H17" i="250"/>
  <c r="I17" i="250"/>
  <c r="J17" i="250"/>
  <c r="K17" i="250"/>
  <c r="B23" i="250"/>
  <c r="C23" i="250"/>
  <c r="D23" i="250"/>
  <c r="E23" i="250"/>
  <c r="F23" i="250"/>
  <c r="G23" i="250"/>
  <c r="H23" i="250"/>
  <c r="I23" i="250"/>
  <c r="J23" i="250"/>
  <c r="K23" i="250"/>
  <c r="B29" i="250"/>
  <c r="C29" i="250"/>
  <c r="D29" i="250"/>
  <c r="E29" i="250"/>
  <c r="F29" i="250"/>
  <c r="G29" i="250"/>
  <c r="H29" i="250"/>
  <c r="I29" i="250"/>
  <c r="J29" i="250"/>
  <c r="K29" i="250"/>
  <c r="B35" i="250"/>
  <c r="C35" i="250"/>
  <c r="D35" i="250"/>
  <c r="E35" i="250"/>
  <c r="F35" i="250"/>
  <c r="G35" i="250"/>
  <c r="H35" i="250"/>
  <c r="I35" i="250"/>
  <c r="J35" i="250"/>
  <c r="K35" i="250"/>
  <c r="F6" i="250"/>
  <c r="G6" i="250"/>
  <c r="H6" i="250"/>
  <c r="I6" i="250"/>
  <c r="J6" i="250"/>
  <c r="K6" i="250"/>
  <c r="B12" i="250"/>
  <c r="C12" i="250"/>
  <c r="D12" i="250"/>
  <c r="E12" i="250"/>
  <c r="F12" i="250"/>
  <c r="G12" i="250"/>
  <c r="H12" i="250"/>
  <c r="I12" i="250"/>
  <c r="J12" i="250"/>
  <c r="K12" i="250"/>
  <c r="B18" i="250"/>
  <c r="C18" i="250"/>
  <c r="D18" i="250"/>
  <c r="E18" i="250"/>
  <c r="F18" i="250"/>
  <c r="G18" i="250"/>
  <c r="H18" i="250"/>
  <c r="I18" i="250"/>
  <c r="J18" i="250"/>
  <c r="K18" i="250"/>
  <c r="B24" i="250"/>
  <c r="C24" i="250"/>
  <c r="D24" i="250"/>
  <c r="E24" i="250"/>
  <c r="F24" i="250"/>
  <c r="G24" i="250"/>
  <c r="H24" i="250"/>
  <c r="I24" i="250"/>
  <c r="J24" i="250"/>
  <c r="K24" i="250"/>
  <c r="B30" i="250"/>
  <c r="C30" i="250"/>
  <c r="D30" i="250"/>
  <c r="E30" i="250"/>
  <c r="F30" i="250"/>
  <c r="G30" i="250"/>
  <c r="H30" i="250"/>
  <c r="I30" i="250"/>
  <c r="J30" i="250"/>
  <c r="K30" i="250"/>
  <c r="B36" i="250"/>
  <c r="C36" i="250"/>
  <c r="D36" i="250"/>
  <c r="E36" i="250"/>
  <c r="F36" i="250"/>
  <c r="G36" i="250"/>
  <c r="H36" i="250"/>
  <c r="I36" i="250"/>
  <c r="J36" i="250"/>
  <c r="K36" i="250"/>
  <c r="A1" i="250"/>
  <c r="A15" i="250"/>
  <c r="A12" i="250"/>
  <c r="A36" i="250" s="1"/>
  <c r="A11" i="250"/>
  <c r="A35" i="250" s="1"/>
  <c r="A10" i="250"/>
  <c r="A34" i="250" s="1"/>
  <c r="A9" i="250"/>
  <c r="A33" i="250" s="1"/>
  <c r="D6" i="250"/>
  <c r="D5" i="250"/>
  <c r="D4" i="250"/>
  <c r="D3" i="250"/>
  <c r="K2" i="250"/>
  <c r="J2" i="250"/>
  <c r="I2" i="250"/>
  <c r="H2" i="250"/>
  <c r="G2" i="250"/>
  <c r="F2" i="250"/>
  <c r="A1" i="249"/>
  <c r="A1" i="248"/>
  <c r="D8" i="249"/>
  <c r="E8" i="249"/>
  <c r="F8" i="249"/>
  <c r="G8" i="249"/>
  <c r="H8" i="249"/>
  <c r="I8" i="249"/>
  <c r="J8" i="249"/>
  <c r="K8" i="249"/>
  <c r="B14" i="249"/>
  <c r="C14" i="249"/>
  <c r="D14" i="249"/>
  <c r="E14" i="249"/>
  <c r="F14" i="249"/>
  <c r="G14" i="249"/>
  <c r="H14" i="249"/>
  <c r="I14" i="249"/>
  <c r="J14" i="249"/>
  <c r="K14" i="249"/>
  <c r="B20" i="249"/>
  <c r="C20" i="249"/>
  <c r="D20" i="249"/>
  <c r="E20" i="249"/>
  <c r="F20" i="249"/>
  <c r="G20" i="249"/>
  <c r="H20" i="249"/>
  <c r="I20" i="249"/>
  <c r="J20" i="249"/>
  <c r="K20" i="249"/>
  <c r="B26" i="249"/>
  <c r="C26" i="249"/>
  <c r="D26" i="249"/>
  <c r="E26" i="249"/>
  <c r="F26" i="249"/>
  <c r="G26" i="249"/>
  <c r="H26" i="249"/>
  <c r="I26" i="249"/>
  <c r="J26" i="249"/>
  <c r="K26" i="249"/>
  <c r="B32" i="249"/>
  <c r="C32" i="249"/>
  <c r="D32" i="249"/>
  <c r="E32" i="249"/>
  <c r="F32" i="249"/>
  <c r="G32" i="249"/>
  <c r="H32" i="249"/>
  <c r="I32" i="249"/>
  <c r="J32" i="249"/>
  <c r="K32" i="249"/>
  <c r="D9" i="249"/>
  <c r="E9" i="249"/>
  <c r="F9" i="249"/>
  <c r="G9" i="249"/>
  <c r="H9" i="249"/>
  <c r="I9" i="249"/>
  <c r="J9" i="249"/>
  <c r="K9" i="249"/>
  <c r="B15" i="249"/>
  <c r="C15" i="249"/>
  <c r="D15" i="249"/>
  <c r="E15" i="249"/>
  <c r="F15" i="249"/>
  <c r="G15" i="249"/>
  <c r="H15" i="249"/>
  <c r="I15" i="249"/>
  <c r="J15" i="249"/>
  <c r="K15" i="249"/>
  <c r="B21" i="249"/>
  <c r="C21" i="249"/>
  <c r="D21" i="249"/>
  <c r="E21" i="249"/>
  <c r="F21" i="249"/>
  <c r="G21" i="249"/>
  <c r="H21" i="249"/>
  <c r="I21" i="249"/>
  <c r="J21" i="249"/>
  <c r="K21" i="249"/>
  <c r="B27" i="249"/>
  <c r="C27" i="249"/>
  <c r="D27" i="249"/>
  <c r="E27" i="249"/>
  <c r="F27" i="249"/>
  <c r="G27" i="249"/>
  <c r="H27" i="249"/>
  <c r="I27" i="249"/>
  <c r="J27" i="249"/>
  <c r="K27" i="249"/>
  <c r="B33" i="249"/>
  <c r="C33" i="249"/>
  <c r="D33" i="249"/>
  <c r="E33" i="249"/>
  <c r="F33" i="249"/>
  <c r="G33" i="249"/>
  <c r="H33" i="249"/>
  <c r="I33" i="249"/>
  <c r="J33" i="249"/>
  <c r="K33" i="249"/>
  <c r="D10" i="249"/>
  <c r="E10" i="249"/>
  <c r="F10" i="249"/>
  <c r="G10" i="249"/>
  <c r="H10" i="249"/>
  <c r="I10" i="249"/>
  <c r="J10" i="249"/>
  <c r="K10" i="249"/>
  <c r="B16" i="249"/>
  <c r="C16" i="249"/>
  <c r="D16" i="249"/>
  <c r="E16" i="249"/>
  <c r="F16" i="249"/>
  <c r="G16" i="249"/>
  <c r="H16" i="249"/>
  <c r="I16" i="249"/>
  <c r="J16" i="249"/>
  <c r="K16" i="249"/>
  <c r="B22" i="249"/>
  <c r="C22" i="249"/>
  <c r="D22" i="249"/>
  <c r="E22" i="249"/>
  <c r="F22" i="249"/>
  <c r="G22" i="249"/>
  <c r="H22" i="249"/>
  <c r="I22" i="249"/>
  <c r="J22" i="249"/>
  <c r="K22" i="249"/>
  <c r="B28" i="249"/>
  <c r="C28" i="249"/>
  <c r="D28" i="249"/>
  <c r="E28" i="249"/>
  <c r="F28" i="249"/>
  <c r="G28" i="249"/>
  <c r="H28" i="249"/>
  <c r="I28" i="249"/>
  <c r="J28" i="249"/>
  <c r="K28" i="249"/>
  <c r="B34" i="249"/>
  <c r="C34" i="249"/>
  <c r="D34" i="249"/>
  <c r="E34" i="249"/>
  <c r="F34" i="249"/>
  <c r="G34" i="249"/>
  <c r="H34" i="249"/>
  <c r="I34" i="249"/>
  <c r="J34" i="249"/>
  <c r="K34" i="249"/>
  <c r="D11" i="249"/>
  <c r="E11" i="249"/>
  <c r="F11" i="249"/>
  <c r="G11" i="249"/>
  <c r="H11" i="249"/>
  <c r="I11" i="249"/>
  <c r="J11" i="249"/>
  <c r="K11" i="249"/>
  <c r="B17" i="249"/>
  <c r="C17" i="249"/>
  <c r="D17" i="249"/>
  <c r="E17" i="249"/>
  <c r="F17" i="249"/>
  <c r="G17" i="249"/>
  <c r="H17" i="249"/>
  <c r="I17" i="249"/>
  <c r="J17" i="249"/>
  <c r="K17" i="249"/>
  <c r="B23" i="249"/>
  <c r="C23" i="249"/>
  <c r="D23" i="249"/>
  <c r="E23" i="249"/>
  <c r="F23" i="249"/>
  <c r="G23" i="249"/>
  <c r="H23" i="249"/>
  <c r="I23" i="249"/>
  <c r="J23" i="249"/>
  <c r="K23" i="249"/>
  <c r="B29" i="249"/>
  <c r="C29" i="249"/>
  <c r="D29" i="249"/>
  <c r="E29" i="249"/>
  <c r="F29" i="249"/>
  <c r="G29" i="249"/>
  <c r="H29" i="249"/>
  <c r="I29" i="249"/>
  <c r="J29" i="249"/>
  <c r="K29" i="249"/>
  <c r="B35" i="249"/>
  <c r="C35" i="249"/>
  <c r="D35" i="249"/>
  <c r="E35" i="249"/>
  <c r="F35" i="249"/>
  <c r="G35" i="249"/>
  <c r="H35" i="249"/>
  <c r="I35" i="249"/>
  <c r="J35" i="249"/>
  <c r="K35" i="249"/>
  <c r="D12" i="249"/>
  <c r="E12" i="249"/>
  <c r="F12" i="249"/>
  <c r="G12" i="249"/>
  <c r="H12" i="249"/>
  <c r="I12" i="249"/>
  <c r="J12" i="249"/>
  <c r="K12" i="249"/>
  <c r="B18" i="249"/>
  <c r="C18" i="249"/>
  <c r="D18" i="249"/>
  <c r="E18" i="249"/>
  <c r="F18" i="249"/>
  <c r="G18" i="249"/>
  <c r="H18" i="249"/>
  <c r="I18" i="249"/>
  <c r="J18" i="249"/>
  <c r="K18" i="249"/>
  <c r="B24" i="249"/>
  <c r="C24" i="249"/>
  <c r="D24" i="249"/>
  <c r="E24" i="249"/>
  <c r="F24" i="249"/>
  <c r="G24" i="249"/>
  <c r="H24" i="249"/>
  <c r="I24" i="249"/>
  <c r="J24" i="249"/>
  <c r="K24" i="249"/>
  <c r="B30" i="249"/>
  <c r="C30" i="249"/>
  <c r="D30" i="249"/>
  <c r="E30" i="249"/>
  <c r="F30" i="249"/>
  <c r="G30" i="249"/>
  <c r="H30" i="249"/>
  <c r="I30" i="249"/>
  <c r="J30" i="249"/>
  <c r="K30" i="249"/>
  <c r="B36" i="249"/>
  <c r="C36" i="249"/>
  <c r="D36" i="249"/>
  <c r="E36" i="249"/>
  <c r="F36" i="249"/>
  <c r="G36" i="249"/>
  <c r="H36" i="249"/>
  <c r="I36" i="249"/>
  <c r="J36" i="249"/>
  <c r="K36" i="249"/>
  <c r="H2" i="249"/>
  <c r="I2" i="249"/>
  <c r="J2" i="249"/>
  <c r="K2" i="249"/>
  <c r="B8" i="249"/>
  <c r="C8" i="249"/>
  <c r="H3" i="249"/>
  <c r="I3" i="249"/>
  <c r="J3" i="249"/>
  <c r="K3" i="249"/>
  <c r="B9" i="249"/>
  <c r="C9" i="249"/>
  <c r="H4" i="249"/>
  <c r="I4" i="249"/>
  <c r="J4" i="249"/>
  <c r="K4" i="249"/>
  <c r="B10" i="249"/>
  <c r="C10" i="249"/>
  <c r="H5" i="249"/>
  <c r="I5" i="249"/>
  <c r="J5" i="249"/>
  <c r="K5" i="249"/>
  <c r="B11" i="249"/>
  <c r="C11" i="249"/>
  <c r="H6" i="249"/>
  <c r="I6" i="249"/>
  <c r="J6" i="249"/>
  <c r="K6" i="249"/>
  <c r="B12" i="249"/>
  <c r="C12" i="249"/>
  <c r="G3" i="249"/>
  <c r="G4" i="249"/>
  <c r="G5" i="249"/>
  <c r="G6" i="249"/>
  <c r="A12" i="249"/>
  <c r="A24" i="249" s="1"/>
  <c r="A11" i="249"/>
  <c r="A23" i="249" s="1"/>
  <c r="A10" i="249"/>
  <c r="A34" i="249" s="1"/>
  <c r="A9" i="249"/>
  <c r="A33" i="249" s="1"/>
  <c r="D6" i="249"/>
  <c r="D5" i="249"/>
  <c r="D4" i="249"/>
  <c r="D3" i="249"/>
  <c r="G2" i="249"/>
  <c r="F2" i="249"/>
  <c r="B8" i="248"/>
  <c r="C8" i="248"/>
  <c r="D8" i="248"/>
  <c r="E8" i="248"/>
  <c r="F8" i="248"/>
  <c r="G8" i="248"/>
  <c r="H8" i="248"/>
  <c r="I8" i="248"/>
  <c r="J8" i="248"/>
  <c r="K8" i="248"/>
  <c r="B14" i="248"/>
  <c r="C14" i="248"/>
  <c r="D14" i="248"/>
  <c r="E14" i="248"/>
  <c r="F14" i="248"/>
  <c r="G14" i="248"/>
  <c r="H14" i="248"/>
  <c r="I14" i="248"/>
  <c r="J14" i="248"/>
  <c r="K14" i="248"/>
  <c r="B20" i="248"/>
  <c r="C20" i="248"/>
  <c r="D20" i="248"/>
  <c r="E20" i="248"/>
  <c r="F20" i="248"/>
  <c r="G20" i="248"/>
  <c r="H20" i="248"/>
  <c r="I20" i="248"/>
  <c r="J20" i="248"/>
  <c r="K20" i="248"/>
  <c r="B26" i="248"/>
  <c r="C26" i="248"/>
  <c r="D26" i="248"/>
  <c r="E26" i="248"/>
  <c r="F26" i="248"/>
  <c r="G26" i="248"/>
  <c r="H26" i="248"/>
  <c r="I26" i="248"/>
  <c r="J26" i="248"/>
  <c r="K26" i="248"/>
  <c r="B32" i="248"/>
  <c r="C32" i="248"/>
  <c r="D32" i="248"/>
  <c r="E32" i="248"/>
  <c r="F32" i="248"/>
  <c r="G32" i="248"/>
  <c r="H32" i="248"/>
  <c r="I32" i="248"/>
  <c r="J32" i="248"/>
  <c r="K32" i="248"/>
  <c r="F2" i="248"/>
  <c r="G3" i="248"/>
  <c r="H3" i="248"/>
  <c r="I3" i="248"/>
  <c r="J3" i="248"/>
  <c r="K3" i="248"/>
  <c r="B9" i="248"/>
  <c r="C9" i="248"/>
  <c r="D9" i="248"/>
  <c r="E9" i="248"/>
  <c r="F9" i="248"/>
  <c r="G9" i="248"/>
  <c r="H9" i="248"/>
  <c r="I9" i="248"/>
  <c r="J9" i="248"/>
  <c r="K9" i="248"/>
  <c r="B15" i="248"/>
  <c r="C15" i="248"/>
  <c r="D15" i="248"/>
  <c r="E15" i="248"/>
  <c r="F15" i="248"/>
  <c r="G15" i="248"/>
  <c r="H15" i="248"/>
  <c r="I15" i="248"/>
  <c r="J15" i="248"/>
  <c r="K15" i="248"/>
  <c r="B21" i="248"/>
  <c r="C21" i="248"/>
  <c r="D21" i="248"/>
  <c r="E21" i="248"/>
  <c r="F21" i="248"/>
  <c r="G21" i="248"/>
  <c r="H21" i="248"/>
  <c r="I21" i="248"/>
  <c r="J21" i="248"/>
  <c r="K21" i="248"/>
  <c r="B27" i="248"/>
  <c r="C27" i="248"/>
  <c r="D27" i="248"/>
  <c r="E27" i="248"/>
  <c r="F27" i="248"/>
  <c r="G27" i="248"/>
  <c r="H27" i="248"/>
  <c r="I27" i="248"/>
  <c r="J27" i="248"/>
  <c r="K27" i="248"/>
  <c r="B33" i="248"/>
  <c r="C33" i="248"/>
  <c r="D33" i="248"/>
  <c r="E33" i="248"/>
  <c r="F33" i="248"/>
  <c r="G33" i="248"/>
  <c r="H33" i="248"/>
  <c r="I33" i="248"/>
  <c r="J33" i="248"/>
  <c r="K33" i="248"/>
  <c r="G4" i="248"/>
  <c r="H4" i="248"/>
  <c r="I4" i="248"/>
  <c r="J4" i="248"/>
  <c r="K4" i="248"/>
  <c r="B10" i="248"/>
  <c r="C10" i="248"/>
  <c r="D10" i="248"/>
  <c r="E10" i="248"/>
  <c r="F10" i="248"/>
  <c r="G10" i="248"/>
  <c r="H10" i="248"/>
  <c r="I10" i="248"/>
  <c r="J10" i="248"/>
  <c r="K10" i="248"/>
  <c r="B16" i="248"/>
  <c r="C16" i="248"/>
  <c r="D16" i="248"/>
  <c r="E16" i="248"/>
  <c r="F16" i="248"/>
  <c r="G16" i="248"/>
  <c r="H16" i="248"/>
  <c r="I16" i="248"/>
  <c r="J16" i="248"/>
  <c r="K16" i="248"/>
  <c r="B22" i="248"/>
  <c r="C22" i="248"/>
  <c r="D22" i="248"/>
  <c r="E22" i="248"/>
  <c r="F22" i="248"/>
  <c r="G22" i="248"/>
  <c r="H22" i="248"/>
  <c r="I22" i="248"/>
  <c r="J22" i="248"/>
  <c r="K22" i="248"/>
  <c r="B28" i="248"/>
  <c r="C28" i="248"/>
  <c r="D28" i="248"/>
  <c r="E28" i="248"/>
  <c r="F28" i="248"/>
  <c r="G28" i="248"/>
  <c r="H28" i="248"/>
  <c r="I28" i="248"/>
  <c r="J28" i="248"/>
  <c r="K28" i="248"/>
  <c r="B34" i="248"/>
  <c r="C34" i="248"/>
  <c r="D34" i="248"/>
  <c r="E34" i="248"/>
  <c r="F34" i="248"/>
  <c r="G34" i="248"/>
  <c r="H34" i="248"/>
  <c r="I34" i="248"/>
  <c r="J34" i="248"/>
  <c r="K34" i="248"/>
  <c r="G5" i="248"/>
  <c r="H5" i="248"/>
  <c r="I5" i="248"/>
  <c r="J5" i="248"/>
  <c r="K5" i="248"/>
  <c r="B11" i="248"/>
  <c r="C11" i="248"/>
  <c r="D11" i="248"/>
  <c r="E11" i="248"/>
  <c r="F11" i="248"/>
  <c r="G11" i="248"/>
  <c r="H11" i="248"/>
  <c r="I11" i="248"/>
  <c r="J11" i="248"/>
  <c r="K11" i="248"/>
  <c r="B17" i="248"/>
  <c r="C17" i="248"/>
  <c r="D17" i="248"/>
  <c r="E17" i="248"/>
  <c r="F17" i="248"/>
  <c r="G17" i="248"/>
  <c r="H17" i="248"/>
  <c r="I17" i="248"/>
  <c r="J17" i="248"/>
  <c r="K17" i="248"/>
  <c r="B23" i="248"/>
  <c r="C23" i="248"/>
  <c r="D23" i="248"/>
  <c r="E23" i="248"/>
  <c r="F23" i="248"/>
  <c r="G23" i="248"/>
  <c r="H23" i="248"/>
  <c r="I23" i="248"/>
  <c r="J23" i="248"/>
  <c r="K23" i="248"/>
  <c r="B29" i="248"/>
  <c r="C29" i="248"/>
  <c r="D29" i="248"/>
  <c r="E29" i="248"/>
  <c r="F29" i="248"/>
  <c r="G29" i="248"/>
  <c r="H29" i="248"/>
  <c r="I29" i="248"/>
  <c r="J29" i="248"/>
  <c r="K29" i="248"/>
  <c r="B35" i="248"/>
  <c r="C35" i="248"/>
  <c r="D35" i="248"/>
  <c r="E35" i="248"/>
  <c r="F35" i="248"/>
  <c r="G35" i="248"/>
  <c r="H35" i="248"/>
  <c r="I35" i="248"/>
  <c r="J35" i="248"/>
  <c r="K35" i="248"/>
  <c r="G6" i="248"/>
  <c r="H6" i="248"/>
  <c r="I6" i="248"/>
  <c r="J6" i="248"/>
  <c r="K6" i="248"/>
  <c r="B12" i="248"/>
  <c r="C12" i="248"/>
  <c r="D12" i="248"/>
  <c r="E12" i="248"/>
  <c r="F12" i="248"/>
  <c r="G12" i="248"/>
  <c r="H12" i="248"/>
  <c r="I12" i="248"/>
  <c r="J12" i="248"/>
  <c r="K12" i="248"/>
  <c r="B18" i="248"/>
  <c r="C18" i="248"/>
  <c r="D18" i="248"/>
  <c r="E18" i="248"/>
  <c r="F18" i="248"/>
  <c r="G18" i="248"/>
  <c r="H18" i="248"/>
  <c r="I18" i="248"/>
  <c r="J18" i="248"/>
  <c r="K18" i="248"/>
  <c r="B24" i="248"/>
  <c r="C24" i="248"/>
  <c r="D24" i="248"/>
  <c r="E24" i="248"/>
  <c r="F24" i="248"/>
  <c r="G24" i="248"/>
  <c r="H24" i="248"/>
  <c r="I24" i="248"/>
  <c r="J24" i="248"/>
  <c r="K24" i="248"/>
  <c r="B30" i="248"/>
  <c r="C30" i="248"/>
  <c r="D30" i="248"/>
  <c r="E30" i="248"/>
  <c r="F30" i="248"/>
  <c r="G30" i="248"/>
  <c r="H30" i="248"/>
  <c r="I30" i="248"/>
  <c r="J30" i="248"/>
  <c r="K30" i="248"/>
  <c r="B36" i="248"/>
  <c r="C36" i="248"/>
  <c r="D36" i="248"/>
  <c r="E36" i="248"/>
  <c r="F36" i="248"/>
  <c r="G36" i="248"/>
  <c r="H36" i="248"/>
  <c r="I36" i="248"/>
  <c r="J36" i="248"/>
  <c r="K36" i="248"/>
  <c r="A12" i="248"/>
  <c r="A36" i="248" s="1"/>
  <c r="A11" i="248"/>
  <c r="A35" i="248" s="1"/>
  <c r="A10" i="248"/>
  <c r="A34" i="248" s="1"/>
  <c r="A9" i="248"/>
  <c r="A33" i="248" s="1"/>
  <c r="D6" i="248"/>
  <c r="D5" i="248"/>
  <c r="D4" i="248"/>
  <c r="D3" i="248"/>
  <c r="K2" i="248"/>
  <c r="J2" i="248"/>
  <c r="I2" i="248"/>
  <c r="H2" i="248"/>
  <c r="G2" i="248"/>
  <c r="B8" i="247"/>
  <c r="C8" i="247"/>
  <c r="D8" i="247"/>
  <c r="E8" i="247"/>
  <c r="F8" i="247"/>
  <c r="G8" i="247"/>
  <c r="H8" i="247"/>
  <c r="I8" i="247"/>
  <c r="J8" i="247"/>
  <c r="K8" i="247"/>
  <c r="B14" i="247"/>
  <c r="C14" i="247"/>
  <c r="D14" i="247"/>
  <c r="E14" i="247"/>
  <c r="F14" i="247"/>
  <c r="G14" i="247"/>
  <c r="H14" i="247"/>
  <c r="I14" i="247"/>
  <c r="J14" i="247"/>
  <c r="K14" i="247"/>
  <c r="B20" i="247"/>
  <c r="C20" i="247"/>
  <c r="D20" i="247"/>
  <c r="E20" i="247"/>
  <c r="F20" i="247"/>
  <c r="G20" i="247"/>
  <c r="H20" i="247"/>
  <c r="I20" i="247"/>
  <c r="J20" i="247"/>
  <c r="K20" i="247"/>
  <c r="B26" i="247"/>
  <c r="C26" i="247"/>
  <c r="D26" i="247"/>
  <c r="E26" i="247"/>
  <c r="F26" i="247"/>
  <c r="G26" i="247"/>
  <c r="H26" i="247"/>
  <c r="I26" i="247"/>
  <c r="J26" i="247"/>
  <c r="K26" i="247"/>
  <c r="B32" i="247"/>
  <c r="C32" i="247"/>
  <c r="D32" i="247"/>
  <c r="E32" i="247"/>
  <c r="F32" i="247"/>
  <c r="G32" i="247"/>
  <c r="H32" i="247"/>
  <c r="I32" i="247"/>
  <c r="J32" i="247"/>
  <c r="K32" i="247"/>
  <c r="G3" i="247"/>
  <c r="H3" i="247"/>
  <c r="I3" i="247"/>
  <c r="J3" i="247"/>
  <c r="K3" i="247"/>
  <c r="B9" i="247"/>
  <c r="C9" i="247"/>
  <c r="D9" i="247"/>
  <c r="E9" i="247"/>
  <c r="F9" i="247"/>
  <c r="G9" i="247"/>
  <c r="H9" i="247"/>
  <c r="I9" i="247"/>
  <c r="J9" i="247"/>
  <c r="K9" i="247"/>
  <c r="B15" i="247"/>
  <c r="C15" i="247"/>
  <c r="D15" i="247"/>
  <c r="E15" i="247"/>
  <c r="F15" i="247"/>
  <c r="G15" i="247"/>
  <c r="H15" i="247"/>
  <c r="I15" i="247"/>
  <c r="J15" i="247"/>
  <c r="K15" i="247"/>
  <c r="B21" i="247"/>
  <c r="C21" i="247"/>
  <c r="D21" i="247"/>
  <c r="E21" i="247"/>
  <c r="F21" i="247"/>
  <c r="G21" i="247"/>
  <c r="H21" i="247"/>
  <c r="I21" i="247"/>
  <c r="J21" i="247"/>
  <c r="K21" i="247"/>
  <c r="B27" i="247"/>
  <c r="C27" i="247"/>
  <c r="D27" i="247"/>
  <c r="E27" i="247"/>
  <c r="F27" i="247"/>
  <c r="G27" i="247"/>
  <c r="H27" i="247"/>
  <c r="I27" i="247"/>
  <c r="J27" i="247"/>
  <c r="K27" i="247"/>
  <c r="B33" i="247"/>
  <c r="C33" i="247"/>
  <c r="D33" i="247"/>
  <c r="E33" i="247"/>
  <c r="F33" i="247"/>
  <c r="G33" i="247"/>
  <c r="H33" i="247"/>
  <c r="I33" i="247"/>
  <c r="J33" i="247"/>
  <c r="K33" i="247"/>
  <c r="G4" i="247"/>
  <c r="H4" i="247"/>
  <c r="I4" i="247"/>
  <c r="J4" i="247"/>
  <c r="K4" i="247"/>
  <c r="B10" i="247"/>
  <c r="C10" i="247"/>
  <c r="D10" i="247"/>
  <c r="E10" i="247"/>
  <c r="F10" i="247"/>
  <c r="G10" i="247"/>
  <c r="H10" i="247"/>
  <c r="I10" i="247"/>
  <c r="J10" i="247"/>
  <c r="K10" i="247"/>
  <c r="B16" i="247"/>
  <c r="C16" i="247"/>
  <c r="D16" i="247"/>
  <c r="E16" i="247"/>
  <c r="F16" i="247"/>
  <c r="G16" i="247"/>
  <c r="H16" i="247"/>
  <c r="I16" i="247"/>
  <c r="J16" i="247"/>
  <c r="K16" i="247"/>
  <c r="B22" i="247"/>
  <c r="C22" i="247"/>
  <c r="D22" i="247"/>
  <c r="E22" i="247"/>
  <c r="F22" i="247"/>
  <c r="G22" i="247"/>
  <c r="H22" i="247"/>
  <c r="I22" i="247"/>
  <c r="J22" i="247"/>
  <c r="K22" i="247"/>
  <c r="B28" i="247"/>
  <c r="C28" i="247"/>
  <c r="D28" i="247"/>
  <c r="E28" i="247"/>
  <c r="F28" i="247"/>
  <c r="G28" i="247"/>
  <c r="H28" i="247"/>
  <c r="I28" i="247"/>
  <c r="J28" i="247"/>
  <c r="K28" i="247"/>
  <c r="B34" i="247"/>
  <c r="C34" i="247"/>
  <c r="D34" i="247"/>
  <c r="E34" i="247"/>
  <c r="F34" i="247"/>
  <c r="G34" i="247"/>
  <c r="H34" i="247"/>
  <c r="I34" i="247"/>
  <c r="J34" i="247"/>
  <c r="K34" i="247"/>
  <c r="G5" i="247"/>
  <c r="H5" i="247"/>
  <c r="I5" i="247"/>
  <c r="J5" i="247"/>
  <c r="K5" i="247"/>
  <c r="B11" i="247"/>
  <c r="C11" i="247"/>
  <c r="D11" i="247"/>
  <c r="E11" i="247"/>
  <c r="F11" i="247"/>
  <c r="G11" i="247"/>
  <c r="H11" i="247"/>
  <c r="I11" i="247"/>
  <c r="J11" i="247"/>
  <c r="K11" i="247"/>
  <c r="B17" i="247"/>
  <c r="C17" i="247"/>
  <c r="D17" i="247"/>
  <c r="E17" i="247"/>
  <c r="F17" i="247"/>
  <c r="G17" i="247"/>
  <c r="H17" i="247"/>
  <c r="I17" i="247"/>
  <c r="J17" i="247"/>
  <c r="K17" i="247"/>
  <c r="B23" i="247"/>
  <c r="C23" i="247"/>
  <c r="D23" i="247"/>
  <c r="E23" i="247"/>
  <c r="F23" i="247"/>
  <c r="G23" i="247"/>
  <c r="H23" i="247"/>
  <c r="I23" i="247"/>
  <c r="J23" i="247"/>
  <c r="K23" i="247"/>
  <c r="B29" i="247"/>
  <c r="C29" i="247"/>
  <c r="D29" i="247"/>
  <c r="E29" i="247"/>
  <c r="F29" i="247"/>
  <c r="G29" i="247"/>
  <c r="H29" i="247"/>
  <c r="I29" i="247"/>
  <c r="J29" i="247"/>
  <c r="K29" i="247"/>
  <c r="B35" i="247"/>
  <c r="C35" i="247"/>
  <c r="D35" i="247"/>
  <c r="E35" i="247"/>
  <c r="F35" i="247"/>
  <c r="G35" i="247"/>
  <c r="H35" i="247"/>
  <c r="I35" i="247"/>
  <c r="J35" i="247"/>
  <c r="K35" i="247"/>
  <c r="G6" i="247"/>
  <c r="H6" i="247"/>
  <c r="I6" i="247"/>
  <c r="J6" i="247"/>
  <c r="K6" i="247"/>
  <c r="B12" i="247"/>
  <c r="C12" i="247"/>
  <c r="D12" i="247"/>
  <c r="E12" i="247"/>
  <c r="F12" i="247"/>
  <c r="G12" i="247"/>
  <c r="H12" i="247"/>
  <c r="I12" i="247"/>
  <c r="J12" i="247"/>
  <c r="K12" i="247"/>
  <c r="B18" i="247"/>
  <c r="C18" i="247"/>
  <c r="D18" i="247"/>
  <c r="E18" i="247"/>
  <c r="F18" i="247"/>
  <c r="G18" i="247"/>
  <c r="H18" i="247"/>
  <c r="I18" i="247"/>
  <c r="J18" i="247"/>
  <c r="K18" i="247"/>
  <c r="B24" i="247"/>
  <c r="C24" i="247"/>
  <c r="D24" i="247"/>
  <c r="E24" i="247"/>
  <c r="F24" i="247"/>
  <c r="G24" i="247"/>
  <c r="H24" i="247"/>
  <c r="I24" i="247"/>
  <c r="J24" i="247"/>
  <c r="K24" i="247"/>
  <c r="B30" i="247"/>
  <c r="C30" i="247"/>
  <c r="D30" i="247"/>
  <c r="E30" i="247"/>
  <c r="F30" i="247"/>
  <c r="G30" i="247"/>
  <c r="H30" i="247"/>
  <c r="I30" i="247"/>
  <c r="J30" i="247"/>
  <c r="K30" i="247"/>
  <c r="B36" i="247"/>
  <c r="C36" i="247"/>
  <c r="D36" i="247"/>
  <c r="E36" i="247"/>
  <c r="F36" i="247"/>
  <c r="G36" i="247"/>
  <c r="H36" i="247"/>
  <c r="I36" i="247"/>
  <c r="J36" i="247"/>
  <c r="K36" i="247"/>
  <c r="A12" i="247"/>
  <c r="A36" i="247" s="1"/>
  <c r="A11" i="247"/>
  <c r="A35" i="247" s="1"/>
  <c r="A10" i="247"/>
  <c r="A34" i="247" s="1"/>
  <c r="A9" i="247"/>
  <c r="A33" i="247" s="1"/>
  <c r="D6" i="247"/>
  <c r="D5" i="247"/>
  <c r="D4" i="247"/>
  <c r="D3" i="247"/>
  <c r="A1" i="247"/>
  <c r="K2" i="247"/>
  <c r="J2" i="247"/>
  <c r="I2" i="247"/>
  <c r="H2" i="247"/>
  <c r="G2" i="247"/>
  <c r="F2" i="247"/>
  <c r="G32" i="246"/>
  <c r="H32" i="246"/>
  <c r="I32" i="246"/>
  <c r="J32" i="246"/>
  <c r="K32" i="246"/>
  <c r="G33" i="246"/>
  <c r="H33" i="246"/>
  <c r="I33" i="246"/>
  <c r="J33" i="246"/>
  <c r="K33" i="246"/>
  <c r="G34" i="246"/>
  <c r="H34" i="246"/>
  <c r="I34" i="246"/>
  <c r="J34" i="246"/>
  <c r="K34" i="246"/>
  <c r="G35" i="246"/>
  <c r="H35" i="246"/>
  <c r="I35" i="246"/>
  <c r="J35" i="246"/>
  <c r="K35" i="246"/>
  <c r="G36" i="246"/>
  <c r="H36" i="246"/>
  <c r="I36" i="246"/>
  <c r="J36" i="246"/>
  <c r="K36" i="246"/>
  <c r="C26" i="246"/>
  <c r="D26" i="246"/>
  <c r="E26" i="246"/>
  <c r="F26" i="246"/>
  <c r="G26" i="246"/>
  <c r="H26" i="246"/>
  <c r="I26" i="246"/>
  <c r="J26" i="246"/>
  <c r="K26" i="246"/>
  <c r="B32" i="246"/>
  <c r="C32" i="246"/>
  <c r="D32" i="246"/>
  <c r="E32" i="246"/>
  <c r="F32" i="246"/>
  <c r="C27" i="246"/>
  <c r="D27" i="246"/>
  <c r="E27" i="246"/>
  <c r="F27" i="246"/>
  <c r="G27" i="246"/>
  <c r="H27" i="246"/>
  <c r="I27" i="246"/>
  <c r="J27" i="246"/>
  <c r="K27" i="246"/>
  <c r="B33" i="246"/>
  <c r="C33" i="246"/>
  <c r="D33" i="246"/>
  <c r="E33" i="246"/>
  <c r="F33" i="246"/>
  <c r="C28" i="246"/>
  <c r="D28" i="246"/>
  <c r="E28" i="246"/>
  <c r="F28" i="246"/>
  <c r="G28" i="246"/>
  <c r="H28" i="246"/>
  <c r="I28" i="246"/>
  <c r="J28" i="246"/>
  <c r="K28" i="246"/>
  <c r="B34" i="246"/>
  <c r="C34" i="246"/>
  <c r="D34" i="246"/>
  <c r="E34" i="246"/>
  <c r="F34" i="246"/>
  <c r="C29" i="246"/>
  <c r="D29" i="246"/>
  <c r="E29" i="246"/>
  <c r="F29" i="246"/>
  <c r="G29" i="246"/>
  <c r="H29" i="246"/>
  <c r="I29" i="246"/>
  <c r="J29" i="246"/>
  <c r="K29" i="246"/>
  <c r="B35" i="246"/>
  <c r="C35" i="246"/>
  <c r="D35" i="246"/>
  <c r="E35" i="246"/>
  <c r="F35" i="246"/>
  <c r="C30" i="246"/>
  <c r="D30" i="246"/>
  <c r="E30" i="246"/>
  <c r="F30" i="246"/>
  <c r="G30" i="246"/>
  <c r="H30" i="246"/>
  <c r="I30" i="246"/>
  <c r="J30" i="246"/>
  <c r="K30" i="246"/>
  <c r="B36" i="246"/>
  <c r="C36" i="246"/>
  <c r="D36" i="246"/>
  <c r="E36" i="246"/>
  <c r="F36" i="246"/>
  <c r="H8" i="246"/>
  <c r="I8" i="246"/>
  <c r="J8" i="246"/>
  <c r="K8" i="246"/>
  <c r="B14" i="246"/>
  <c r="C14" i="246"/>
  <c r="D14" i="246"/>
  <c r="E14" i="246"/>
  <c r="F14" i="246"/>
  <c r="G14" i="246"/>
  <c r="H14" i="246"/>
  <c r="I14" i="246"/>
  <c r="J14" i="246"/>
  <c r="K14" i="246"/>
  <c r="B20" i="246"/>
  <c r="C20" i="246"/>
  <c r="D20" i="246"/>
  <c r="E20" i="246"/>
  <c r="F20" i="246"/>
  <c r="G20" i="246"/>
  <c r="H20" i="246"/>
  <c r="I20" i="246"/>
  <c r="J20" i="246"/>
  <c r="K20" i="246"/>
  <c r="B26" i="246"/>
  <c r="H9" i="246"/>
  <c r="I9" i="246"/>
  <c r="J9" i="246"/>
  <c r="K9" i="246"/>
  <c r="B15" i="246"/>
  <c r="C15" i="246"/>
  <c r="D15" i="246"/>
  <c r="E15" i="246"/>
  <c r="F15" i="246"/>
  <c r="G15" i="246"/>
  <c r="H15" i="246"/>
  <c r="I15" i="246"/>
  <c r="J15" i="246"/>
  <c r="K15" i="246"/>
  <c r="B21" i="246"/>
  <c r="C21" i="246"/>
  <c r="D21" i="246"/>
  <c r="E21" i="246"/>
  <c r="F21" i="246"/>
  <c r="G21" i="246"/>
  <c r="H21" i="246"/>
  <c r="I21" i="246"/>
  <c r="J21" i="246"/>
  <c r="K21" i="246"/>
  <c r="B27" i="246"/>
  <c r="H10" i="246"/>
  <c r="I10" i="246"/>
  <c r="J10" i="246"/>
  <c r="K10" i="246"/>
  <c r="B16" i="246"/>
  <c r="C16" i="246"/>
  <c r="D16" i="246"/>
  <c r="E16" i="246"/>
  <c r="F16" i="246"/>
  <c r="G16" i="246"/>
  <c r="H16" i="246"/>
  <c r="I16" i="246"/>
  <c r="J16" i="246"/>
  <c r="K16" i="246"/>
  <c r="B22" i="246"/>
  <c r="C22" i="246"/>
  <c r="D22" i="246"/>
  <c r="E22" i="246"/>
  <c r="F22" i="246"/>
  <c r="G22" i="246"/>
  <c r="H22" i="246"/>
  <c r="I22" i="246"/>
  <c r="J22" i="246"/>
  <c r="K22" i="246"/>
  <c r="B28" i="246"/>
  <c r="H11" i="246"/>
  <c r="I11" i="246"/>
  <c r="J11" i="246"/>
  <c r="K11" i="246"/>
  <c r="B17" i="246"/>
  <c r="C17" i="246"/>
  <c r="D17" i="246"/>
  <c r="E17" i="246"/>
  <c r="F17" i="246"/>
  <c r="G17" i="246"/>
  <c r="H17" i="246"/>
  <c r="I17" i="246"/>
  <c r="J17" i="246"/>
  <c r="K17" i="246"/>
  <c r="B23" i="246"/>
  <c r="C23" i="246"/>
  <c r="D23" i="246"/>
  <c r="E23" i="246"/>
  <c r="F23" i="246"/>
  <c r="G23" i="246"/>
  <c r="H23" i="246"/>
  <c r="I23" i="246"/>
  <c r="J23" i="246"/>
  <c r="K23" i="246"/>
  <c r="B29" i="246"/>
  <c r="H12" i="246"/>
  <c r="I12" i="246"/>
  <c r="J12" i="246"/>
  <c r="K12" i="246"/>
  <c r="B18" i="246"/>
  <c r="C18" i="246"/>
  <c r="D18" i="246"/>
  <c r="E18" i="246"/>
  <c r="F18" i="246"/>
  <c r="G18" i="246"/>
  <c r="H18" i="246"/>
  <c r="I18" i="246"/>
  <c r="J18" i="246"/>
  <c r="K18" i="246"/>
  <c r="B24" i="246"/>
  <c r="C24" i="246"/>
  <c r="D24" i="246"/>
  <c r="E24" i="246"/>
  <c r="F24" i="246"/>
  <c r="G24" i="246"/>
  <c r="H24" i="246"/>
  <c r="I24" i="246"/>
  <c r="J24" i="246"/>
  <c r="K24" i="246"/>
  <c r="B30" i="246"/>
  <c r="G2" i="246"/>
  <c r="H2" i="246"/>
  <c r="I2" i="246"/>
  <c r="J2" i="246"/>
  <c r="K2" i="246"/>
  <c r="B8" i="246"/>
  <c r="C8" i="246"/>
  <c r="D8" i="246"/>
  <c r="E8" i="246"/>
  <c r="F8" i="246"/>
  <c r="G8" i="246"/>
  <c r="G3" i="246"/>
  <c r="H3" i="246"/>
  <c r="I3" i="246"/>
  <c r="J3" i="246"/>
  <c r="K3" i="246"/>
  <c r="B9" i="246"/>
  <c r="C9" i="246"/>
  <c r="D9" i="246"/>
  <c r="E9" i="246"/>
  <c r="F9" i="246"/>
  <c r="G9" i="246"/>
  <c r="G4" i="246"/>
  <c r="H4" i="246"/>
  <c r="I4" i="246"/>
  <c r="J4" i="246"/>
  <c r="K4" i="246"/>
  <c r="B10" i="246"/>
  <c r="C10" i="246"/>
  <c r="D10" i="246"/>
  <c r="E10" i="246"/>
  <c r="F10" i="246"/>
  <c r="G10" i="246"/>
  <c r="G5" i="246"/>
  <c r="H5" i="246"/>
  <c r="I5" i="246"/>
  <c r="J5" i="246"/>
  <c r="K5" i="246"/>
  <c r="B11" i="246"/>
  <c r="C11" i="246"/>
  <c r="D11" i="246"/>
  <c r="E11" i="246"/>
  <c r="F11" i="246"/>
  <c r="G11" i="246"/>
  <c r="G6" i="246"/>
  <c r="H6" i="246"/>
  <c r="I6" i="246"/>
  <c r="J6" i="246"/>
  <c r="K6" i="246"/>
  <c r="B12" i="246"/>
  <c r="C12" i="246"/>
  <c r="D12" i="246"/>
  <c r="E12" i="246"/>
  <c r="F12" i="246"/>
  <c r="G12" i="246"/>
  <c r="F3" i="246"/>
  <c r="F4" i="246"/>
  <c r="F5" i="246"/>
  <c r="F6" i="246"/>
  <c r="O448" i="60" l="1"/>
  <c r="AC451" i="60"/>
  <c r="N447" i="60"/>
  <c r="Z448" i="60"/>
  <c r="AS449" i="60"/>
  <c r="Z450" i="60"/>
  <c r="O447" i="60"/>
  <c r="AC447" i="60"/>
  <c r="N446" i="60"/>
  <c r="BA450" i="60"/>
  <c r="V447" i="60"/>
  <c r="BA446" i="60"/>
  <c r="AS450" i="60"/>
  <c r="T451" i="60"/>
  <c r="T449" i="60"/>
  <c r="AJ450" i="60"/>
  <c r="N450" i="60"/>
  <c r="AK449" i="60"/>
  <c r="AN448" i="60"/>
  <c r="AJ451" i="60"/>
  <c r="AJ449" i="60"/>
  <c r="AC450" i="60"/>
  <c r="AK448" i="60"/>
  <c r="T450" i="60"/>
  <c r="AC446" i="60"/>
  <c r="T448" i="60"/>
  <c r="S448" i="60"/>
  <c r="AF451" i="60"/>
  <c r="AB450" i="60"/>
  <c r="AR451" i="60"/>
  <c r="AF449" i="60"/>
  <c r="BC450" i="60"/>
  <c r="AM446" i="60"/>
  <c r="X449" i="60"/>
  <c r="AD446" i="60"/>
  <c r="AD450" i="60"/>
  <c r="BC448" i="60"/>
  <c r="BC447" i="60"/>
  <c r="BC451" i="60"/>
  <c r="BC449" i="60"/>
  <c r="Y449" i="60"/>
  <c r="AR447" i="60"/>
  <c r="X447" i="60"/>
  <c r="AM449" i="60"/>
  <c r="X450" i="60"/>
  <c r="AF447" i="60"/>
  <c r="AF450" i="60"/>
  <c r="AF448" i="60"/>
  <c r="AT450" i="60"/>
  <c r="AE451" i="60"/>
  <c r="AZ448" i="60"/>
  <c r="AT449" i="60"/>
  <c r="X446" i="60"/>
  <c r="AZ446" i="60"/>
  <c r="AE450" i="60"/>
  <c r="AZ451" i="60"/>
  <c r="AE446" i="60"/>
  <c r="AQ451" i="60"/>
  <c r="BB449" i="60"/>
  <c r="AD449" i="60"/>
  <c r="AE447" i="60"/>
  <c r="AZ449" i="60"/>
  <c r="AE449" i="60"/>
  <c r="AQ449" i="60"/>
  <c r="BB448" i="60"/>
  <c r="AP446" i="60"/>
  <c r="AP448" i="60"/>
  <c r="AZ450" i="60"/>
  <c r="AT446" i="60"/>
  <c r="X448" i="60"/>
  <c r="AQ448" i="60"/>
  <c r="BB451" i="60"/>
  <c r="BB447" i="60"/>
  <c r="AA450" i="60"/>
  <c r="V448" i="60"/>
  <c r="S446" i="60"/>
  <c r="AD451" i="60"/>
  <c r="M446" i="60"/>
  <c r="AN449" i="60"/>
  <c r="H448" i="60"/>
  <c r="H449" i="60"/>
  <c r="H451" i="60"/>
  <c r="H450" i="60"/>
  <c r="H447" i="60"/>
  <c r="H446" i="60"/>
  <c r="AA446" i="60"/>
  <c r="V451" i="60"/>
  <c r="S449" i="60"/>
  <c r="AD447" i="60"/>
  <c r="M451" i="60"/>
  <c r="AP447" i="60"/>
  <c r="E448" i="60"/>
  <c r="E446" i="60"/>
  <c r="AP450" i="60"/>
  <c r="AP451" i="60"/>
  <c r="AA449" i="60"/>
  <c r="E447" i="60"/>
  <c r="AA451" i="60"/>
  <c r="V450" i="60"/>
  <c r="S451" i="60"/>
  <c r="E451" i="60"/>
  <c r="AA448" i="60"/>
  <c r="V446" i="60"/>
  <c r="S447" i="60"/>
  <c r="AY446" i="60"/>
  <c r="AY448" i="60"/>
  <c r="M450" i="60"/>
  <c r="AN446" i="60"/>
  <c r="AO451" i="60"/>
  <c r="L450" i="60"/>
  <c r="Y447" i="60"/>
  <c r="Y448" i="60"/>
  <c r="Y450" i="60"/>
  <c r="AT451" i="60"/>
  <c r="L447" i="60"/>
  <c r="BB450" i="60"/>
  <c r="AT447" i="60"/>
  <c r="AO447" i="60"/>
  <c r="Y451" i="60"/>
  <c r="AO448" i="60"/>
  <c r="L448" i="60"/>
  <c r="K451" i="60"/>
  <c r="L446" i="60"/>
  <c r="AI449" i="60"/>
  <c r="AO449" i="60"/>
  <c r="K446" i="60"/>
  <c r="L451" i="60"/>
  <c r="AI448" i="60"/>
  <c r="AO446" i="60"/>
  <c r="K447" i="60"/>
  <c r="AR449" i="60"/>
  <c r="AM450" i="60"/>
  <c r="AN450" i="60"/>
  <c r="AB449" i="60"/>
  <c r="AM448" i="60"/>
  <c r="U447" i="60"/>
  <c r="U449" i="60"/>
  <c r="U451" i="60"/>
  <c r="U446" i="60"/>
  <c r="U448" i="60"/>
  <c r="U450" i="60"/>
  <c r="AB447" i="60"/>
  <c r="AM451" i="60"/>
  <c r="W450" i="60"/>
  <c r="W446" i="60"/>
  <c r="AR450" i="60"/>
  <c r="W449" i="60"/>
  <c r="AR448" i="60"/>
  <c r="W451" i="60"/>
  <c r="AB451" i="60"/>
  <c r="W447" i="60"/>
  <c r="AI451" i="60"/>
  <c r="AI447" i="60"/>
  <c r="AB448" i="60"/>
  <c r="K449" i="60"/>
  <c r="AI450" i="60"/>
  <c r="AY447" i="60"/>
  <c r="AY451" i="60"/>
  <c r="AY450" i="60"/>
  <c r="Q448" i="60"/>
  <c r="Q450" i="60"/>
  <c r="Q451" i="60"/>
  <c r="Q447" i="60"/>
  <c r="Q449" i="60"/>
  <c r="Q446" i="60"/>
  <c r="A16" i="256"/>
  <c r="K450" i="60"/>
  <c r="A16" i="249"/>
  <c r="A28" i="249"/>
  <c r="AU448" i="60"/>
  <c r="AU449" i="60"/>
  <c r="AU446" i="60"/>
  <c r="AU450" i="60"/>
  <c r="AU451" i="60"/>
  <c r="AU447" i="60"/>
  <c r="A17" i="248"/>
  <c r="A15" i="252"/>
  <c r="A15" i="253"/>
  <c r="A16" i="252"/>
  <c r="A28" i="252"/>
  <c r="A29" i="248"/>
  <c r="A27" i="252"/>
  <c r="A27" i="253"/>
  <c r="A29" i="254"/>
  <c r="A22" i="258"/>
  <c r="A15" i="247"/>
  <c r="A30" i="248"/>
  <c r="A28" i="248"/>
  <c r="A16" i="247"/>
  <c r="A15" i="248"/>
  <c r="A16" i="250"/>
  <c r="A15" i="255"/>
  <c r="A28" i="256"/>
  <c r="A15" i="257"/>
  <c r="A27" i="258"/>
  <c r="A17" i="247"/>
  <c r="A16" i="248"/>
  <c r="A15" i="249"/>
  <c r="A27" i="250"/>
  <c r="A15" i="254"/>
  <c r="A16" i="255"/>
  <c r="A16" i="257"/>
  <c r="A29" i="258"/>
  <c r="A27" i="247"/>
  <c r="A28" i="250"/>
  <c r="A16" i="254"/>
  <c r="A27" i="255"/>
  <c r="A27" i="257"/>
  <c r="A28" i="247"/>
  <c r="A18" i="248"/>
  <c r="A27" i="249"/>
  <c r="A17" i="254"/>
  <c r="A28" i="255"/>
  <c r="A28" i="257"/>
  <c r="A29" i="247"/>
  <c r="A27" i="248"/>
  <c r="A27" i="254"/>
  <c r="A16" i="258"/>
  <c r="A36" i="258"/>
  <c r="A21" i="258"/>
  <c r="A24" i="258"/>
  <c r="A28" i="258"/>
  <c r="A15" i="258"/>
  <c r="A18" i="258"/>
  <c r="A17" i="257"/>
  <c r="A29" i="257"/>
  <c r="A18" i="257"/>
  <c r="A30" i="257"/>
  <c r="A21" i="257"/>
  <c r="A22" i="257"/>
  <c r="A23" i="257"/>
  <c r="A24" i="257"/>
  <c r="A36" i="256"/>
  <c r="A15" i="256"/>
  <c r="A27" i="256"/>
  <c r="A24" i="256"/>
  <c r="A17" i="256"/>
  <c r="A29" i="256"/>
  <c r="A18" i="256"/>
  <c r="A21" i="256"/>
  <c r="A22" i="256"/>
  <c r="A23" i="256"/>
  <c r="A17" i="255"/>
  <c r="A29" i="255"/>
  <c r="A18" i="255"/>
  <c r="A30" i="255"/>
  <c r="A21" i="255"/>
  <c r="A22" i="255"/>
  <c r="A23" i="255"/>
  <c r="A24" i="255"/>
  <c r="A18" i="254"/>
  <c r="A30" i="254"/>
  <c r="A21" i="254"/>
  <c r="A22" i="254"/>
  <c r="A23" i="254"/>
  <c r="A24" i="254"/>
  <c r="A16" i="253"/>
  <c r="A28" i="253"/>
  <c r="A17" i="253"/>
  <c r="A29" i="253"/>
  <c r="A18" i="253"/>
  <c r="A30" i="253"/>
  <c r="A21" i="253"/>
  <c r="A22" i="253"/>
  <c r="A23" i="253"/>
  <c r="A24" i="253"/>
  <c r="A17" i="252"/>
  <c r="A29" i="252"/>
  <c r="A18" i="252"/>
  <c r="A30" i="252"/>
  <c r="A21" i="252"/>
  <c r="A22" i="252"/>
  <c r="A23" i="252"/>
  <c r="A24" i="252"/>
  <c r="A17" i="250"/>
  <c r="A29" i="250"/>
  <c r="A30" i="250"/>
  <c r="A21" i="250"/>
  <c r="A18" i="250"/>
  <c r="A22" i="250"/>
  <c r="A23" i="250"/>
  <c r="A24" i="250"/>
  <c r="A35" i="249"/>
  <c r="A36" i="249"/>
  <c r="A17" i="249"/>
  <c r="A18" i="249"/>
  <c r="A21" i="249"/>
  <c r="A29" i="249"/>
  <c r="A30" i="249"/>
  <c r="A22" i="249"/>
  <c r="A21" i="248"/>
  <c r="A22" i="248"/>
  <c r="A23" i="248"/>
  <c r="A24" i="248"/>
  <c r="A30" i="247"/>
  <c r="A21" i="247"/>
  <c r="A18" i="247"/>
  <c r="A22" i="247"/>
  <c r="A23" i="247"/>
  <c r="A24" i="247"/>
  <c r="D6" i="246"/>
  <c r="D5" i="246"/>
  <c r="D4" i="246"/>
  <c r="D3" i="246"/>
  <c r="A11" i="246"/>
  <c r="A23" i="246" s="1"/>
  <c r="A10" i="246"/>
  <c r="A16" i="246" s="1"/>
  <c r="A9" i="246"/>
  <c r="A27" i="246" s="1"/>
  <c r="A12" i="246"/>
  <c r="A30" i="246" s="1"/>
  <c r="A1" i="246"/>
  <c r="F2" i="246"/>
  <c r="A15" i="246" l="1"/>
  <c r="A36" i="246"/>
  <c r="A34" i="246"/>
  <c r="A17" i="246"/>
  <c r="A21" i="246"/>
  <c r="A24" i="246"/>
  <c r="A28" i="246"/>
  <c r="A35" i="246"/>
  <c r="A18" i="246"/>
  <c r="A22" i="246"/>
  <c r="A29" i="246"/>
  <c r="A33" i="246"/>
  <c r="A1" i="184"/>
  <c r="B6" i="193" l="1"/>
  <c r="C6" i="193"/>
  <c r="D6" i="193"/>
  <c r="E6" i="193"/>
  <c r="F6" i="193"/>
  <c r="G6" i="193"/>
  <c r="H6" i="193"/>
  <c r="I6" i="193"/>
  <c r="J6" i="193"/>
  <c r="K6" i="193"/>
  <c r="B10" i="193"/>
  <c r="C10" i="193"/>
  <c r="D10" i="193"/>
  <c r="E10" i="193"/>
  <c r="F10" i="193"/>
  <c r="G10" i="193"/>
  <c r="H10" i="193"/>
  <c r="I10" i="193"/>
  <c r="J10" i="193"/>
  <c r="K10" i="193"/>
  <c r="B14" i="193"/>
  <c r="C14" i="193"/>
  <c r="D14" i="193"/>
  <c r="E14" i="193"/>
  <c r="F14" i="193"/>
  <c r="G14" i="193"/>
  <c r="H14" i="193"/>
  <c r="I14" i="193"/>
  <c r="J14" i="193"/>
  <c r="K14" i="193"/>
  <c r="B18" i="193"/>
  <c r="C18" i="193"/>
  <c r="D18" i="193"/>
  <c r="E18" i="193"/>
  <c r="F18" i="193"/>
  <c r="G18" i="193"/>
  <c r="H18" i="193"/>
  <c r="I18" i="193"/>
  <c r="J18" i="193"/>
  <c r="K18" i="193"/>
  <c r="B22" i="193"/>
  <c r="C22" i="193"/>
  <c r="D22" i="193"/>
  <c r="E22" i="193"/>
  <c r="F22" i="193"/>
  <c r="G22" i="193"/>
  <c r="H22" i="193"/>
  <c r="I22" i="193"/>
  <c r="J22" i="193"/>
  <c r="K22" i="193"/>
  <c r="B7" i="193"/>
  <c r="C7" i="193"/>
  <c r="D7" i="193"/>
  <c r="E7" i="193"/>
  <c r="F7" i="193"/>
  <c r="G7" i="193"/>
  <c r="H7" i="193"/>
  <c r="I7" i="193"/>
  <c r="J7" i="193"/>
  <c r="K7" i="193"/>
  <c r="B11" i="193"/>
  <c r="C11" i="193"/>
  <c r="D11" i="193"/>
  <c r="E11" i="193"/>
  <c r="F11" i="193"/>
  <c r="G11" i="193"/>
  <c r="H11" i="193"/>
  <c r="I11" i="193"/>
  <c r="J11" i="193"/>
  <c r="K11" i="193"/>
  <c r="B15" i="193"/>
  <c r="C15" i="193"/>
  <c r="D15" i="193"/>
  <c r="E15" i="193"/>
  <c r="F15" i="193"/>
  <c r="G15" i="193"/>
  <c r="H15" i="193"/>
  <c r="I15" i="193"/>
  <c r="J15" i="193"/>
  <c r="K15" i="193"/>
  <c r="B19" i="193"/>
  <c r="C19" i="193"/>
  <c r="D19" i="193"/>
  <c r="E19" i="193"/>
  <c r="F19" i="193"/>
  <c r="G19" i="193"/>
  <c r="H19" i="193"/>
  <c r="I19" i="193"/>
  <c r="J19" i="193"/>
  <c r="K19" i="193"/>
  <c r="B23" i="193"/>
  <c r="C23" i="193"/>
  <c r="D23" i="193"/>
  <c r="E23" i="193"/>
  <c r="F23" i="193"/>
  <c r="G23" i="193"/>
  <c r="H23" i="193"/>
  <c r="I23" i="193"/>
  <c r="J23" i="193"/>
  <c r="K23" i="193"/>
  <c r="B8" i="193"/>
  <c r="C8" i="193"/>
  <c r="D8" i="193"/>
  <c r="E8" i="193"/>
  <c r="F8" i="193"/>
  <c r="G8" i="193"/>
  <c r="H8" i="193"/>
  <c r="I8" i="193"/>
  <c r="J8" i="193"/>
  <c r="K8" i="193"/>
  <c r="B12" i="193"/>
  <c r="C12" i="193"/>
  <c r="D12" i="193"/>
  <c r="E12" i="193"/>
  <c r="F12" i="193"/>
  <c r="G12" i="193"/>
  <c r="H12" i="193"/>
  <c r="I12" i="193"/>
  <c r="J12" i="193"/>
  <c r="K12" i="193"/>
  <c r="B16" i="193"/>
  <c r="C16" i="193"/>
  <c r="D16" i="193"/>
  <c r="E16" i="193"/>
  <c r="F16" i="193"/>
  <c r="G16" i="193"/>
  <c r="H16" i="193"/>
  <c r="I16" i="193"/>
  <c r="J16" i="193"/>
  <c r="K16" i="193"/>
  <c r="B20" i="193"/>
  <c r="C20" i="193"/>
  <c r="D20" i="193"/>
  <c r="E20" i="193"/>
  <c r="F20" i="193"/>
  <c r="G20" i="193"/>
  <c r="H20" i="193"/>
  <c r="I20" i="193"/>
  <c r="J20" i="193"/>
  <c r="K20" i="193"/>
  <c r="B24" i="193"/>
  <c r="C24" i="193"/>
  <c r="D24" i="193"/>
  <c r="E24" i="193"/>
  <c r="F24" i="193"/>
  <c r="G24" i="193"/>
  <c r="H24" i="193"/>
  <c r="I24" i="193"/>
  <c r="J24" i="193"/>
  <c r="K24" i="193"/>
  <c r="G3" i="193"/>
  <c r="H3" i="193"/>
  <c r="I3" i="193"/>
  <c r="J3" i="193"/>
  <c r="K3" i="193"/>
  <c r="G4" i="193"/>
  <c r="H4" i="193"/>
  <c r="I4" i="193"/>
  <c r="J4" i="193"/>
  <c r="K4" i="193"/>
  <c r="F3" i="193"/>
  <c r="F4" i="193"/>
  <c r="A8" i="193"/>
  <c r="A24" i="193" s="1"/>
  <c r="A7" i="193"/>
  <c r="A23" i="193" s="1"/>
  <c r="D4" i="193"/>
  <c r="D3" i="193"/>
  <c r="A1" i="193"/>
  <c r="K2" i="193"/>
  <c r="J2" i="193"/>
  <c r="I2" i="193"/>
  <c r="H2" i="193"/>
  <c r="G2" i="193"/>
  <c r="F2" i="193"/>
  <c r="B6" i="192"/>
  <c r="C6" i="192"/>
  <c r="D6" i="192"/>
  <c r="E6" i="192"/>
  <c r="F6" i="192"/>
  <c r="G6" i="192"/>
  <c r="H6" i="192"/>
  <c r="I6" i="192"/>
  <c r="J6" i="192"/>
  <c r="K6" i="192"/>
  <c r="B10" i="192"/>
  <c r="C10" i="192"/>
  <c r="D10" i="192"/>
  <c r="E10" i="192"/>
  <c r="F10" i="192"/>
  <c r="G10" i="192"/>
  <c r="H10" i="192"/>
  <c r="I10" i="192"/>
  <c r="J10" i="192"/>
  <c r="K10" i="192"/>
  <c r="B14" i="192"/>
  <c r="C14" i="192"/>
  <c r="D14" i="192"/>
  <c r="E14" i="192"/>
  <c r="F14" i="192"/>
  <c r="G14" i="192"/>
  <c r="H14" i="192"/>
  <c r="I14" i="192"/>
  <c r="J14" i="192"/>
  <c r="K14" i="192"/>
  <c r="B18" i="192"/>
  <c r="C18" i="192"/>
  <c r="D18" i="192"/>
  <c r="E18" i="192"/>
  <c r="F18" i="192"/>
  <c r="G18" i="192"/>
  <c r="H18" i="192"/>
  <c r="I18" i="192"/>
  <c r="J18" i="192"/>
  <c r="K18" i="192"/>
  <c r="B22" i="192"/>
  <c r="C22" i="192"/>
  <c r="D22" i="192"/>
  <c r="E22" i="192"/>
  <c r="F22" i="192"/>
  <c r="G22" i="192"/>
  <c r="H22" i="192"/>
  <c r="I22" i="192"/>
  <c r="J22" i="192"/>
  <c r="K22" i="192"/>
  <c r="B7" i="192"/>
  <c r="C7" i="192"/>
  <c r="D7" i="192"/>
  <c r="E7" i="192"/>
  <c r="F7" i="192"/>
  <c r="G7" i="192"/>
  <c r="H7" i="192"/>
  <c r="I7" i="192"/>
  <c r="J7" i="192"/>
  <c r="K7" i="192"/>
  <c r="B11" i="192"/>
  <c r="C11" i="192"/>
  <c r="D11" i="192"/>
  <c r="E11" i="192"/>
  <c r="F11" i="192"/>
  <c r="G11" i="192"/>
  <c r="H11" i="192"/>
  <c r="I11" i="192"/>
  <c r="J11" i="192"/>
  <c r="K11" i="192"/>
  <c r="B15" i="192"/>
  <c r="C15" i="192"/>
  <c r="D15" i="192"/>
  <c r="E15" i="192"/>
  <c r="F15" i="192"/>
  <c r="G15" i="192"/>
  <c r="H15" i="192"/>
  <c r="I15" i="192"/>
  <c r="J15" i="192"/>
  <c r="K15" i="192"/>
  <c r="B19" i="192"/>
  <c r="C19" i="192"/>
  <c r="D19" i="192"/>
  <c r="E19" i="192"/>
  <c r="F19" i="192"/>
  <c r="G19" i="192"/>
  <c r="H19" i="192"/>
  <c r="I19" i="192"/>
  <c r="J19" i="192"/>
  <c r="K19" i="192"/>
  <c r="B23" i="192"/>
  <c r="C23" i="192"/>
  <c r="D23" i="192"/>
  <c r="E23" i="192"/>
  <c r="F23" i="192"/>
  <c r="G23" i="192"/>
  <c r="H23" i="192"/>
  <c r="I23" i="192"/>
  <c r="J23" i="192"/>
  <c r="K23" i="192"/>
  <c r="B8" i="192"/>
  <c r="C8" i="192"/>
  <c r="D8" i="192"/>
  <c r="E8" i="192"/>
  <c r="F8" i="192"/>
  <c r="G8" i="192"/>
  <c r="H8" i="192"/>
  <c r="I8" i="192"/>
  <c r="J8" i="192"/>
  <c r="K8" i="192"/>
  <c r="B12" i="192"/>
  <c r="C12" i="192"/>
  <c r="D12" i="192"/>
  <c r="E12" i="192"/>
  <c r="F12" i="192"/>
  <c r="G12" i="192"/>
  <c r="H12" i="192"/>
  <c r="I12" i="192"/>
  <c r="J12" i="192"/>
  <c r="K12" i="192"/>
  <c r="B16" i="192"/>
  <c r="C16" i="192"/>
  <c r="D16" i="192"/>
  <c r="E16" i="192"/>
  <c r="F16" i="192"/>
  <c r="G16" i="192"/>
  <c r="H16" i="192"/>
  <c r="I16" i="192"/>
  <c r="J16" i="192"/>
  <c r="K16" i="192"/>
  <c r="B20" i="192"/>
  <c r="C20" i="192"/>
  <c r="D20" i="192"/>
  <c r="E20" i="192"/>
  <c r="F20" i="192"/>
  <c r="G20" i="192"/>
  <c r="H20" i="192"/>
  <c r="I20" i="192"/>
  <c r="J20" i="192"/>
  <c r="K20" i="192"/>
  <c r="B24" i="192"/>
  <c r="C24" i="192"/>
  <c r="D24" i="192"/>
  <c r="E24" i="192"/>
  <c r="F24" i="192"/>
  <c r="G24" i="192"/>
  <c r="H24" i="192"/>
  <c r="I24" i="192"/>
  <c r="J24" i="192"/>
  <c r="K24" i="192"/>
  <c r="A8" i="192"/>
  <c r="A24" i="192" s="1"/>
  <c r="A7" i="192"/>
  <c r="A23" i="192" s="1"/>
  <c r="F3" i="192"/>
  <c r="G3" i="192"/>
  <c r="H3" i="192"/>
  <c r="I3" i="192"/>
  <c r="J3" i="192"/>
  <c r="K3" i="192"/>
  <c r="F4" i="192"/>
  <c r="G4" i="192"/>
  <c r="H4" i="192"/>
  <c r="I4" i="192"/>
  <c r="J4" i="192"/>
  <c r="K4" i="192"/>
  <c r="D4" i="192"/>
  <c r="D3" i="192"/>
  <c r="A1" i="192"/>
  <c r="K2" i="192"/>
  <c r="J2" i="192"/>
  <c r="I2" i="192"/>
  <c r="H2" i="192"/>
  <c r="G2" i="192"/>
  <c r="F2" i="192"/>
  <c r="A10" i="191"/>
  <c r="A20" i="191" s="1"/>
  <c r="A9" i="191"/>
  <c r="A24" i="191" s="1"/>
  <c r="A8" i="191"/>
  <c r="A28" i="191" s="1"/>
  <c r="B7" i="191"/>
  <c r="C7" i="191"/>
  <c r="D7" i="191"/>
  <c r="E7" i="191"/>
  <c r="F7" i="191"/>
  <c r="G7" i="191"/>
  <c r="H7" i="191"/>
  <c r="I7" i="191"/>
  <c r="J7" i="191"/>
  <c r="K7" i="191"/>
  <c r="B12" i="191"/>
  <c r="C12" i="191"/>
  <c r="D12" i="191"/>
  <c r="E12" i="191"/>
  <c r="F12" i="191"/>
  <c r="G12" i="191"/>
  <c r="H12" i="191"/>
  <c r="I12" i="191"/>
  <c r="J12" i="191"/>
  <c r="K12" i="191"/>
  <c r="B17" i="191"/>
  <c r="C17" i="191"/>
  <c r="D17" i="191"/>
  <c r="E17" i="191"/>
  <c r="F17" i="191"/>
  <c r="G17" i="191"/>
  <c r="H17" i="191"/>
  <c r="I17" i="191"/>
  <c r="J17" i="191"/>
  <c r="K17" i="191"/>
  <c r="B22" i="191"/>
  <c r="C22" i="191"/>
  <c r="D22" i="191"/>
  <c r="E22" i="191"/>
  <c r="F22" i="191"/>
  <c r="G22" i="191"/>
  <c r="H22" i="191"/>
  <c r="I22" i="191"/>
  <c r="J22" i="191"/>
  <c r="K22" i="191"/>
  <c r="B27" i="191"/>
  <c r="C27" i="191"/>
  <c r="D27" i="191"/>
  <c r="E27" i="191"/>
  <c r="F27" i="191"/>
  <c r="G27" i="191"/>
  <c r="H27" i="191"/>
  <c r="I27" i="191"/>
  <c r="J27" i="191"/>
  <c r="K27" i="191"/>
  <c r="B8" i="191"/>
  <c r="C8" i="191"/>
  <c r="D8" i="191"/>
  <c r="E8" i="191"/>
  <c r="F8" i="191"/>
  <c r="G8" i="191"/>
  <c r="H8" i="191"/>
  <c r="I8" i="191"/>
  <c r="J8" i="191"/>
  <c r="K8" i="191"/>
  <c r="B13" i="191"/>
  <c r="C13" i="191"/>
  <c r="D13" i="191"/>
  <c r="E13" i="191"/>
  <c r="F13" i="191"/>
  <c r="G13" i="191"/>
  <c r="H13" i="191"/>
  <c r="I13" i="191"/>
  <c r="J13" i="191"/>
  <c r="K13" i="191"/>
  <c r="B18" i="191"/>
  <c r="C18" i="191"/>
  <c r="D18" i="191"/>
  <c r="E18" i="191"/>
  <c r="F18" i="191"/>
  <c r="G18" i="191"/>
  <c r="H18" i="191"/>
  <c r="I18" i="191"/>
  <c r="J18" i="191"/>
  <c r="K18" i="191"/>
  <c r="B23" i="191"/>
  <c r="C23" i="191"/>
  <c r="D23" i="191"/>
  <c r="E23" i="191"/>
  <c r="F23" i="191"/>
  <c r="G23" i="191"/>
  <c r="H23" i="191"/>
  <c r="I23" i="191"/>
  <c r="J23" i="191"/>
  <c r="K23" i="191"/>
  <c r="B28" i="191"/>
  <c r="C28" i="191"/>
  <c r="D28" i="191"/>
  <c r="E28" i="191"/>
  <c r="F28" i="191"/>
  <c r="G28" i="191"/>
  <c r="H28" i="191"/>
  <c r="I28" i="191"/>
  <c r="J28" i="191"/>
  <c r="K28" i="191"/>
  <c r="B9" i="191"/>
  <c r="C9" i="191"/>
  <c r="D9" i="191"/>
  <c r="E9" i="191"/>
  <c r="F9" i="191"/>
  <c r="G9" i="191"/>
  <c r="H9" i="191"/>
  <c r="I9" i="191"/>
  <c r="J9" i="191"/>
  <c r="K9" i="191"/>
  <c r="B14" i="191"/>
  <c r="C14" i="191"/>
  <c r="D14" i="191"/>
  <c r="E14" i="191"/>
  <c r="F14" i="191"/>
  <c r="G14" i="191"/>
  <c r="H14" i="191"/>
  <c r="I14" i="191"/>
  <c r="J14" i="191"/>
  <c r="K14" i="191"/>
  <c r="B19" i="191"/>
  <c r="C19" i="191"/>
  <c r="D19" i="191"/>
  <c r="E19" i="191"/>
  <c r="F19" i="191"/>
  <c r="G19" i="191"/>
  <c r="H19" i="191"/>
  <c r="I19" i="191"/>
  <c r="J19" i="191"/>
  <c r="K19" i="191"/>
  <c r="B24" i="191"/>
  <c r="C24" i="191"/>
  <c r="D24" i="191"/>
  <c r="E24" i="191"/>
  <c r="F24" i="191"/>
  <c r="G24" i="191"/>
  <c r="H24" i="191"/>
  <c r="I24" i="191"/>
  <c r="J24" i="191"/>
  <c r="K24" i="191"/>
  <c r="B29" i="191"/>
  <c r="C29" i="191"/>
  <c r="D29" i="191"/>
  <c r="E29" i="191"/>
  <c r="F29" i="191"/>
  <c r="G29" i="191"/>
  <c r="H29" i="191"/>
  <c r="I29" i="191"/>
  <c r="J29" i="191"/>
  <c r="K29" i="191"/>
  <c r="B10" i="191"/>
  <c r="C10" i="191"/>
  <c r="D10" i="191"/>
  <c r="E10" i="191"/>
  <c r="F10" i="191"/>
  <c r="G10" i="191"/>
  <c r="H10" i="191"/>
  <c r="I10" i="191"/>
  <c r="J10" i="191"/>
  <c r="K10" i="191"/>
  <c r="B15" i="191"/>
  <c r="C15" i="191"/>
  <c r="D15" i="191"/>
  <c r="E15" i="191"/>
  <c r="F15" i="191"/>
  <c r="G15" i="191"/>
  <c r="H15" i="191"/>
  <c r="I15" i="191"/>
  <c r="J15" i="191"/>
  <c r="K15" i="191"/>
  <c r="B20" i="191"/>
  <c r="C20" i="191"/>
  <c r="D20" i="191"/>
  <c r="E20" i="191"/>
  <c r="F20" i="191"/>
  <c r="G20" i="191"/>
  <c r="H20" i="191"/>
  <c r="I20" i="191"/>
  <c r="J20" i="191"/>
  <c r="K20" i="191"/>
  <c r="B25" i="191"/>
  <c r="C25" i="191"/>
  <c r="D25" i="191"/>
  <c r="E25" i="191"/>
  <c r="F25" i="191"/>
  <c r="G25" i="191"/>
  <c r="H25" i="191"/>
  <c r="I25" i="191"/>
  <c r="J25" i="191"/>
  <c r="K25" i="191"/>
  <c r="B30" i="191"/>
  <c r="C30" i="191"/>
  <c r="D30" i="191"/>
  <c r="E30" i="191"/>
  <c r="F30" i="191"/>
  <c r="G30" i="191"/>
  <c r="H30" i="191"/>
  <c r="I30" i="191"/>
  <c r="J30" i="191"/>
  <c r="K30" i="191"/>
  <c r="G2" i="191"/>
  <c r="H2" i="191"/>
  <c r="I2" i="191"/>
  <c r="J2" i="191"/>
  <c r="K2" i="191"/>
  <c r="G3" i="191"/>
  <c r="H3" i="191"/>
  <c r="I3" i="191"/>
  <c r="J3" i="191"/>
  <c r="K3" i="191"/>
  <c r="G4" i="191"/>
  <c r="H4" i="191"/>
  <c r="I4" i="191"/>
  <c r="J4" i="191"/>
  <c r="K4" i="191"/>
  <c r="G5" i="191"/>
  <c r="H5" i="191"/>
  <c r="I5" i="191"/>
  <c r="J5" i="191"/>
  <c r="K5" i="191"/>
  <c r="F3" i="191"/>
  <c r="F5" i="191"/>
  <c r="F4" i="191"/>
  <c r="D5" i="191"/>
  <c r="D4" i="191"/>
  <c r="D3" i="191"/>
  <c r="A1" i="191"/>
  <c r="F2" i="191"/>
  <c r="B7" i="190"/>
  <c r="C7" i="190"/>
  <c r="D7" i="190"/>
  <c r="E7" i="190"/>
  <c r="F7" i="190"/>
  <c r="G7" i="190"/>
  <c r="H7" i="190"/>
  <c r="I7" i="190"/>
  <c r="J7" i="190"/>
  <c r="K7" i="190"/>
  <c r="B12" i="190"/>
  <c r="C12" i="190"/>
  <c r="D12" i="190"/>
  <c r="E12" i="190"/>
  <c r="F12" i="190"/>
  <c r="G12" i="190"/>
  <c r="H12" i="190"/>
  <c r="I12" i="190"/>
  <c r="J12" i="190"/>
  <c r="K12" i="190"/>
  <c r="B17" i="190"/>
  <c r="C17" i="190"/>
  <c r="D17" i="190"/>
  <c r="E17" i="190"/>
  <c r="F17" i="190"/>
  <c r="G17" i="190"/>
  <c r="H17" i="190"/>
  <c r="I17" i="190"/>
  <c r="J17" i="190"/>
  <c r="K17" i="190"/>
  <c r="B22" i="190"/>
  <c r="C22" i="190"/>
  <c r="D22" i="190"/>
  <c r="E22" i="190"/>
  <c r="F22" i="190"/>
  <c r="G22" i="190"/>
  <c r="H22" i="190"/>
  <c r="I22" i="190"/>
  <c r="J22" i="190"/>
  <c r="K22" i="190"/>
  <c r="B27" i="190"/>
  <c r="C27" i="190"/>
  <c r="D27" i="190"/>
  <c r="E27" i="190"/>
  <c r="F27" i="190"/>
  <c r="G27" i="190"/>
  <c r="H27" i="190"/>
  <c r="I27" i="190"/>
  <c r="J27" i="190"/>
  <c r="K27" i="190"/>
  <c r="B8" i="190"/>
  <c r="C8" i="190"/>
  <c r="D8" i="190"/>
  <c r="E8" i="190"/>
  <c r="F8" i="190"/>
  <c r="G8" i="190"/>
  <c r="H8" i="190"/>
  <c r="I8" i="190"/>
  <c r="J8" i="190"/>
  <c r="K8" i="190"/>
  <c r="B13" i="190"/>
  <c r="C13" i="190"/>
  <c r="D13" i="190"/>
  <c r="E13" i="190"/>
  <c r="F13" i="190"/>
  <c r="G13" i="190"/>
  <c r="H13" i="190"/>
  <c r="I13" i="190"/>
  <c r="J13" i="190"/>
  <c r="K13" i="190"/>
  <c r="B18" i="190"/>
  <c r="C18" i="190"/>
  <c r="D18" i="190"/>
  <c r="E18" i="190"/>
  <c r="F18" i="190"/>
  <c r="G18" i="190"/>
  <c r="H18" i="190"/>
  <c r="I18" i="190"/>
  <c r="J18" i="190"/>
  <c r="K18" i="190"/>
  <c r="B23" i="190"/>
  <c r="C23" i="190"/>
  <c r="D23" i="190"/>
  <c r="E23" i="190"/>
  <c r="F23" i="190"/>
  <c r="G23" i="190"/>
  <c r="H23" i="190"/>
  <c r="I23" i="190"/>
  <c r="J23" i="190"/>
  <c r="K23" i="190"/>
  <c r="B28" i="190"/>
  <c r="C28" i="190"/>
  <c r="D28" i="190"/>
  <c r="E28" i="190"/>
  <c r="F28" i="190"/>
  <c r="G28" i="190"/>
  <c r="H28" i="190"/>
  <c r="I28" i="190"/>
  <c r="J28" i="190"/>
  <c r="K28" i="190"/>
  <c r="B9" i="190"/>
  <c r="C9" i="190"/>
  <c r="D9" i="190"/>
  <c r="E9" i="190"/>
  <c r="F9" i="190"/>
  <c r="G9" i="190"/>
  <c r="H9" i="190"/>
  <c r="I9" i="190"/>
  <c r="J9" i="190"/>
  <c r="K9" i="190"/>
  <c r="B14" i="190"/>
  <c r="C14" i="190"/>
  <c r="D14" i="190"/>
  <c r="E14" i="190"/>
  <c r="F14" i="190"/>
  <c r="G14" i="190"/>
  <c r="H14" i="190"/>
  <c r="I14" i="190"/>
  <c r="J14" i="190"/>
  <c r="K14" i="190"/>
  <c r="B19" i="190"/>
  <c r="C19" i="190"/>
  <c r="D19" i="190"/>
  <c r="E19" i="190"/>
  <c r="F19" i="190"/>
  <c r="G19" i="190"/>
  <c r="H19" i="190"/>
  <c r="I19" i="190"/>
  <c r="J19" i="190"/>
  <c r="K19" i="190"/>
  <c r="B24" i="190"/>
  <c r="C24" i="190"/>
  <c r="D24" i="190"/>
  <c r="E24" i="190"/>
  <c r="F24" i="190"/>
  <c r="G24" i="190"/>
  <c r="H24" i="190"/>
  <c r="I24" i="190"/>
  <c r="J24" i="190"/>
  <c r="K24" i="190"/>
  <c r="B29" i="190"/>
  <c r="C29" i="190"/>
  <c r="D29" i="190"/>
  <c r="E29" i="190"/>
  <c r="F29" i="190"/>
  <c r="G29" i="190"/>
  <c r="H29" i="190"/>
  <c r="I29" i="190"/>
  <c r="J29" i="190"/>
  <c r="K29" i="190"/>
  <c r="B10" i="190"/>
  <c r="C10" i="190"/>
  <c r="D10" i="190"/>
  <c r="E10" i="190"/>
  <c r="F10" i="190"/>
  <c r="G10" i="190"/>
  <c r="H10" i="190"/>
  <c r="I10" i="190"/>
  <c r="J10" i="190"/>
  <c r="K10" i="190"/>
  <c r="B15" i="190"/>
  <c r="C15" i="190"/>
  <c r="D15" i="190"/>
  <c r="E15" i="190"/>
  <c r="F15" i="190"/>
  <c r="G15" i="190"/>
  <c r="H15" i="190"/>
  <c r="I15" i="190"/>
  <c r="J15" i="190"/>
  <c r="K15" i="190"/>
  <c r="B20" i="190"/>
  <c r="C20" i="190"/>
  <c r="D20" i="190"/>
  <c r="E20" i="190"/>
  <c r="F20" i="190"/>
  <c r="G20" i="190"/>
  <c r="H20" i="190"/>
  <c r="I20" i="190"/>
  <c r="J20" i="190"/>
  <c r="K20" i="190"/>
  <c r="B25" i="190"/>
  <c r="C25" i="190"/>
  <c r="D25" i="190"/>
  <c r="E25" i="190"/>
  <c r="F25" i="190"/>
  <c r="G25" i="190"/>
  <c r="H25" i="190"/>
  <c r="I25" i="190"/>
  <c r="J25" i="190"/>
  <c r="K25" i="190"/>
  <c r="B30" i="190"/>
  <c r="C30" i="190"/>
  <c r="D30" i="190"/>
  <c r="E30" i="190"/>
  <c r="F30" i="190"/>
  <c r="G30" i="190"/>
  <c r="H30" i="190"/>
  <c r="I30" i="190"/>
  <c r="J30" i="190"/>
  <c r="K30" i="190"/>
  <c r="A10" i="190"/>
  <c r="A30" i="190" s="1"/>
  <c r="A9" i="190"/>
  <c r="A24" i="190" s="1"/>
  <c r="A8" i="190"/>
  <c r="A28" i="190" s="1"/>
  <c r="G2" i="190"/>
  <c r="H2" i="190"/>
  <c r="I2" i="190"/>
  <c r="J2" i="190"/>
  <c r="K2" i="190"/>
  <c r="G3" i="190"/>
  <c r="H3" i="190"/>
  <c r="I3" i="190"/>
  <c r="J3" i="190"/>
  <c r="K3" i="190"/>
  <c r="G4" i="190"/>
  <c r="H4" i="190"/>
  <c r="I4" i="190"/>
  <c r="J4" i="190"/>
  <c r="K4" i="190"/>
  <c r="G5" i="190"/>
  <c r="H5" i="190"/>
  <c r="I5" i="190"/>
  <c r="J5" i="190"/>
  <c r="K5" i="190"/>
  <c r="F3" i="190"/>
  <c r="F4" i="190"/>
  <c r="D3" i="190"/>
  <c r="D4" i="190"/>
  <c r="F5" i="190"/>
  <c r="D5" i="190"/>
  <c r="A1" i="190"/>
  <c r="F2" i="190"/>
  <c r="B7" i="189"/>
  <c r="C7" i="189"/>
  <c r="D7" i="189"/>
  <c r="E7" i="189"/>
  <c r="F7" i="189"/>
  <c r="G7" i="189"/>
  <c r="H7" i="189"/>
  <c r="I7" i="189"/>
  <c r="J7" i="189"/>
  <c r="K7" i="189"/>
  <c r="B12" i="189"/>
  <c r="C12" i="189"/>
  <c r="D12" i="189"/>
  <c r="E12" i="189"/>
  <c r="F12" i="189"/>
  <c r="G12" i="189"/>
  <c r="H12" i="189"/>
  <c r="I12" i="189"/>
  <c r="J12" i="189"/>
  <c r="K12" i="189"/>
  <c r="B17" i="189"/>
  <c r="C17" i="189"/>
  <c r="D17" i="189"/>
  <c r="E17" i="189"/>
  <c r="F17" i="189"/>
  <c r="G17" i="189"/>
  <c r="H17" i="189"/>
  <c r="I17" i="189"/>
  <c r="J17" i="189"/>
  <c r="K17" i="189"/>
  <c r="B22" i="189"/>
  <c r="C22" i="189"/>
  <c r="D22" i="189"/>
  <c r="E22" i="189"/>
  <c r="F22" i="189"/>
  <c r="G22" i="189"/>
  <c r="H22" i="189"/>
  <c r="I22" i="189"/>
  <c r="J22" i="189"/>
  <c r="K22" i="189"/>
  <c r="B27" i="189"/>
  <c r="C27" i="189"/>
  <c r="D27" i="189"/>
  <c r="E27" i="189"/>
  <c r="F27" i="189"/>
  <c r="G27" i="189"/>
  <c r="H27" i="189"/>
  <c r="I27" i="189"/>
  <c r="J27" i="189"/>
  <c r="K27" i="189"/>
  <c r="B8" i="189"/>
  <c r="C8" i="189"/>
  <c r="D8" i="189"/>
  <c r="E8" i="189"/>
  <c r="F8" i="189"/>
  <c r="G8" i="189"/>
  <c r="H8" i="189"/>
  <c r="I8" i="189"/>
  <c r="J8" i="189"/>
  <c r="K8" i="189"/>
  <c r="B13" i="189"/>
  <c r="C13" i="189"/>
  <c r="D13" i="189"/>
  <c r="E13" i="189"/>
  <c r="F13" i="189"/>
  <c r="G13" i="189"/>
  <c r="H13" i="189"/>
  <c r="I13" i="189"/>
  <c r="J13" i="189"/>
  <c r="K13" i="189"/>
  <c r="B18" i="189"/>
  <c r="C18" i="189"/>
  <c r="D18" i="189"/>
  <c r="E18" i="189"/>
  <c r="F18" i="189"/>
  <c r="G18" i="189"/>
  <c r="H18" i="189"/>
  <c r="I18" i="189"/>
  <c r="J18" i="189"/>
  <c r="K18" i="189"/>
  <c r="B23" i="189"/>
  <c r="C23" i="189"/>
  <c r="D23" i="189"/>
  <c r="E23" i="189"/>
  <c r="F23" i="189"/>
  <c r="G23" i="189"/>
  <c r="H23" i="189"/>
  <c r="I23" i="189"/>
  <c r="J23" i="189"/>
  <c r="K23" i="189"/>
  <c r="B28" i="189"/>
  <c r="C28" i="189"/>
  <c r="D28" i="189"/>
  <c r="E28" i="189"/>
  <c r="F28" i="189"/>
  <c r="G28" i="189"/>
  <c r="H28" i="189"/>
  <c r="I28" i="189"/>
  <c r="J28" i="189"/>
  <c r="K28" i="189"/>
  <c r="B9" i="189"/>
  <c r="C9" i="189"/>
  <c r="D9" i="189"/>
  <c r="E9" i="189"/>
  <c r="F9" i="189"/>
  <c r="G9" i="189"/>
  <c r="H9" i="189"/>
  <c r="I9" i="189"/>
  <c r="J9" i="189"/>
  <c r="K9" i="189"/>
  <c r="B14" i="189"/>
  <c r="C14" i="189"/>
  <c r="D14" i="189"/>
  <c r="E14" i="189"/>
  <c r="F14" i="189"/>
  <c r="G14" i="189"/>
  <c r="H14" i="189"/>
  <c r="I14" i="189"/>
  <c r="J14" i="189"/>
  <c r="K14" i="189"/>
  <c r="B19" i="189"/>
  <c r="C19" i="189"/>
  <c r="D19" i="189"/>
  <c r="E19" i="189"/>
  <c r="F19" i="189"/>
  <c r="G19" i="189"/>
  <c r="H19" i="189"/>
  <c r="I19" i="189"/>
  <c r="J19" i="189"/>
  <c r="K19" i="189"/>
  <c r="B24" i="189"/>
  <c r="C24" i="189"/>
  <c r="D24" i="189"/>
  <c r="E24" i="189"/>
  <c r="F24" i="189"/>
  <c r="G24" i="189"/>
  <c r="H24" i="189"/>
  <c r="I24" i="189"/>
  <c r="J24" i="189"/>
  <c r="K24" i="189"/>
  <c r="B29" i="189"/>
  <c r="C29" i="189"/>
  <c r="D29" i="189"/>
  <c r="E29" i="189"/>
  <c r="F29" i="189"/>
  <c r="G29" i="189"/>
  <c r="H29" i="189"/>
  <c r="I29" i="189"/>
  <c r="J29" i="189"/>
  <c r="K29" i="189"/>
  <c r="B10" i="189"/>
  <c r="C10" i="189"/>
  <c r="D10" i="189"/>
  <c r="E10" i="189"/>
  <c r="F10" i="189"/>
  <c r="G10" i="189"/>
  <c r="H10" i="189"/>
  <c r="I10" i="189"/>
  <c r="J10" i="189"/>
  <c r="K10" i="189"/>
  <c r="B15" i="189"/>
  <c r="C15" i="189"/>
  <c r="D15" i="189"/>
  <c r="E15" i="189"/>
  <c r="F15" i="189"/>
  <c r="G15" i="189"/>
  <c r="H15" i="189"/>
  <c r="I15" i="189"/>
  <c r="J15" i="189"/>
  <c r="K15" i="189"/>
  <c r="B20" i="189"/>
  <c r="C20" i="189"/>
  <c r="D20" i="189"/>
  <c r="E20" i="189"/>
  <c r="F20" i="189"/>
  <c r="G20" i="189"/>
  <c r="H20" i="189"/>
  <c r="I20" i="189"/>
  <c r="J20" i="189"/>
  <c r="K20" i="189"/>
  <c r="B25" i="189"/>
  <c r="C25" i="189"/>
  <c r="D25" i="189"/>
  <c r="E25" i="189"/>
  <c r="F25" i="189"/>
  <c r="G25" i="189"/>
  <c r="H25" i="189"/>
  <c r="I25" i="189"/>
  <c r="J25" i="189"/>
  <c r="K25" i="189"/>
  <c r="B30" i="189"/>
  <c r="C30" i="189"/>
  <c r="D30" i="189"/>
  <c r="E30" i="189"/>
  <c r="F30" i="189"/>
  <c r="G30" i="189"/>
  <c r="H30" i="189"/>
  <c r="I30" i="189"/>
  <c r="J30" i="189"/>
  <c r="K30" i="189"/>
  <c r="G2" i="189"/>
  <c r="H2" i="189"/>
  <c r="I2" i="189"/>
  <c r="J2" i="189"/>
  <c r="K2" i="189"/>
  <c r="G3" i="189"/>
  <c r="H3" i="189"/>
  <c r="I3" i="189"/>
  <c r="J3" i="189"/>
  <c r="K3" i="189"/>
  <c r="G4" i="189"/>
  <c r="H4" i="189"/>
  <c r="I4" i="189"/>
  <c r="J4" i="189"/>
  <c r="K4" i="189"/>
  <c r="G5" i="189"/>
  <c r="H5" i="189"/>
  <c r="I5" i="189"/>
  <c r="J5" i="189"/>
  <c r="K5" i="189"/>
  <c r="A10" i="189"/>
  <c r="A30" i="189" s="1"/>
  <c r="A9" i="189"/>
  <c r="A29" i="189" s="1"/>
  <c r="A8" i="189"/>
  <c r="A28" i="189" s="1"/>
  <c r="F3" i="189"/>
  <c r="F4" i="189"/>
  <c r="F5" i="189"/>
  <c r="D5" i="189"/>
  <c r="D4" i="189"/>
  <c r="D3" i="189"/>
  <c r="A1" i="189"/>
  <c r="F2" i="189"/>
  <c r="C7" i="188"/>
  <c r="D7" i="188"/>
  <c r="E7" i="188"/>
  <c r="F7" i="188"/>
  <c r="G7" i="188"/>
  <c r="H7" i="188"/>
  <c r="I7" i="188"/>
  <c r="J7" i="188"/>
  <c r="K7" i="188"/>
  <c r="B12" i="188"/>
  <c r="C12" i="188"/>
  <c r="D12" i="188"/>
  <c r="E12" i="188"/>
  <c r="F12" i="188"/>
  <c r="G12" i="188"/>
  <c r="H12" i="188"/>
  <c r="I12" i="188"/>
  <c r="J12" i="188"/>
  <c r="K12" i="188"/>
  <c r="B17" i="188"/>
  <c r="C17" i="188"/>
  <c r="D17" i="188"/>
  <c r="E17" i="188"/>
  <c r="F17" i="188"/>
  <c r="G17" i="188"/>
  <c r="H17" i="188"/>
  <c r="I17" i="188"/>
  <c r="J17" i="188"/>
  <c r="K17" i="188"/>
  <c r="B22" i="188"/>
  <c r="C22" i="188"/>
  <c r="D22" i="188"/>
  <c r="E22" i="188"/>
  <c r="F22" i="188"/>
  <c r="G22" i="188"/>
  <c r="H22" i="188"/>
  <c r="I22" i="188"/>
  <c r="J22" i="188"/>
  <c r="K22" i="188"/>
  <c r="B27" i="188"/>
  <c r="C27" i="188"/>
  <c r="D27" i="188"/>
  <c r="E27" i="188"/>
  <c r="F27" i="188"/>
  <c r="G27" i="188"/>
  <c r="H27" i="188"/>
  <c r="I27" i="188"/>
  <c r="J27" i="188"/>
  <c r="K27" i="188"/>
  <c r="C8" i="188"/>
  <c r="D8" i="188"/>
  <c r="E8" i="188"/>
  <c r="F8" i="188"/>
  <c r="G8" i="188"/>
  <c r="H8" i="188"/>
  <c r="I8" i="188"/>
  <c r="J8" i="188"/>
  <c r="K8" i="188"/>
  <c r="B13" i="188"/>
  <c r="C13" i="188"/>
  <c r="D13" i="188"/>
  <c r="E13" i="188"/>
  <c r="F13" i="188"/>
  <c r="G13" i="188"/>
  <c r="H13" i="188"/>
  <c r="I13" i="188"/>
  <c r="J13" i="188"/>
  <c r="K13" i="188"/>
  <c r="B18" i="188"/>
  <c r="C18" i="188"/>
  <c r="D18" i="188"/>
  <c r="E18" i="188"/>
  <c r="F18" i="188"/>
  <c r="G18" i="188"/>
  <c r="H18" i="188"/>
  <c r="I18" i="188"/>
  <c r="J18" i="188"/>
  <c r="K18" i="188"/>
  <c r="B23" i="188"/>
  <c r="C23" i="188"/>
  <c r="D23" i="188"/>
  <c r="E23" i="188"/>
  <c r="F23" i="188"/>
  <c r="G23" i="188"/>
  <c r="H23" i="188"/>
  <c r="I23" i="188"/>
  <c r="J23" i="188"/>
  <c r="K23" i="188"/>
  <c r="B28" i="188"/>
  <c r="C28" i="188"/>
  <c r="D28" i="188"/>
  <c r="E28" i="188"/>
  <c r="F28" i="188"/>
  <c r="G28" i="188"/>
  <c r="H28" i="188"/>
  <c r="I28" i="188"/>
  <c r="J28" i="188"/>
  <c r="K28" i="188"/>
  <c r="C9" i="188"/>
  <c r="D9" i="188"/>
  <c r="E9" i="188"/>
  <c r="F9" i="188"/>
  <c r="G9" i="188"/>
  <c r="H9" i="188"/>
  <c r="I9" i="188"/>
  <c r="J9" i="188"/>
  <c r="K9" i="188"/>
  <c r="B14" i="188"/>
  <c r="C14" i="188"/>
  <c r="D14" i="188"/>
  <c r="E14" i="188"/>
  <c r="F14" i="188"/>
  <c r="G14" i="188"/>
  <c r="H14" i="188"/>
  <c r="I14" i="188"/>
  <c r="J14" i="188"/>
  <c r="K14" i="188"/>
  <c r="B19" i="188"/>
  <c r="C19" i="188"/>
  <c r="D19" i="188"/>
  <c r="E19" i="188"/>
  <c r="F19" i="188"/>
  <c r="G19" i="188"/>
  <c r="H19" i="188"/>
  <c r="I19" i="188"/>
  <c r="J19" i="188"/>
  <c r="K19" i="188"/>
  <c r="B24" i="188"/>
  <c r="C24" i="188"/>
  <c r="D24" i="188"/>
  <c r="E24" i="188"/>
  <c r="F24" i="188"/>
  <c r="G24" i="188"/>
  <c r="H24" i="188"/>
  <c r="I24" i="188"/>
  <c r="J24" i="188"/>
  <c r="K24" i="188"/>
  <c r="B29" i="188"/>
  <c r="C29" i="188"/>
  <c r="D29" i="188"/>
  <c r="E29" i="188"/>
  <c r="F29" i="188"/>
  <c r="G29" i="188"/>
  <c r="H29" i="188"/>
  <c r="I29" i="188"/>
  <c r="J29" i="188"/>
  <c r="K29" i="188"/>
  <c r="C10" i="188"/>
  <c r="D10" i="188"/>
  <c r="E10" i="188"/>
  <c r="F10" i="188"/>
  <c r="G10" i="188"/>
  <c r="H10" i="188"/>
  <c r="I10" i="188"/>
  <c r="J10" i="188"/>
  <c r="K10" i="188"/>
  <c r="B15" i="188"/>
  <c r="C15" i="188"/>
  <c r="D15" i="188"/>
  <c r="E15" i="188"/>
  <c r="F15" i="188"/>
  <c r="G15" i="188"/>
  <c r="H15" i="188"/>
  <c r="I15" i="188"/>
  <c r="J15" i="188"/>
  <c r="K15" i="188"/>
  <c r="B20" i="188"/>
  <c r="C20" i="188"/>
  <c r="D20" i="188"/>
  <c r="E20" i="188"/>
  <c r="F20" i="188"/>
  <c r="G20" i="188"/>
  <c r="H20" i="188"/>
  <c r="I20" i="188"/>
  <c r="J20" i="188"/>
  <c r="K20" i="188"/>
  <c r="B25" i="188"/>
  <c r="C25" i="188"/>
  <c r="D25" i="188"/>
  <c r="E25" i="188"/>
  <c r="F25" i="188"/>
  <c r="G25" i="188"/>
  <c r="H25" i="188"/>
  <c r="I25" i="188"/>
  <c r="J25" i="188"/>
  <c r="K25" i="188"/>
  <c r="B30" i="188"/>
  <c r="C30" i="188"/>
  <c r="D30" i="188"/>
  <c r="E30" i="188"/>
  <c r="F30" i="188"/>
  <c r="G30" i="188"/>
  <c r="H30" i="188"/>
  <c r="I30" i="188"/>
  <c r="J30" i="188"/>
  <c r="K30" i="188"/>
  <c r="G2" i="188"/>
  <c r="H2" i="188"/>
  <c r="I2" i="188"/>
  <c r="J2" i="188"/>
  <c r="K2" i="188"/>
  <c r="B7" i="188"/>
  <c r="G3" i="188"/>
  <c r="H3" i="188"/>
  <c r="I3" i="188"/>
  <c r="J3" i="188"/>
  <c r="K3" i="188"/>
  <c r="B8" i="188"/>
  <c r="G4" i="188"/>
  <c r="H4" i="188"/>
  <c r="I4" i="188"/>
  <c r="J4" i="188"/>
  <c r="K4" i="188"/>
  <c r="B9" i="188"/>
  <c r="G5" i="188"/>
  <c r="H5" i="188"/>
  <c r="I5" i="188"/>
  <c r="J5" i="188"/>
  <c r="K5" i="188"/>
  <c r="B10" i="188"/>
  <c r="A10" i="188"/>
  <c r="A25" i="188" s="1"/>
  <c r="A9" i="188"/>
  <c r="A14" i="188" s="1"/>
  <c r="A8" i="188"/>
  <c r="A28" i="188" s="1"/>
  <c r="F3" i="188"/>
  <c r="F4" i="188"/>
  <c r="F5" i="188"/>
  <c r="D5" i="188"/>
  <c r="D4" i="188"/>
  <c r="D3" i="188"/>
  <c r="A1" i="188"/>
  <c r="F2" i="188"/>
  <c r="A8" i="184"/>
  <c r="A12" i="184" s="1"/>
  <c r="A7" i="184"/>
  <c r="A23" i="184" s="1"/>
  <c r="A8" i="185"/>
  <c r="A12" i="185" s="1"/>
  <c r="A7" i="185"/>
  <c r="A23" i="185" s="1"/>
  <c r="D4" i="185"/>
  <c r="D3" i="185"/>
  <c r="A8" i="187"/>
  <c r="A24" i="187" s="1"/>
  <c r="A7" i="187"/>
  <c r="A23" i="187" s="1"/>
  <c r="D4" i="187"/>
  <c r="D3" i="187"/>
  <c r="G2" i="187"/>
  <c r="H2" i="187"/>
  <c r="I2" i="187"/>
  <c r="J2" i="187"/>
  <c r="K2" i="187"/>
  <c r="B6" i="187"/>
  <c r="C6" i="187"/>
  <c r="D6" i="187"/>
  <c r="E6" i="187"/>
  <c r="F6" i="187"/>
  <c r="G6" i="187"/>
  <c r="H6" i="187"/>
  <c r="I6" i="187"/>
  <c r="J6" i="187"/>
  <c r="K6" i="187"/>
  <c r="B10" i="187"/>
  <c r="C10" i="187"/>
  <c r="D10" i="187"/>
  <c r="E10" i="187"/>
  <c r="F10" i="187"/>
  <c r="G10" i="187"/>
  <c r="H10" i="187"/>
  <c r="I10" i="187"/>
  <c r="J10" i="187"/>
  <c r="K10" i="187"/>
  <c r="B14" i="187"/>
  <c r="C14" i="187"/>
  <c r="D14" i="187"/>
  <c r="E14" i="187"/>
  <c r="F14" i="187"/>
  <c r="G14" i="187"/>
  <c r="H14" i="187"/>
  <c r="I14" i="187"/>
  <c r="J14" i="187"/>
  <c r="K14" i="187"/>
  <c r="B18" i="187"/>
  <c r="C18" i="187"/>
  <c r="D18" i="187"/>
  <c r="E18" i="187"/>
  <c r="F18" i="187"/>
  <c r="G18" i="187"/>
  <c r="H18" i="187"/>
  <c r="I18" i="187"/>
  <c r="J18" i="187"/>
  <c r="K18" i="187"/>
  <c r="B22" i="187"/>
  <c r="C22" i="187"/>
  <c r="D22" i="187"/>
  <c r="E22" i="187"/>
  <c r="F22" i="187"/>
  <c r="G22" i="187"/>
  <c r="H22" i="187"/>
  <c r="I22" i="187"/>
  <c r="J22" i="187"/>
  <c r="K22" i="187"/>
  <c r="G3" i="187"/>
  <c r="H3" i="187"/>
  <c r="I3" i="187"/>
  <c r="J3" i="187"/>
  <c r="K3" i="187"/>
  <c r="B7" i="187"/>
  <c r="C7" i="187"/>
  <c r="D7" i="187"/>
  <c r="E7" i="187"/>
  <c r="F7" i="187"/>
  <c r="G7" i="187"/>
  <c r="H7" i="187"/>
  <c r="I7" i="187"/>
  <c r="J7" i="187"/>
  <c r="K7" i="187"/>
  <c r="B11" i="187"/>
  <c r="C11" i="187"/>
  <c r="D11" i="187"/>
  <c r="E11" i="187"/>
  <c r="F11" i="187"/>
  <c r="G11" i="187"/>
  <c r="H11" i="187"/>
  <c r="I11" i="187"/>
  <c r="J11" i="187"/>
  <c r="K11" i="187"/>
  <c r="B15" i="187"/>
  <c r="C15" i="187"/>
  <c r="D15" i="187"/>
  <c r="E15" i="187"/>
  <c r="F15" i="187"/>
  <c r="G15" i="187"/>
  <c r="H15" i="187"/>
  <c r="I15" i="187"/>
  <c r="J15" i="187"/>
  <c r="K15" i="187"/>
  <c r="B19" i="187"/>
  <c r="C19" i="187"/>
  <c r="D19" i="187"/>
  <c r="E19" i="187"/>
  <c r="F19" i="187"/>
  <c r="G19" i="187"/>
  <c r="H19" i="187"/>
  <c r="I19" i="187"/>
  <c r="J19" i="187"/>
  <c r="K19" i="187"/>
  <c r="B23" i="187"/>
  <c r="C23" i="187"/>
  <c r="D23" i="187"/>
  <c r="E23" i="187"/>
  <c r="F23" i="187"/>
  <c r="G23" i="187"/>
  <c r="H23" i="187"/>
  <c r="I23" i="187"/>
  <c r="J23" i="187"/>
  <c r="K23" i="187"/>
  <c r="G4" i="187"/>
  <c r="H4" i="187"/>
  <c r="I4" i="187"/>
  <c r="J4" i="187"/>
  <c r="K4" i="187"/>
  <c r="B8" i="187"/>
  <c r="C8" i="187"/>
  <c r="D8" i="187"/>
  <c r="E8" i="187"/>
  <c r="F8" i="187"/>
  <c r="G8" i="187"/>
  <c r="H8" i="187"/>
  <c r="I8" i="187"/>
  <c r="J8" i="187"/>
  <c r="K8" i="187"/>
  <c r="B12" i="187"/>
  <c r="C12" i="187"/>
  <c r="D12" i="187"/>
  <c r="E12" i="187"/>
  <c r="F12" i="187"/>
  <c r="G12" i="187"/>
  <c r="H12" i="187"/>
  <c r="I12" i="187"/>
  <c r="J12" i="187"/>
  <c r="K12" i="187"/>
  <c r="B16" i="187"/>
  <c r="C16" i="187"/>
  <c r="D16" i="187"/>
  <c r="E16" i="187"/>
  <c r="F16" i="187"/>
  <c r="G16" i="187"/>
  <c r="H16" i="187"/>
  <c r="I16" i="187"/>
  <c r="J16" i="187"/>
  <c r="K16" i="187"/>
  <c r="B20" i="187"/>
  <c r="C20" i="187"/>
  <c r="D20" i="187"/>
  <c r="E20" i="187"/>
  <c r="F20" i="187"/>
  <c r="G20" i="187"/>
  <c r="H20" i="187"/>
  <c r="I20" i="187"/>
  <c r="J20" i="187"/>
  <c r="K20" i="187"/>
  <c r="B24" i="187"/>
  <c r="C24" i="187"/>
  <c r="D24" i="187"/>
  <c r="E24" i="187"/>
  <c r="F24" i="187"/>
  <c r="G24" i="187"/>
  <c r="H24" i="187"/>
  <c r="I24" i="187"/>
  <c r="J24" i="187"/>
  <c r="K24" i="187"/>
  <c r="F4" i="187"/>
  <c r="F3" i="187"/>
  <c r="A1" i="187"/>
  <c r="F2" i="187"/>
  <c r="A8" i="186"/>
  <c r="A24" i="186" s="1"/>
  <c r="A7" i="186"/>
  <c r="A19" i="186" s="1"/>
  <c r="G2" i="186"/>
  <c r="H2" i="186"/>
  <c r="I2" i="186"/>
  <c r="J2" i="186"/>
  <c r="K2" i="186"/>
  <c r="B6" i="186"/>
  <c r="C6" i="186"/>
  <c r="D6" i="186"/>
  <c r="E6" i="186"/>
  <c r="F6" i="186"/>
  <c r="G6" i="186"/>
  <c r="H6" i="186"/>
  <c r="I6" i="186"/>
  <c r="J6" i="186"/>
  <c r="K6" i="186"/>
  <c r="B10" i="186"/>
  <c r="C10" i="186"/>
  <c r="D10" i="186"/>
  <c r="E10" i="186"/>
  <c r="F10" i="186"/>
  <c r="G10" i="186"/>
  <c r="H10" i="186"/>
  <c r="I10" i="186"/>
  <c r="J10" i="186"/>
  <c r="K10" i="186"/>
  <c r="B14" i="186"/>
  <c r="C14" i="186"/>
  <c r="D14" i="186"/>
  <c r="E14" i="186"/>
  <c r="F14" i="186"/>
  <c r="G14" i="186"/>
  <c r="H14" i="186"/>
  <c r="I14" i="186"/>
  <c r="J14" i="186"/>
  <c r="K14" i="186"/>
  <c r="B18" i="186"/>
  <c r="C18" i="186"/>
  <c r="D18" i="186"/>
  <c r="E18" i="186"/>
  <c r="F18" i="186"/>
  <c r="G18" i="186"/>
  <c r="H18" i="186"/>
  <c r="I18" i="186"/>
  <c r="J18" i="186"/>
  <c r="K18" i="186"/>
  <c r="B22" i="186"/>
  <c r="C22" i="186"/>
  <c r="D22" i="186"/>
  <c r="E22" i="186"/>
  <c r="F22" i="186"/>
  <c r="G22" i="186"/>
  <c r="H22" i="186"/>
  <c r="I22" i="186"/>
  <c r="J22" i="186"/>
  <c r="K22" i="186"/>
  <c r="G3" i="186"/>
  <c r="H3" i="186"/>
  <c r="I3" i="186"/>
  <c r="J3" i="186"/>
  <c r="K3" i="186"/>
  <c r="B7" i="186"/>
  <c r="C7" i="186"/>
  <c r="D7" i="186"/>
  <c r="E7" i="186"/>
  <c r="F7" i="186"/>
  <c r="G7" i="186"/>
  <c r="H7" i="186"/>
  <c r="I7" i="186"/>
  <c r="J7" i="186"/>
  <c r="K7" i="186"/>
  <c r="B11" i="186"/>
  <c r="C11" i="186"/>
  <c r="D11" i="186"/>
  <c r="E11" i="186"/>
  <c r="F11" i="186"/>
  <c r="G11" i="186"/>
  <c r="H11" i="186"/>
  <c r="I11" i="186"/>
  <c r="J11" i="186"/>
  <c r="K11" i="186"/>
  <c r="B15" i="186"/>
  <c r="C15" i="186"/>
  <c r="D15" i="186"/>
  <c r="E15" i="186"/>
  <c r="F15" i="186"/>
  <c r="G15" i="186"/>
  <c r="H15" i="186"/>
  <c r="I15" i="186"/>
  <c r="J15" i="186"/>
  <c r="K15" i="186"/>
  <c r="B19" i="186"/>
  <c r="C19" i="186"/>
  <c r="D19" i="186"/>
  <c r="E19" i="186"/>
  <c r="F19" i="186"/>
  <c r="G19" i="186"/>
  <c r="H19" i="186"/>
  <c r="I19" i="186"/>
  <c r="J19" i="186"/>
  <c r="K19" i="186"/>
  <c r="B23" i="186"/>
  <c r="C23" i="186"/>
  <c r="D23" i="186"/>
  <c r="E23" i="186"/>
  <c r="F23" i="186"/>
  <c r="G23" i="186"/>
  <c r="H23" i="186"/>
  <c r="I23" i="186"/>
  <c r="J23" i="186"/>
  <c r="K23" i="186"/>
  <c r="G4" i="186"/>
  <c r="H4" i="186"/>
  <c r="I4" i="186"/>
  <c r="J4" i="186"/>
  <c r="K4" i="186"/>
  <c r="B8" i="186"/>
  <c r="C8" i="186"/>
  <c r="D8" i="186"/>
  <c r="E8" i="186"/>
  <c r="F8" i="186"/>
  <c r="G8" i="186"/>
  <c r="H8" i="186"/>
  <c r="I8" i="186"/>
  <c r="J8" i="186"/>
  <c r="K8" i="186"/>
  <c r="B12" i="186"/>
  <c r="C12" i="186"/>
  <c r="D12" i="186"/>
  <c r="E12" i="186"/>
  <c r="F12" i="186"/>
  <c r="G12" i="186"/>
  <c r="H12" i="186"/>
  <c r="I12" i="186"/>
  <c r="J12" i="186"/>
  <c r="K12" i="186"/>
  <c r="B16" i="186"/>
  <c r="C16" i="186"/>
  <c r="D16" i="186"/>
  <c r="E16" i="186"/>
  <c r="F16" i="186"/>
  <c r="G16" i="186"/>
  <c r="H16" i="186"/>
  <c r="I16" i="186"/>
  <c r="J16" i="186"/>
  <c r="K16" i="186"/>
  <c r="B20" i="186"/>
  <c r="C20" i="186"/>
  <c r="D20" i="186"/>
  <c r="E20" i="186"/>
  <c r="F20" i="186"/>
  <c r="G20" i="186"/>
  <c r="H20" i="186"/>
  <c r="I20" i="186"/>
  <c r="J20" i="186"/>
  <c r="K20" i="186"/>
  <c r="B24" i="186"/>
  <c r="C24" i="186"/>
  <c r="D24" i="186"/>
  <c r="E24" i="186"/>
  <c r="F24" i="186"/>
  <c r="G24" i="186"/>
  <c r="H24" i="186"/>
  <c r="I24" i="186"/>
  <c r="J24" i="186"/>
  <c r="K24" i="186"/>
  <c r="F3" i="186"/>
  <c r="F4" i="186"/>
  <c r="D4" i="186"/>
  <c r="D3" i="186"/>
  <c r="A1" i="186"/>
  <c r="F2" i="186"/>
  <c r="D6" i="185"/>
  <c r="E6" i="185"/>
  <c r="F6" i="185"/>
  <c r="G6" i="185"/>
  <c r="H6" i="185"/>
  <c r="I6" i="185"/>
  <c r="J6" i="185"/>
  <c r="K6" i="185"/>
  <c r="B10" i="185"/>
  <c r="C10" i="185"/>
  <c r="D10" i="185"/>
  <c r="E10" i="185"/>
  <c r="F10" i="185"/>
  <c r="G10" i="185"/>
  <c r="H10" i="185"/>
  <c r="I10" i="185"/>
  <c r="J10" i="185"/>
  <c r="K10" i="185"/>
  <c r="B14" i="185"/>
  <c r="C14" i="185"/>
  <c r="D14" i="185"/>
  <c r="E14" i="185"/>
  <c r="F14" i="185"/>
  <c r="G14" i="185"/>
  <c r="H14" i="185"/>
  <c r="I14" i="185"/>
  <c r="J14" i="185"/>
  <c r="K14" i="185"/>
  <c r="B18" i="185"/>
  <c r="C18" i="185"/>
  <c r="D18" i="185"/>
  <c r="E18" i="185"/>
  <c r="F18" i="185"/>
  <c r="G18" i="185"/>
  <c r="H18" i="185"/>
  <c r="I18" i="185"/>
  <c r="J18" i="185"/>
  <c r="K18" i="185"/>
  <c r="B22" i="185"/>
  <c r="C22" i="185"/>
  <c r="D22" i="185"/>
  <c r="E22" i="185"/>
  <c r="F22" i="185"/>
  <c r="G22" i="185"/>
  <c r="H22" i="185"/>
  <c r="I22" i="185"/>
  <c r="J22" i="185"/>
  <c r="K22" i="185"/>
  <c r="D7" i="185"/>
  <c r="E7" i="185"/>
  <c r="F7" i="185"/>
  <c r="G7" i="185"/>
  <c r="H7" i="185"/>
  <c r="I7" i="185"/>
  <c r="J7" i="185"/>
  <c r="K7" i="185"/>
  <c r="B11" i="185"/>
  <c r="C11" i="185"/>
  <c r="D11" i="185"/>
  <c r="E11" i="185"/>
  <c r="F11" i="185"/>
  <c r="G11" i="185"/>
  <c r="H11" i="185"/>
  <c r="I11" i="185"/>
  <c r="J11" i="185"/>
  <c r="K11" i="185"/>
  <c r="B15" i="185"/>
  <c r="C15" i="185"/>
  <c r="D15" i="185"/>
  <c r="E15" i="185"/>
  <c r="F15" i="185"/>
  <c r="G15" i="185"/>
  <c r="H15" i="185"/>
  <c r="I15" i="185"/>
  <c r="J15" i="185"/>
  <c r="K15" i="185"/>
  <c r="B19" i="185"/>
  <c r="C19" i="185"/>
  <c r="D19" i="185"/>
  <c r="E19" i="185"/>
  <c r="F19" i="185"/>
  <c r="G19" i="185"/>
  <c r="H19" i="185"/>
  <c r="I19" i="185"/>
  <c r="J19" i="185"/>
  <c r="K19" i="185"/>
  <c r="B23" i="185"/>
  <c r="C23" i="185"/>
  <c r="D23" i="185"/>
  <c r="E23" i="185"/>
  <c r="F23" i="185"/>
  <c r="G23" i="185"/>
  <c r="H23" i="185"/>
  <c r="I23" i="185"/>
  <c r="J23" i="185"/>
  <c r="K23" i="185"/>
  <c r="D8" i="185"/>
  <c r="E8" i="185"/>
  <c r="F8" i="185"/>
  <c r="G8" i="185"/>
  <c r="H8" i="185"/>
  <c r="I8" i="185"/>
  <c r="J8" i="185"/>
  <c r="K8" i="185"/>
  <c r="B12" i="185"/>
  <c r="C12" i="185"/>
  <c r="D12" i="185"/>
  <c r="E12" i="185"/>
  <c r="F12" i="185"/>
  <c r="G12" i="185"/>
  <c r="H12" i="185"/>
  <c r="I12" i="185"/>
  <c r="J12" i="185"/>
  <c r="K12" i="185"/>
  <c r="B16" i="185"/>
  <c r="C16" i="185"/>
  <c r="D16" i="185"/>
  <c r="E16" i="185"/>
  <c r="F16" i="185"/>
  <c r="G16" i="185"/>
  <c r="H16" i="185"/>
  <c r="I16" i="185"/>
  <c r="J16" i="185"/>
  <c r="K16" i="185"/>
  <c r="B20" i="185"/>
  <c r="C20" i="185"/>
  <c r="D20" i="185"/>
  <c r="E20" i="185"/>
  <c r="F20" i="185"/>
  <c r="G20" i="185"/>
  <c r="H20" i="185"/>
  <c r="I20" i="185"/>
  <c r="J20" i="185"/>
  <c r="K20" i="185"/>
  <c r="B24" i="185"/>
  <c r="C24" i="185"/>
  <c r="D24" i="185"/>
  <c r="E24" i="185"/>
  <c r="F24" i="185"/>
  <c r="G24" i="185"/>
  <c r="H24" i="185"/>
  <c r="I24" i="185"/>
  <c r="J24" i="185"/>
  <c r="K24" i="185"/>
  <c r="G2" i="185"/>
  <c r="H2" i="185"/>
  <c r="I2" i="185"/>
  <c r="J2" i="185"/>
  <c r="K2" i="185"/>
  <c r="B6" i="185"/>
  <c r="C6" i="185"/>
  <c r="G3" i="185"/>
  <c r="H3" i="185"/>
  <c r="I3" i="185"/>
  <c r="J3" i="185"/>
  <c r="K3" i="185"/>
  <c r="B7" i="185"/>
  <c r="C7" i="185"/>
  <c r="G4" i="185"/>
  <c r="H4" i="185"/>
  <c r="I4" i="185"/>
  <c r="J4" i="185"/>
  <c r="K4" i="185"/>
  <c r="B8" i="185"/>
  <c r="C8" i="185"/>
  <c r="F4" i="185"/>
  <c r="F3" i="185"/>
  <c r="B6" i="184"/>
  <c r="C6" i="184"/>
  <c r="D6" i="184"/>
  <c r="E6" i="184"/>
  <c r="F6" i="184"/>
  <c r="G6" i="184"/>
  <c r="H6" i="184"/>
  <c r="I6" i="184"/>
  <c r="J6" i="184"/>
  <c r="K6" i="184"/>
  <c r="B10" i="184"/>
  <c r="C10" i="184"/>
  <c r="D10" i="184"/>
  <c r="E10" i="184"/>
  <c r="F10" i="184"/>
  <c r="G10" i="184"/>
  <c r="H10" i="184"/>
  <c r="I10" i="184"/>
  <c r="J10" i="184"/>
  <c r="K10" i="184"/>
  <c r="B14" i="184"/>
  <c r="C14" i="184"/>
  <c r="D14" i="184"/>
  <c r="E14" i="184"/>
  <c r="F14" i="184"/>
  <c r="G14" i="184"/>
  <c r="H14" i="184"/>
  <c r="I14" i="184"/>
  <c r="J14" i="184"/>
  <c r="K14" i="184"/>
  <c r="B18" i="184"/>
  <c r="C18" i="184"/>
  <c r="D18" i="184"/>
  <c r="E18" i="184"/>
  <c r="F18" i="184"/>
  <c r="G18" i="184"/>
  <c r="H18" i="184"/>
  <c r="I18" i="184"/>
  <c r="J18" i="184"/>
  <c r="K18" i="184"/>
  <c r="B22" i="184"/>
  <c r="C22" i="184"/>
  <c r="D22" i="184"/>
  <c r="E22" i="184"/>
  <c r="F22" i="184"/>
  <c r="G22" i="184"/>
  <c r="H22" i="184"/>
  <c r="I22" i="184"/>
  <c r="J22" i="184"/>
  <c r="K22" i="184"/>
  <c r="B7" i="184"/>
  <c r="C7" i="184"/>
  <c r="D7" i="184"/>
  <c r="E7" i="184"/>
  <c r="F7" i="184"/>
  <c r="G7" i="184"/>
  <c r="H7" i="184"/>
  <c r="I7" i="184"/>
  <c r="J7" i="184"/>
  <c r="K7" i="184"/>
  <c r="B11" i="184"/>
  <c r="C11" i="184"/>
  <c r="D11" i="184"/>
  <c r="E11" i="184"/>
  <c r="F11" i="184"/>
  <c r="G11" i="184"/>
  <c r="H11" i="184"/>
  <c r="I11" i="184"/>
  <c r="J11" i="184"/>
  <c r="K11" i="184"/>
  <c r="B15" i="184"/>
  <c r="C15" i="184"/>
  <c r="D15" i="184"/>
  <c r="E15" i="184"/>
  <c r="F15" i="184"/>
  <c r="G15" i="184"/>
  <c r="H15" i="184"/>
  <c r="I15" i="184"/>
  <c r="J15" i="184"/>
  <c r="K15" i="184"/>
  <c r="B19" i="184"/>
  <c r="C19" i="184"/>
  <c r="D19" i="184"/>
  <c r="E19" i="184"/>
  <c r="F19" i="184"/>
  <c r="G19" i="184"/>
  <c r="H19" i="184"/>
  <c r="I19" i="184"/>
  <c r="J19" i="184"/>
  <c r="K19" i="184"/>
  <c r="B23" i="184"/>
  <c r="C23" i="184"/>
  <c r="D23" i="184"/>
  <c r="E23" i="184"/>
  <c r="F23" i="184"/>
  <c r="G23" i="184"/>
  <c r="H23" i="184"/>
  <c r="I23" i="184"/>
  <c r="J23" i="184"/>
  <c r="K23" i="184"/>
  <c r="B8" i="184"/>
  <c r="C8" i="184"/>
  <c r="D8" i="184"/>
  <c r="E8" i="184"/>
  <c r="F8" i="184"/>
  <c r="G8" i="184"/>
  <c r="H8" i="184"/>
  <c r="I8" i="184"/>
  <c r="J8" i="184"/>
  <c r="K8" i="184"/>
  <c r="B12" i="184"/>
  <c r="C12" i="184"/>
  <c r="D12" i="184"/>
  <c r="E12" i="184"/>
  <c r="F12" i="184"/>
  <c r="G12" i="184"/>
  <c r="H12" i="184"/>
  <c r="I12" i="184"/>
  <c r="J12" i="184"/>
  <c r="K12" i="184"/>
  <c r="B16" i="184"/>
  <c r="C16" i="184"/>
  <c r="D16" i="184"/>
  <c r="E16" i="184"/>
  <c r="F16" i="184"/>
  <c r="G16" i="184"/>
  <c r="H16" i="184"/>
  <c r="I16" i="184"/>
  <c r="J16" i="184"/>
  <c r="K16" i="184"/>
  <c r="B20" i="184"/>
  <c r="C20" i="184"/>
  <c r="D20" i="184"/>
  <c r="E20" i="184"/>
  <c r="F20" i="184"/>
  <c r="G20" i="184"/>
  <c r="H20" i="184"/>
  <c r="I20" i="184"/>
  <c r="J20" i="184"/>
  <c r="K20" i="184"/>
  <c r="B24" i="184"/>
  <c r="C24" i="184"/>
  <c r="D24" i="184"/>
  <c r="E24" i="184"/>
  <c r="F24" i="184"/>
  <c r="G24" i="184"/>
  <c r="H24" i="184"/>
  <c r="I24" i="184"/>
  <c r="J24" i="184"/>
  <c r="K24" i="184"/>
  <c r="F3" i="184"/>
  <c r="G3" i="184"/>
  <c r="H3" i="184"/>
  <c r="I3" i="184"/>
  <c r="J3" i="184"/>
  <c r="K3" i="184"/>
  <c r="F4" i="184"/>
  <c r="G4" i="184"/>
  <c r="H4" i="184"/>
  <c r="I4" i="184"/>
  <c r="J4" i="184"/>
  <c r="K4" i="184"/>
  <c r="D4" i="184"/>
  <c r="D3" i="184"/>
  <c r="A1" i="185"/>
  <c r="F2" i="185"/>
  <c r="K2" i="184"/>
  <c r="J2" i="184"/>
  <c r="I2" i="184"/>
  <c r="H2" i="184"/>
  <c r="G2" i="184"/>
  <c r="F2" i="184"/>
  <c r="A11" i="193" l="1"/>
  <c r="A19" i="193"/>
  <c r="A15" i="193"/>
  <c r="A12" i="193"/>
  <c r="A16" i="193"/>
  <c r="A20" i="193"/>
  <c r="A23" i="191"/>
  <c r="A13" i="191"/>
  <c r="A11" i="192"/>
  <c r="A15" i="192"/>
  <c r="A19" i="192"/>
  <c r="A12" i="192"/>
  <c r="A16" i="192"/>
  <c r="A20" i="192"/>
  <c r="A30" i="191"/>
  <c r="A14" i="191"/>
  <c r="A18" i="191"/>
  <c r="A25" i="191"/>
  <c r="A29" i="191"/>
  <c r="A15" i="191"/>
  <c r="A19" i="191"/>
  <c r="A25" i="190"/>
  <c r="A15" i="190"/>
  <c r="A20" i="190"/>
  <c r="A14" i="190"/>
  <c r="A18" i="190"/>
  <c r="A29" i="190"/>
  <c r="A19" i="190"/>
  <c r="A23" i="190"/>
  <c r="A13" i="190"/>
  <c r="A15" i="189"/>
  <c r="A20" i="189"/>
  <c r="A25" i="189"/>
  <c r="A24" i="188"/>
  <c r="A13" i="189"/>
  <c r="A18" i="189"/>
  <c r="A23" i="189"/>
  <c r="A14" i="189"/>
  <c r="A19" i="189"/>
  <c r="A24" i="189"/>
  <c r="A30" i="188"/>
  <c r="A20" i="188"/>
  <c r="A15" i="188"/>
  <c r="A29" i="188"/>
  <c r="A19" i="188"/>
  <c r="A13" i="188"/>
  <c r="A18" i="188"/>
  <c r="A23" i="188"/>
  <c r="A11" i="187"/>
  <c r="A15" i="187"/>
  <c r="A19" i="187"/>
  <c r="A12" i="187"/>
  <c r="A16" i="187"/>
  <c r="A20" i="187"/>
  <c r="A23" i="186"/>
  <c r="A11" i="186"/>
  <c r="A15" i="186"/>
  <c r="A12" i="186"/>
  <c r="A16" i="186"/>
  <c r="A20" i="186"/>
  <c r="A24" i="185"/>
  <c r="A19" i="185"/>
  <c r="A15" i="185"/>
  <c r="A20" i="185"/>
  <c r="A11" i="185"/>
  <c r="A16" i="185"/>
  <c r="A19" i="184"/>
  <c r="A15" i="184"/>
  <c r="A24" i="184"/>
  <c r="A20" i="184"/>
  <c r="A11" i="184"/>
  <c r="A16" i="184"/>
  <c r="C5" i="180"/>
  <c r="D5" i="180"/>
  <c r="E5" i="180"/>
  <c r="F5" i="180"/>
  <c r="G5" i="180"/>
  <c r="H5" i="180"/>
  <c r="I5" i="180"/>
  <c r="J5" i="180"/>
  <c r="K5" i="180"/>
  <c r="B8" i="180"/>
  <c r="C8" i="180"/>
  <c r="D8" i="180"/>
  <c r="E8" i="180"/>
  <c r="F8" i="180"/>
  <c r="G8" i="180"/>
  <c r="H8" i="180"/>
  <c r="I8" i="180"/>
  <c r="J8" i="180"/>
  <c r="K8" i="180"/>
  <c r="B11" i="180"/>
  <c r="C11" i="180"/>
  <c r="D11" i="180"/>
  <c r="E11" i="180"/>
  <c r="F11" i="180"/>
  <c r="G11" i="180"/>
  <c r="H11" i="180"/>
  <c r="I11" i="180"/>
  <c r="J11" i="180"/>
  <c r="K11" i="180"/>
  <c r="B14" i="180"/>
  <c r="C14" i="180"/>
  <c r="D14" i="180"/>
  <c r="E14" i="180"/>
  <c r="F14" i="180"/>
  <c r="G14" i="180"/>
  <c r="H14" i="180"/>
  <c r="I14" i="180"/>
  <c r="J14" i="180"/>
  <c r="K14" i="180"/>
  <c r="B17" i="180"/>
  <c r="C17" i="180"/>
  <c r="D17" i="180"/>
  <c r="E17" i="180"/>
  <c r="F17" i="180"/>
  <c r="G17" i="180"/>
  <c r="H17" i="180"/>
  <c r="I17" i="180"/>
  <c r="J17" i="180"/>
  <c r="K17" i="180"/>
  <c r="C6" i="180"/>
  <c r="D6" i="180"/>
  <c r="E6" i="180"/>
  <c r="F6" i="180"/>
  <c r="G6" i="180"/>
  <c r="H6" i="180"/>
  <c r="I6" i="180"/>
  <c r="J6" i="180"/>
  <c r="K6" i="180"/>
  <c r="B9" i="180"/>
  <c r="C9" i="180"/>
  <c r="D9" i="180"/>
  <c r="E9" i="180"/>
  <c r="F9" i="180"/>
  <c r="G9" i="180"/>
  <c r="H9" i="180"/>
  <c r="I9" i="180"/>
  <c r="J9" i="180"/>
  <c r="K9" i="180"/>
  <c r="B12" i="180"/>
  <c r="C12" i="180"/>
  <c r="D12" i="180"/>
  <c r="E12" i="180"/>
  <c r="F12" i="180"/>
  <c r="G12" i="180"/>
  <c r="H12" i="180"/>
  <c r="I12" i="180"/>
  <c r="J12" i="180"/>
  <c r="K12" i="180"/>
  <c r="B15" i="180"/>
  <c r="C15" i="180"/>
  <c r="D15" i="180"/>
  <c r="E15" i="180"/>
  <c r="F15" i="180"/>
  <c r="G15" i="180"/>
  <c r="H15" i="180"/>
  <c r="I15" i="180"/>
  <c r="J15" i="180"/>
  <c r="K15" i="180"/>
  <c r="B18" i="180"/>
  <c r="C18" i="180"/>
  <c r="D18" i="180"/>
  <c r="E18" i="180"/>
  <c r="F18" i="180"/>
  <c r="G18" i="180"/>
  <c r="H18" i="180"/>
  <c r="I18" i="180"/>
  <c r="J18" i="180"/>
  <c r="K18" i="180"/>
  <c r="B6" i="180"/>
  <c r="G3" i="180"/>
  <c r="H3" i="180"/>
  <c r="I3" i="180"/>
  <c r="J3" i="180"/>
  <c r="K3" i="180"/>
  <c r="F3" i="180"/>
  <c r="A1" i="180"/>
  <c r="A6" i="180"/>
  <c r="A15" i="180" s="1"/>
  <c r="B5" i="180"/>
  <c r="K2" i="180"/>
  <c r="J2" i="180"/>
  <c r="I2" i="180"/>
  <c r="H2" i="180"/>
  <c r="G2" i="180"/>
  <c r="F2" i="180"/>
  <c r="C5" i="179"/>
  <c r="D5" i="179"/>
  <c r="E5" i="179"/>
  <c r="F5" i="179"/>
  <c r="G5" i="179"/>
  <c r="H5" i="179"/>
  <c r="I5" i="179"/>
  <c r="J5" i="179"/>
  <c r="K5" i="179"/>
  <c r="B8" i="179"/>
  <c r="C8" i="179"/>
  <c r="D8" i="179"/>
  <c r="E8" i="179"/>
  <c r="F8" i="179"/>
  <c r="G8" i="179"/>
  <c r="H8" i="179"/>
  <c r="I8" i="179"/>
  <c r="J8" i="179"/>
  <c r="K8" i="179"/>
  <c r="B11" i="179"/>
  <c r="C11" i="179"/>
  <c r="D11" i="179"/>
  <c r="E11" i="179"/>
  <c r="F11" i="179"/>
  <c r="G11" i="179"/>
  <c r="H11" i="179"/>
  <c r="I11" i="179"/>
  <c r="J11" i="179"/>
  <c r="K11" i="179"/>
  <c r="B14" i="179"/>
  <c r="C14" i="179"/>
  <c r="D14" i="179"/>
  <c r="E14" i="179"/>
  <c r="F14" i="179"/>
  <c r="G14" i="179"/>
  <c r="H14" i="179"/>
  <c r="I14" i="179"/>
  <c r="J14" i="179"/>
  <c r="K14" i="179"/>
  <c r="B17" i="179"/>
  <c r="C17" i="179"/>
  <c r="D17" i="179"/>
  <c r="E17" i="179"/>
  <c r="F17" i="179"/>
  <c r="G17" i="179"/>
  <c r="H17" i="179"/>
  <c r="I17" i="179"/>
  <c r="J17" i="179"/>
  <c r="K17" i="179"/>
  <c r="C6" i="179"/>
  <c r="D6" i="179"/>
  <c r="E6" i="179"/>
  <c r="F6" i="179"/>
  <c r="G6" i="179"/>
  <c r="H6" i="179"/>
  <c r="I6" i="179"/>
  <c r="J6" i="179"/>
  <c r="K6" i="179"/>
  <c r="B9" i="179"/>
  <c r="C9" i="179"/>
  <c r="D9" i="179"/>
  <c r="E9" i="179"/>
  <c r="F9" i="179"/>
  <c r="G9" i="179"/>
  <c r="H9" i="179"/>
  <c r="I9" i="179"/>
  <c r="J9" i="179"/>
  <c r="K9" i="179"/>
  <c r="B12" i="179"/>
  <c r="C12" i="179"/>
  <c r="D12" i="179"/>
  <c r="E12" i="179"/>
  <c r="F12" i="179"/>
  <c r="G12" i="179"/>
  <c r="H12" i="179"/>
  <c r="I12" i="179"/>
  <c r="J12" i="179"/>
  <c r="K12" i="179"/>
  <c r="B15" i="179"/>
  <c r="C15" i="179"/>
  <c r="D15" i="179"/>
  <c r="E15" i="179"/>
  <c r="F15" i="179"/>
  <c r="G15" i="179"/>
  <c r="H15" i="179"/>
  <c r="I15" i="179"/>
  <c r="J15" i="179"/>
  <c r="K15" i="179"/>
  <c r="B18" i="179"/>
  <c r="C18" i="179"/>
  <c r="D18" i="179"/>
  <c r="E18" i="179"/>
  <c r="F18" i="179"/>
  <c r="G18" i="179"/>
  <c r="H18" i="179"/>
  <c r="I18" i="179"/>
  <c r="J18" i="179"/>
  <c r="K18" i="179"/>
  <c r="B6" i="179"/>
  <c r="G3" i="179"/>
  <c r="H3" i="179"/>
  <c r="I3" i="179"/>
  <c r="J3" i="179"/>
  <c r="K3" i="179"/>
  <c r="F3" i="179"/>
  <c r="A1" i="179"/>
  <c r="A6" i="179"/>
  <c r="A15" i="179" s="1"/>
  <c r="B5" i="179"/>
  <c r="K2" i="179"/>
  <c r="J2" i="179"/>
  <c r="I2" i="179"/>
  <c r="H2" i="179"/>
  <c r="G2" i="179"/>
  <c r="F2" i="179"/>
  <c r="C5" i="178"/>
  <c r="D5" i="178"/>
  <c r="E5" i="178"/>
  <c r="F5" i="178"/>
  <c r="G5" i="178"/>
  <c r="H5" i="178"/>
  <c r="I5" i="178"/>
  <c r="J5" i="178"/>
  <c r="K5" i="178"/>
  <c r="B8" i="178"/>
  <c r="C8" i="178"/>
  <c r="D8" i="178"/>
  <c r="E8" i="178"/>
  <c r="F8" i="178"/>
  <c r="G8" i="178"/>
  <c r="H8" i="178"/>
  <c r="I8" i="178"/>
  <c r="J8" i="178"/>
  <c r="K8" i="178"/>
  <c r="B11" i="178"/>
  <c r="C11" i="178"/>
  <c r="D11" i="178"/>
  <c r="E11" i="178"/>
  <c r="F11" i="178"/>
  <c r="G11" i="178"/>
  <c r="H11" i="178"/>
  <c r="I11" i="178"/>
  <c r="J11" i="178"/>
  <c r="K11" i="178"/>
  <c r="B14" i="178"/>
  <c r="C14" i="178"/>
  <c r="D14" i="178"/>
  <c r="E14" i="178"/>
  <c r="F14" i="178"/>
  <c r="G14" i="178"/>
  <c r="H14" i="178"/>
  <c r="I14" i="178"/>
  <c r="J14" i="178"/>
  <c r="K14" i="178"/>
  <c r="B17" i="178"/>
  <c r="C17" i="178"/>
  <c r="D17" i="178"/>
  <c r="E17" i="178"/>
  <c r="F17" i="178"/>
  <c r="G17" i="178"/>
  <c r="H17" i="178"/>
  <c r="I17" i="178"/>
  <c r="J17" i="178"/>
  <c r="K17" i="178"/>
  <c r="C6" i="178"/>
  <c r="D6" i="178"/>
  <c r="E6" i="178"/>
  <c r="F6" i="178"/>
  <c r="G6" i="178"/>
  <c r="H6" i="178"/>
  <c r="I6" i="178"/>
  <c r="J6" i="178"/>
  <c r="K6" i="178"/>
  <c r="B9" i="178"/>
  <c r="C9" i="178"/>
  <c r="D9" i="178"/>
  <c r="E9" i="178"/>
  <c r="F9" i="178"/>
  <c r="G9" i="178"/>
  <c r="H9" i="178"/>
  <c r="I9" i="178"/>
  <c r="J9" i="178"/>
  <c r="K9" i="178"/>
  <c r="B12" i="178"/>
  <c r="C12" i="178"/>
  <c r="D12" i="178"/>
  <c r="E12" i="178"/>
  <c r="F12" i="178"/>
  <c r="G12" i="178"/>
  <c r="H12" i="178"/>
  <c r="I12" i="178"/>
  <c r="J12" i="178"/>
  <c r="K12" i="178"/>
  <c r="B15" i="178"/>
  <c r="C15" i="178"/>
  <c r="D15" i="178"/>
  <c r="E15" i="178"/>
  <c r="F15" i="178"/>
  <c r="G15" i="178"/>
  <c r="H15" i="178"/>
  <c r="I15" i="178"/>
  <c r="J15" i="178"/>
  <c r="K15" i="178"/>
  <c r="B18" i="178"/>
  <c r="C18" i="178"/>
  <c r="D18" i="178"/>
  <c r="E18" i="178"/>
  <c r="F18" i="178"/>
  <c r="G18" i="178"/>
  <c r="H18" i="178"/>
  <c r="I18" i="178"/>
  <c r="J18" i="178"/>
  <c r="K18" i="178"/>
  <c r="B6" i="178"/>
  <c r="G3" i="178"/>
  <c r="H3" i="178"/>
  <c r="I3" i="178"/>
  <c r="J3" i="178"/>
  <c r="K3" i="178"/>
  <c r="F3" i="178"/>
  <c r="A1" i="178"/>
  <c r="A6" i="178"/>
  <c r="A15" i="178" s="1"/>
  <c r="B5" i="178"/>
  <c r="K2" i="178"/>
  <c r="J2" i="178"/>
  <c r="I2" i="178"/>
  <c r="H2" i="178"/>
  <c r="G2" i="178"/>
  <c r="F2" i="178"/>
  <c r="C5" i="175"/>
  <c r="D5" i="175"/>
  <c r="E5" i="175"/>
  <c r="F5" i="175"/>
  <c r="G5" i="175"/>
  <c r="H5" i="175"/>
  <c r="I5" i="175"/>
  <c r="J5" i="175"/>
  <c r="K5" i="175"/>
  <c r="B8" i="175"/>
  <c r="C8" i="175"/>
  <c r="D8" i="175"/>
  <c r="E8" i="175"/>
  <c r="F8" i="175"/>
  <c r="G8" i="175"/>
  <c r="H8" i="175"/>
  <c r="I8" i="175"/>
  <c r="J8" i="175"/>
  <c r="K8" i="175"/>
  <c r="B11" i="175"/>
  <c r="C11" i="175"/>
  <c r="D11" i="175"/>
  <c r="E11" i="175"/>
  <c r="F11" i="175"/>
  <c r="G11" i="175"/>
  <c r="H11" i="175"/>
  <c r="I11" i="175"/>
  <c r="J11" i="175"/>
  <c r="K11" i="175"/>
  <c r="B14" i="175"/>
  <c r="C14" i="175"/>
  <c r="D14" i="175"/>
  <c r="E14" i="175"/>
  <c r="F14" i="175"/>
  <c r="G14" i="175"/>
  <c r="H14" i="175"/>
  <c r="I14" i="175"/>
  <c r="J14" i="175"/>
  <c r="K14" i="175"/>
  <c r="B17" i="175"/>
  <c r="C17" i="175"/>
  <c r="D17" i="175"/>
  <c r="E17" i="175"/>
  <c r="F17" i="175"/>
  <c r="G17" i="175"/>
  <c r="H17" i="175"/>
  <c r="I17" i="175"/>
  <c r="J17" i="175"/>
  <c r="K17" i="175"/>
  <c r="C6" i="175"/>
  <c r="D6" i="175"/>
  <c r="E6" i="175"/>
  <c r="F6" i="175"/>
  <c r="G6" i="175"/>
  <c r="H6" i="175"/>
  <c r="I6" i="175"/>
  <c r="J6" i="175"/>
  <c r="K6" i="175"/>
  <c r="B9" i="175"/>
  <c r="C9" i="175"/>
  <c r="D9" i="175"/>
  <c r="E9" i="175"/>
  <c r="F9" i="175"/>
  <c r="G9" i="175"/>
  <c r="H9" i="175"/>
  <c r="I9" i="175"/>
  <c r="J9" i="175"/>
  <c r="K9" i="175"/>
  <c r="B12" i="175"/>
  <c r="C12" i="175"/>
  <c r="D12" i="175"/>
  <c r="E12" i="175"/>
  <c r="F12" i="175"/>
  <c r="G12" i="175"/>
  <c r="H12" i="175"/>
  <c r="I12" i="175"/>
  <c r="J12" i="175"/>
  <c r="K12" i="175"/>
  <c r="B15" i="175"/>
  <c r="C15" i="175"/>
  <c r="D15" i="175"/>
  <c r="E15" i="175"/>
  <c r="F15" i="175"/>
  <c r="G15" i="175"/>
  <c r="H15" i="175"/>
  <c r="I15" i="175"/>
  <c r="J15" i="175"/>
  <c r="K15" i="175"/>
  <c r="B18" i="175"/>
  <c r="C18" i="175"/>
  <c r="D18" i="175"/>
  <c r="E18" i="175"/>
  <c r="F18" i="175"/>
  <c r="G18" i="175"/>
  <c r="H18" i="175"/>
  <c r="I18" i="175"/>
  <c r="J18" i="175"/>
  <c r="K18" i="175"/>
  <c r="B6" i="175"/>
  <c r="G3" i="175"/>
  <c r="H3" i="175"/>
  <c r="I3" i="175"/>
  <c r="J3" i="175"/>
  <c r="K3" i="175"/>
  <c r="F3" i="175"/>
  <c r="A1" i="175"/>
  <c r="A6" i="175"/>
  <c r="A18" i="175" s="1"/>
  <c r="B5" i="175"/>
  <c r="K2" i="175"/>
  <c r="J2" i="175"/>
  <c r="I2" i="175"/>
  <c r="H2" i="175"/>
  <c r="G2" i="175"/>
  <c r="F2" i="175"/>
  <c r="C5" i="174"/>
  <c r="D5" i="174"/>
  <c r="E5" i="174"/>
  <c r="F5" i="174"/>
  <c r="G5" i="174"/>
  <c r="H5" i="174"/>
  <c r="I5" i="174"/>
  <c r="J5" i="174"/>
  <c r="K5" i="174"/>
  <c r="B8" i="174"/>
  <c r="C8" i="174"/>
  <c r="D8" i="174"/>
  <c r="E8" i="174"/>
  <c r="F8" i="174"/>
  <c r="G8" i="174"/>
  <c r="H8" i="174"/>
  <c r="I8" i="174"/>
  <c r="J8" i="174"/>
  <c r="K8" i="174"/>
  <c r="B11" i="174"/>
  <c r="C11" i="174"/>
  <c r="D11" i="174"/>
  <c r="E11" i="174"/>
  <c r="F11" i="174"/>
  <c r="G11" i="174"/>
  <c r="H11" i="174"/>
  <c r="I11" i="174"/>
  <c r="J11" i="174"/>
  <c r="K11" i="174"/>
  <c r="B14" i="174"/>
  <c r="C14" i="174"/>
  <c r="D14" i="174"/>
  <c r="E14" i="174"/>
  <c r="F14" i="174"/>
  <c r="G14" i="174"/>
  <c r="H14" i="174"/>
  <c r="I14" i="174"/>
  <c r="J14" i="174"/>
  <c r="K14" i="174"/>
  <c r="B17" i="174"/>
  <c r="C17" i="174"/>
  <c r="D17" i="174"/>
  <c r="E17" i="174"/>
  <c r="F17" i="174"/>
  <c r="G17" i="174"/>
  <c r="H17" i="174"/>
  <c r="I17" i="174"/>
  <c r="J17" i="174"/>
  <c r="K17" i="174"/>
  <c r="C6" i="174"/>
  <c r="D6" i="174"/>
  <c r="E6" i="174"/>
  <c r="F6" i="174"/>
  <c r="G6" i="174"/>
  <c r="H6" i="174"/>
  <c r="I6" i="174"/>
  <c r="J6" i="174"/>
  <c r="K6" i="174"/>
  <c r="B9" i="174"/>
  <c r="C9" i="174"/>
  <c r="D9" i="174"/>
  <c r="E9" i="174"/>
  <c r="F9" i="174"/>
  <c r="G9" i="174"/>
  <c r="H9" i="174"/>
  <c r="I9" i="174"/>
  <c r="J9" i="174"/>
  <c r="K9" i="174"/>
  <c r="B12" i="174"/>
  <c r="C12" i="174"/>
  <c r="D12" i="174"/>
  <c r="E12" i="174"/>
  <c r="F12" i="174"/>
  <c r="G12" i="174"/>
  <c r="H12" i="174"/>
  <c r="I12" i="174"/>
  <c r="J12" i="174"/>
  <c r="K12" i="174"/>
  <c r="B15" i="174"/>
  <c r="C15" i="174"/>
  <c r="D15" i="174"/>
  <c r="E15" i="174"/>
  <c r="F15" i="174"/>
  <c r="G15" i="174"/>
  <c r="H15" i="174"/>
  <c r="I15" i="174"/>
  <c r="J15" i="174"/>
  <c r="K15" i="174"/>
  <c r="B18" i="174"/>
  <c r="C18" i="174"/>
  <c r="D18" i="174"/>
  <c r="E18" i="174"/>
  <c r="F18" i="174"/>
  <c r="G18" i="174"/>
  <c r="H18" i="174"/>
  <c r="I18" i="174"/>
  <c r="J18" i="174"/>
  <c r="K18" i="174"/>
  <c r="B6" i="174"/>
  <c r="G3" i="174"/>
  <c r="H3" i="174"/>
  <c r="I3" i="174"/>
  <c r="J3" i="174"/>
  <c r="K3" i="174"/>
  <c r="F3" i="174"/>
  <c r="A1" i="174"/>
  <c r="A6" i="174"/>
  <c r="A15" i="174" s="1"/>
  <c r="B5" i="174"/>
  <c r="K2" i="174"/>
  <c r="J2" i="174"/>
  <c r="I2" i="174"/>
  <c r="H2" i="174"/>
  <c r="G2" i="174"/>
  <c r="F2" i="174"/>
  <c r="C5" i="173"/>
  <c r="D5" i="173"/>
  <c r="E5" i="173"/>
  <c r="F5" i="173"/>
  <c r="G5" i="173"/>
  <c r="H5" i="173"/>
  <c r="I5" i="173"/>
  <c r="J5" i="173"/>
  <c r="K5" i="173"/>
  <c r="B8" i="173"/>
  <c r="C8" i="173"/>
  <c r="D8" i="173"/>
  <c r="E8" i="173"/>
  <c r="F8" i="173"/>
  <c r="G8" i="173"/>
  <c r="H8" i="173"/>
  <c r="I8" i="173"/>
  <c r="J8" i="173"/>
  <c r="K8" i="173"/>
  <c r="B11" i="173"/>
  <c r="C11" i="173"/>
  <c r="D11" i="173"/>
  <c r="E11" i="173"/>
  <c r="F11" i="173"/>
  <c r="G11" i="173"/>
  <c r="H11" i="173"/>
  <c r="I11" i="173"/>
  <c r="J11" i="173"/>
  <c r="K11" i="173"/>
  <c r="B14" i="173"/>
  <c r="C14" i="173"/>
  <c r="D14" i="173"/>
  <c r="E14" i="173"/>
  <c r="F14" i="173"/>
  <c r="G14" i="173"/>
  <c r="H14" i="173"/>
  <c r="I14" i="173"/>
  <c r="J14" i="173"/>
  <c r="K14" i="173"/>
  <c r="B17" i="173"/>
  <c r="C17" i="173"/>
  <c r="D17" i="173"/>
  <c r="E17" i="173"/>
  <c r="F17" i="173"/>
  <c r="G17" i="173"/>
  <c r="H17" i="173"/>
  <c r="I17" i="173"/>
  <c r="J17" i="173"/>
  <c r="K17" i="173"/>
  <c r="C6" i="173"/>
  <c r="D6" i="173"/>
  <c r="E6" i="173"/>
  <c r="F6" i="173"/>
  <c r="G6" i="173"/>
  <c r="H6" i="173"/>
  <c r="I6" i="173"/>
  <c r="J6" i="173"/>
  <c r="K6" i="173"/>
  <c r="B9" i="173"/>
  <c r="C9" i="173"/>
  <c r="D9" i="173"/>
  <c r="E9" i="173"/>
  <c r="F9" i="173"/>
  <c r="G9" i="173"/>
  <c r="H9" i="173"/>
  <c r="I9" i="173"/>
  <c r="J9" i="173"/>
  <c r="K9" i="173"/>
  <c r="B12" i="173"/>
  <c r="C12" i="173"/>
  <c r="D12" i="173"/>
  <c r="E12" i="173"/>
  <c r="F12" i="173"/>
  <c r="G12" i="173"/>
  <c r="H12" i="173"/>
  <c r="I12" i="173"/>
  <c r="J12" i="173"/>
  <c r="K12" i="173"/>
  <c r="B15" i="173"/>
  <c r="C15" i="173"/>
  <c r="D15" i="173"/>
  <c r="E15" i="173"/>
  <c r="F15" i="173"/>
  <c r="G15" i="173"/>
  <c r="H15" i="173"/>
  <c r="I15" i="173"/>
  <c r="J15" i="173"/>
  <c r="K15" i="173"/>
  <c r="B18" i="173"/>
  <c r="C18" i="173"/>
  <c r="D18" i="173"/>
  <c r="E18" i="173"/>
  <c r="F18" i="173"/>
  <c r="G18" i="173"/>
  <c r="H18" i="173"/>
  <c r="I18" i="173"/>
  <c r="J18" i="173"/>
  <c r="K18" i="173"/>
  <c r="B6" i="173"/>
  <c r="G3" i="173"/>
  <c r="H3" i="173"/>
  <c r="I3" i="173"/>
  <c r="J3" i="173"/>
  <c r="K3" i="173"/>
  <c r="F3" i="173"/>
  <c r="A1" i="173"/>
  <c r="A6" i="173"/>
  <c r="A15" i="173" s="1"/>
  <c r="B5" i="173"/>
  <c r="K2" i="173"/>
  <c r="J2" i="173"/>
  <c r="I2" i="173"/>
  <c r="H2" i="173"/>
  <c r="G2" i="173"/>
  <c r="F2" i="173"/>
  <c r="C5" i="172"/>
  <c r="D5" i="172"/>
  <c r="E5" i="172"/>
  <c r="F5" i="172"/>
  <c r="G5" i="172"/>
  <c r="H5" i="172"/>
  <c r="I5" i="172"/>
  <c r="J5" i="172"/>
  <c r="K5" i="172"/>
  <c r="B8" i="172"/>
  <c r="C8" i="172"/>
  <c r="D8" i="172"/>
  <c r="E8" i="172"/>
  <c r="F8" i="172"/>
  <c r="G8" i="172"/>
  <c r="H8" i="172"/>
  <c r="I8" i="172"/>
  <c r="J8" i="172"/>
  <c r="K8" i="172"/>
  <c r="B11" i="172"/>
  <c r="C11" i="172"/>
  <c r="D11" i="172"/>
  <c r="E11" i="172"/>
  <c r="F11" i="172"/>
  <c r="G11" i="172"/>
  <c r="H11" i="172"/>
  <c r="I11" i="172"/>
  <c r="J11" i="172"/>
  <c r="K11" i="172"/>
  <c r="B14" i="172"/>
  <c r="C14" i="172"/>
  <c r="D14" i="172"/>
  <c r="E14" i="172"/>
  <c r="F14" i="172"/>
  <c r="G14" i="172"/>
  <c r="H14" i="172"/>
  <c r="I14" i="172"/>
  <c r="J14" i="172"/>
  <c r="K14" i="172"/>
  <c r="B17" i="172"/>
  <c r="C17" i="172"/>
  <c r="D17" i="172"/>
  <c r="E17" i="172"/>
  <c r="F17" i="172"/>
  <c r="G17" i="172"/>
  <c r="H17" i="172"/>
  <c r="I17" i="172"/>
  <c r="J17" i="172"/>
  <c r="K17" i="172"/>
  <c r="C6" i="172"/>
  <c r="D6" i="172"/>
  <c r="E6" i="172"/>
  <c r="F6" i="172"/>
  <c r="G6" i="172"/>
  <c r="H6" i="172"/>
  <c r="I6" i="172"/>
  <c r="J6" i="172"/>
  <c r="K6" i="172"/>
  <c r="B9" i="172"/>
  <c r="C9" i="172"/>
  <c r="D9" i="172"/>
  <c r="E9" i="172"/>
  <c r="F9" i="172"/>
  <c r="G9" i="172"/>
  <c r="H9" i="172"/>
  <c r="I9" i="172"/>
  <c r="J9" i="172"/>
  <c r="K9" i="172"/>
  <c r="B12" i="172"/>
  <c r="C12" i="172"/>
  <c r="D12" i="172"/>
  <c r="E12" i="172"/>
  <c r="F12" i="172"/>
  <c r="G12" i="172"/>
  <c r="H12" i="172"/>
  <c r="I12" i="172"/>
  <c r="J12" i="172"/>
  <c r="K12" i="172"/>
  <c r="B15" i="172"/>
  <c r="C15" i="172"/>
  <c r="D15" i="172"/>
  <c r="E15" i="172"/>
  <c r="F15" i="172"/>
  <c r="G15" i="172"/>
  <c r="H15" i="172"/>
  <c r="I15" i="172"/>
  <c r="J15" i="172"/>
  <c r="K15" i="172"/>
  <c r="B18" i="172"/>
  <c r="C18" i="172"/>
  <c r="D18" i="172"/>
  <c r="E18" i="172"/>
  <c r="F18" i="172"/>
  <c r="G18" i="172"/>
  <c r="H18" i="172"/>
  <c r="I18" i="172"/>
  <c r="J18" i="172"/>
  <c r="K18" i="172"/>
  <c r="B6" i="172"/>
  <c r="G3" i="172"/>
  <c r="H3" i="172"/>
  <c r="I3" i="172"/>
  <c r="J3" i="172"/>
  <c r="K3" i="172"/>
  <c r="F3" i="172"/>
  <c r="A1" i="172"/>
  <c r="A6" i="172"/>
  <c r="A18" i="172" s="1"/>
  <c r="B5" i="172"/>
  <c r="K2" i="172"/>
  <c r="J2" i="172"/>
  <c r="I2" i="172"/>
  <c r="H2" i="172"/>
  <c r="G2" i="172"/>
  <c r="F2" i="172"/>
  <c r="C5" i="168"/>
  <c r="D5" i="168"/>
  <c r="E5" i="168"/>
  <c r="F5" i="168"/>
  <c r="G5" i="168"/>
  <c r="H5" i="168"/>
  <c r="I5" i="168"/>
  <c r="J5" i="168"/>
  <c r="K5" i="168"/>
  <c r="B8" i="168"/>
  <c r="C8" i="168"/>
  <c r="D8" i="168"/>
  <c r="E8" i="168"/>
  <c r="F8" i="168"/>
  <c r="G8" i="168"/>
  <c r="H8" i="168"/>
  <c r="I8" i="168"/>
  <c r="J8" i="168"/>
  <c r="K8" i="168"/>
  <c r="B11" i="168"/>
  <c r="C11" i="168"/>
  <c r="D11" i="168"/>
  <c r="E11" i="168"/>
  <c r="F11" i="168"/>
  <c r="G11" i="168"/>
  <c r="H11" i="168"/>
  <c r="I11" i="168"/>
  <c r="J11" i="168"/>
  <c r="K11" i="168"/>
  <c r="B14" i="168"/>
  <c r="C14" i="168"/>
  <c r="D14" i="168"/>
  <c r="E14" i="168"/>
  <c r="F14" i="168"/>
  <c r="G14" i="168"/>
  <c r="H14" i="168"/>
  <c r="I14" i="168"/>
  <c r="J14" i="168"/>
  <c r="K14" i="168"/>
  <c r="B17" i="168"/>
  <c r="C17" i="168"/>
  <c r="D17" i="168"/>
  <c r="E17" i="168"/>
  <c r="F17" i="168"/>
  <c r="G17" i="168"/>
  <c r="H17" i="168"/>
  <c r="I17" i="168"/>
  <c r="J17" i="168"/>
  <c r="K17" i="168"/>
  <c r="C6" i="168"/>
  <c r="D6" i="168"/>
  <c r="E6" i="168"/>
  <c r="F6" i="168"/>
  <c r="G6" i="168"/>
  <c r="H6" i="168"/>
  <c r="I6" i="168"/>
  <c r="J6" i="168"/>
  <c r="K6" i="168"/>
  <c r="B9" i="168"/>
  <c r="C9" i="168"/>
  <c r="D9" i="168"/>
  <c r="E9" i="168"/>
  <c r="F9" i="168"/>
  <c r="G9" i="168"/>
  <c r="H9" i="168"/>
  <c r="I9" i="168"/>
  <c r="J9" i="168"/>
  <c r="K9" i="168"/>
  <c r="B12" i="168"/>
  <c r="C12" i="168"/>
  <c r="D12" i="168"/>
  <c r="E12" i="168"/>
  <c r="F12" i="168"/>
  <c r="G12" i="168"/>
  <c r="H12" i="168"/>
  <c r="I12" i="168"/>
  <c r="J12" i="168"/>
  <c r="K12" i="168"/>
  <c r="B15" i="168"/>
  <c r="C15" i="168"/>
  <c r="D15" i="168"/>
  <c r="E15" i="168"/>
  <c r="F15" i="168"/>
  <c r="G15" i="168"/>
  <c r="H15" i="168"/>
  <c r="I15" i="168"/>
  <c r="J15" i="168"/>
  <c r="K15" i="168"/>
  <c r="B18" i="168"/>
  <c r="C18" i="168"/>
  <c r="D18" i="168"/>
  <c r="E18" i="168"/>
  <c r="F18" i="168"/>
  <c r="G18" i="168"/>
  <c r="H18" i="168"/>
  <c r="I18" i="168"/>
  <c r="J18" i="168"/>
  <c r="K18" i="168"/>
  <c r="B6" i="168"/>
  <c r="G3" i="168"/>
  <c r="H3" i="168"/>
  <c r="I3" i="168"/>
  <c r="J3" i="168"/>
  <c r="K3" i="168"/>
  <c r="F3" i="168"/>
  <c r="A1" i="168"/>
  <c r="A6" i="168"/>
  <c r="A15" i="168" s="1"/>
  <c r="B5" i="168"/>
  <c r="K2" i="168"/>
  <c r="J2" i="168"/>
  <c r="I2" i="168"/>
  <c r="H2" i="168"/>
  <c r="G2" i="168"/>
  <c r="F2" i="168"/>
  <c r="C5" i="167"/>
  <c r="D5" i="167"/>
  <c r="E5" i="167"/>
  <c r="F5" i="167"/>
  <c r="G5" i="167"/>
  <c r="H5" i="167"/>
  <c r="I5" i="167"/>
  <c r="J5" i="167"/>
  <c r="K5" i="167"/>
  <c r="B8" i="167"/>
  <c r="C8" i="167"/>
  <c r="D8" i="167"/>
  <c r="E8" i="167"/>
  <c r="F8" i="167"/>
  <c r="G8" i="167"/>
  <c r="H8" i="167"/>
  <c r="I8" i="167"/>
  <c r="J8" i="167"/>
  <c r="K8" i="167"/>
  <c r="B11" i="167"/>
  <c r="C11" i="167"/>
  <c r="D11" i="167"/>
  <c r="E11" i="167"/>
  <c r="F11" i="167"/>
  <c r="G11" i="167"/>
  <c r="H11" i="167"/>
  <c r="I11" i="167"/>
  <c r="J11" i="167"/>
  <c r="K11" i="167"/>
  <c r="B14" i="167"/>
  <c r="C14" i="167"/>
  <c r="D14" i="167"/>
  <c r="E14" i="167"/>
  <c r="F14" i="167"/>
  <c r="G14" i="167"/>
  <c r="H14" i="167"/>
  <c r="I14" i="167"/>
  <c r="J14" i="167"/>
  <c r="K14" i="167"/>
  <c r="B17" i="167"/>
  <c r="C17" i="167"/>
  <c r="D17" i="167"/>
  <c r="E17" i="167"/>
  <c r="F17" i="167"/>
  <c r="G17" i="167"/>
  <c r="H17" i="167"/>
  <c r="I17" i="167"/>
  <c r="J17" i="167"/>
  <c r="K17" i="167"/>
  <c r="C6" i="167"/>
  <c r="D6" i="167"/>
  <c r="E6" i="167"/>
  <c r="F6" i="167"/>
  <c r="G6" i="167"/>
  <c r="H6" i="167"/>
  <c r="I6" i="167"/>
  <c r="J6" i="167"/>
  <c r="K6" i="167"/>
  <c r="B9" i="167"/>
  <c r="C9" i="167"/>
  <c r="D9" i="167"/>
  <c r="E9" i="167"/>
  <c r="F9" i="167"/>
  <c r="G9" i="167"/>
  <c r="H9" i="167"/>
  <c r="I9" i="167"/>
  <c r="J9" i="167"/>
  <c r="K9" i="167"/>
  <c r="B12" i="167"/>
  <c r="C12" i="167"/>
  <c r="D12" i="167"/>
  <c r="E12" i="167"/>
  <c r="F12" i="167"/>
  <c r="G12" i="167"/>
  <c r="H12" i="167"/>
  <c r="I12" i="167"/>
  <c r="J12" i="167"/>
  <c r="K12" i="167"/>
  <c r="B15" i="167"/>
  <c r="C15" i="167"/>
  <c r="D15" i="167"/>
  <c r="E15" i="167"/>
  <c r="F15" i="167"/>
  <c r="G15" i="167"/>
  <c r="H15" i="167"/>
  <c r="I15" i="167"/>
  <c r="J15" i="167"/>
  <c r="K15" i="167"/>
  <c r="B18" i="167"/>
  <c r="C18" i="167"/>
  <c r="D18" i="167"/>
  <c r="E18" i="167"/>
  <c r="F18" i="167"/>
  <c r="G18" i="167"/>
  <c r="H18" i="167"/>
  <c r="I18" i="167"/>
  <c r="J18" i="167"/>
  <c r="K18" i="167"/>
  <c r="B6" i="167"/>
  <c r="G3" i="167"/>
  <c r="H3" i="167"/>
  <c r="I3" i="167"/>
  <c r="J3" i="167"/>
  <c r="K3" i="167"/>
  <c r="F3" i="167"/>
  <c r="A1" i="167"/>
  <c r="A6" i="167"/>
  <c r="A15" i="167" s="1"/>
  <c r="B5" i="167"/>
  <c r="K2" i="167"/>
  <c r="J2" i="167"/>
  <c r="I2" i="167"/>
  <c r="H2" i="167"/>
  <c r="G2" i="167"/>
  <c r="F2" i="167"/>
  <c r="C5" i="162"/>
  <c r="D5" i="162"/>
  <c r="E5" i="162"/>
  <c r="F5" i="162"/>
  <c r="G5" i="162"/>
  <c r="H5" i="162"/>
  <c r="I5" i="162"/>
  <c r="J5" i="162"/>
  <c r="K5" i="162"/>
  <c r="B8" i="162"/>
  <c r="C8" i="162"/>
  <c r="D8" i="162"/>
  <c r="E8" i="162"/>
  <c r="F8" i="162"/>
  <c r="G8" i="162"/>
  <c r="H8" i="162"/>
  <c r="I8" i="162"/>
  <c r="J8" i="162"/>
  <c r="K8" i="162"/>
  <c r="B11" i="162"/>
  <c r="C11" i="162"/>
  <c r="D11" i="162"/>
  <c r="E11" i="162"/>
  <c r="F11" i="162"/>
  <c r="G11" i="162"/>
  <c r="H11" i="162"/>
  <c r="I11" i="162"/>
  <c r="J11" i="162"/>
  <c r="K11" i="162"/>
  <c r="B14" i="162"/>
  <c r="C14" i="162"/>
  <c r="D14" i="162"/>
  <c r="E14" i="162"/>
  <c r="F14" i="162"/>
  <c r="G14" i="162"/>
  <c r="H14" i="162"/>
  <c r="I14" i="162"/>
  <c r="J14" i="162"/>
  <c r="K14" i="162"/>
  <c r="B17" i="162"/>
  <c r="C17" i="162"/>
  <c r="D17" i="162"/>
  <c r="E17" i="162"/>
  <c r="F17" i="162"/>
  <c r="G17" i="162"/>
  <c r="H17" i="162"/>
  <c r="I17" i="162"/>
  <c r="J17" i="162"/>
  <c r="K17" i="162"/>
  <c r="C6" i="162"/>
  <c r="D6" i="162"/>
  <c r="E6" i="162"/>
  <c r="F6" i="162"/>
  <c r="G6" i="162"/>
  <c r="H6" i="162"/>
  <c r="I6" i="162"/>
  <c r="J6" i="162"/>
  <c r="K6" i="162"/>
  <c r="B9" i="162"/>
  <c r="C9" i="162"/>
  <c r="D9" i="162"/>
  <c r="E9" i="162"/>
  <c r="F9" i="162"/>
  <c r="G9" i="162"/>
  <c r="H9" i="162"/>
  <c r="I9" i="162"/>
  <c r="J9" i="162"/>
  <c r="K9" i="162"/>
  <c r="B12" i="162"/>
  <c r="C12" i="162"/>
  <c r="D12" i="162"/>
  <c r="E12" i="162"/>
  <c r="F12" i="162"/>
  <c r="G12" i="162"/>
  <c r="H12" i="162"/>
  <c r="I12" i="162"/>
  <c r="J12" i="162"/>
  <c r="K12" i="162"/>
  <c r="B15" i="162"/>
  <c r="C15" i="162"/>
  <c r="D15" i="162"/>
  <c r="E15" i="162"/>
  <c r="F15" i="162"/>
  <c r="G15" i="162"/>
  <c r="H15" i="162"/>
  <c r="I15" i="162"/>
  <c r="J15" i="162"/>
  <c r="K15" i="162"/>
  <c r="B18" i="162"/>
  <c r="C18" i="162"/>
  <c r="D18" i="162"/>
  <c r="E18" i="162"/>
  <c r="F18" i="162"/>
  <c r="G18" i="162"/>
  <c r="H18" i="162"/>
  <c r="I18" i="162"/>
  <c r="J18" i="162"/>
  <c r="K18" i="162"/>
  <c r="B6" i="162"/>
  <c r="G3" i="162"/>
  <c r="H3" i="162"/>
  <c r="I3" i="162"/>
  <c r="J3" i="162"/>
  <c r="K3" i="162"/>
  <c r="F3" i="162"/>
  <c r="A1" i="162"/>
  <c r="A6" i="162"/>
  <c r="A15" i="162" s="1"/>
  <c r="B5" i="162"/>
  <c r="K2" i="162"/>
  <c r="J2" i="162"/>
  <c r="I2" i="162"/>
  <c r="H2" i="162"/>
  <c r="G2" i="162"/>
  <c r="F2" i="162"/>
  <c r="C5" i="161"/>
  <c r="D5" i="161"/>
  <c r="E5" i="161"/>
  <c r="F5" i="161"/>
  <c r="G5" i="161"/>
  <c r="H5" i="161"/>
  <c r="I5" i="161"/>
  <c r="J5" i="161"/>
  <c r="K5" i="161"/>
  <c r="B8" i="161"/>
  <c r="C8" i="161"/>
  <c r="D8" i="161"/>
  <c r="E8" i="161"/>
  <c r="F8" i="161"/>
  <c r="G8" i="161"/>
  <c r="H8" i="161"/>
  <c r="I8" i="161"/>
  <c r="J8" i="161"/>
  <c r="K8" i="161"/>
  <c r="B11" i="161"/>
  <c r="C11" i="161"/>
  <c r="D11" i="161"/>
  <c r="E11" i="161"/>
  <c r="F11" i="161"/>
  <c r="G11" i="161"/>
  <c r="H11" i="161"/>
  <c r="I11" i="161"/>
  <c r="J11" i="161"/>
  <c r="K11" i="161"/>
  <c r="B14" i="161"/>
  <c r="C14" i="161"/>
  <c r="D14" i="161"/>
  <c r="E14" i="161"/>
  <c r="F14" i="161"/>
  <c r="G14" i="161"/>
  <c r="H14" i="161"/>
  <c r="I14" i="161"/>
  <c r="J14" i="161"/>
  <c r="K14" i="161"/>
  <c r="B17" i="161"/>
  <c r="C17" i="161"/>
  <c r="D17" i="161"/>
  <c r="E17" i="161"/>
  <c r="F17" i="161"/>
  <c r="G17" i="161"/>
  <c r="H17" i="161"/>
  <c r="I17" i="161"/>
  <c r="J17" i="161"/>
  <c r="K17" i="161"/>
  <c r="C6" i="161"/>
  <c r="D6" i="161"/>
  <c r="E6" i="161"/>
  <c r="F6" i="161"/>
  <c r="G6" i="161"/>
  <c r="H6" i="161"/>
  <c r="I6" i="161"/>
  <c r="J6" i="161"/>
  <c r="K6" i="161"/>
  <c r="B9" i="161"/>
  <c r="C9" i="161"/>
  <c r="D9" i="161"/>
  <c r="E9" i="161"/>
  <c r="F9" i="161"/>
  <c r="G9" i="161"/>
  <c r="H9" i="161"/>
  <c r="I9" i="161"/>
  <c r="J9" i="161"/>
  <c r="K9" i="161"/>
  <c r="B12" i="161"/>
  <c r="C12" i="161"/>
  <c r="D12" i="161"/>
  <c r="E12" i="161"/>
  <c r="F12" i="161"/>
  <c r="G12" i="161"/>
  <c r="H12" i="161"/>
  <c r="I12" i="161"/>
  <c r="J12" i="161"/>
  <c r="K12" i="161"/>
  <c r="B15" i="161"/>
  <c r="C15" i="161"/>
  <c r="D15" i="161"/>
  <c r="E15" i="161"/>
  <c r="F15" i="161"/>
  <c r="G15" i="161"/>
  <c r="H15" i="161"/>
  <c r="I15" i="161"/>
  <c r="J15" i="161"/>
  <c r="K15" i="161"/>
  <c r="B18" i="161"/>
  <c r="C18" i="161"/>
  <c r="D18" i="161"/>
  <c r="E18" i="161"/>
  <c r="F18" i="161"/>
  <c r="G18" i="161"/>
  <c r="H18" i="161"/>
  <c r="I18" i="161"/>
  <c r="J18" i="161"/>
  <c r="K18" i="161"/>
  <c r="B6" i="161"/>
  <c r="G3" i="161"/>
  <c r="H3" i="161"/>
  <c r="I3" i="161"/>
  <c r="J3" i="161"/>
  <c r="K3" i="161"/>
  <c r="F3" i="161"/>
  <c r="A1" i="161"/>
  <c r="A6" i="161"/>
  <c r="A18" i="161" s="1"/>
  <c r="B5" i="161"/>
  <c r="K2" i="161"/>
  <c r="J2" i="161"/>
  <c r="I2" i="161"/>
  <c r="H2" i="161"/>
  <c r="G2" i="161"/>
  <c r="F2" i="161"/>
  <c r="C5" i="160"/>
  <c r="D5" i="160"/>
  <c r="E5" i="160"/>
  <c r="F5" i="160"/>
  <c r="G5" i="160"/>
  <c r="H5" i="160"/>
  <c r="I5" i="160"/>
  <c r="J5" i="160"/>
  <c r="K5" i="160"/>
  <c r="B8" i="160"/>
  <c r="C8" i="160"/>
  <c r="D8" i="160"/>
  <c r="E8" i="160"/>
  <c r="F8" i="160"/>
  <c r="G8" i="160"/>
  <c r="H8" i="160"/>
  <c r="I8" i="160"/>
  <c r="J8" i="160"/>
  <c r="K8" i="160"/>
  <c r="B11" i="160"/>
  <c r="C11" i="160"/>
  <c r="D11" i="160"/>
  <c r="E11" i="160"/>
  <c r="F11" i="160"/>
  <c r="G11" i="160"/>
  <c r="H11" i="160"/>
  <c r="I11" i="160"/>
  <c r="J11" i="160"/>
  <c r="K11" i="160"/>
  <c r="B14" i="160"/>
  <c r="C14" i="160"/>
  <c r="D14" i="160"/>
  <c r="E14" i="160"/>
  <c r="F14" i="160"/>
  <c r="G14" i="160"/>
  <c r="H14" i="160"/>
  <c r="I14" i="160"/>
  <c r="J14" i="160"/>
  <c r="K14" i="160"/>
  <c r="B17" i="160"/>
  <c r="C17" i="160"/>
  <c r="D17" i="160"/>
  <c r="E17" i="160"/>
  <c r="F17" i="160"/>
  <c r="G17" i="160"/>
  <c r="H17" i="160"/>
  <c r="I17" i="160"/>
  <c r="J17" i="160"/>
  <c r="K17" i="160"/>
  <c r="C6" i="160"/>
  <c r="D6" i="160"/>
  <c r="E6" i="160"/>
  <c r="F6" i="160"/>
  <c r="G6" i="160"/>
  <c r="H6" i="160"/>
  <c r="I6" i="160"/>
  <c r="J6" i="160"/>
  <c r="K6" i="160"/>
  <c r="B9" i="160"/>
  <c r="C9" i="160"/>
  <c r="D9" i="160"/>
  <c r="E9" i="160"/>
  <c r="F9" i="160"/>
  <c r="G9" i="160"/>
  <c r="H9" i="160"/>
  <c r="I9" i="160"/>
  <c r="J9" i="160"/>
  <c r="K9" i="160"/>
  <c r="B12" i="160"/>
  <c r="C12" i="160"/>
  <c r="D12" i="160"/>
  <c r="E12" i="160"/>
  <c r="F12" i="160"/>
  <c r="G12" i="160"/>
  <c r="H12" i="160"/>
  <c r="I12" i="160"/>
  <c r="J12" i="160"/>
  <c r="K12" i="160"/>
  <c r="B15" i="160"/>
  <c r="C15" i="160"/>
  <c r="D15" i="160"/>
  <c r="E15" i="160"/>
  <c r="F15" i="160"/>
  <c r="G15" i="160"/>
  <c r="H15" i="160"/>
  <c r="I15" i="160"/>
  <c r="J15" i="160"/>
  <c r="K15" i="160"/>
  <c r="B18" i="160"/>
  <c r="C18" i="160"/>
  <c r="D18" i="160"/>
  <c r="E18" i="160"/>
  <c r="F18" i="160"/>
  <c r="G18" i="160"/>
  <c r="H18" i="160"/>
  <c r="I18" i="160"/>
  <c r="J18" i="160"/>
  <c r="K18" i="160"/>
  <c r="B6" i="160"/>
  <c r="G3" i="160"/>
  <c r="H3" i="160"/>
  <c r="I3" i="160"/>
  <c r="J3" i="160"/>
  <c r="K3" i="160"/>
  <c r="F3" i="160"/>
  <c r="A1" i="160"/>
  <c r="A6" i="160"/>
  <c r="A15" i="160" s="1"/>
  <c r="B5" i="160"/>
  <c r="K2" i="160"/>
  <c r="J2" i="160"/>
  <c r="I2" i="160"/>
  <c r="H2" i="160"/>
  <c r="G2" i="160"/>
  <c r="F2" i="160"/>
  <c r="C5" i="159"/>
  <c r="D5" i="159"/>
  <c r="E5" i="159"/>
  <c r="F5" i="159"/>
  <c r="G5" i="159"/>
  <c r="H5" i="159"/>
  <c r="I5" i="159"/>
  <c r="J5" i="159"/>
  <c r="K5" i="159"/>
  <c r="B8" i="159"/>
  <c r="C8" i="159"/>
  <c r="D8" i="159"/>
  <c r="E8" i="159"/>
  <c r="F8" i="159"/>
  <c r="G8" i="159"/>
  <c r="H8" i="159"/>
  <c r="I8" i="159"/>
  <c r="J8" i="159"/>
  <c r="K8" i="159"/>
  <c r="B11" i="159"/>
  <c r="C11" i="159"/>
  <c r="D11" i="159"/>
  <c r="E11" i="159"/>
  <c r="F11" i="159"/>
  <c r="G11" i="159"/>
  <c r="H11" i="159"/>
  <c r="I11" i="159"/>
  <c r="J11" i="159"/>
  <c r="K11" i="159"/>
  <c r="B14" i="159"/>
  <c r="C14" i="159"/>
  <c r="D14" i="159"/>
  <c r="E14" i="159"/>
  <c r="F14" i="159"/>
  <c r="G14" i="159"/>
  <c r="H14" i="159"/>
  <c r="I14" i="159"/>
  <c r="J14" i="159"/>
  <c r="K14" i="159"/>
  <c r="B17" i="159"/>
  <c r="C17" i="159"/>
  <c r="D17" i="159"/>
  <c r="E17" i="159"/>
  <c r="F17" i="159"/>
  <c r="G17" i="159"/>
  <c r="H17" i="159"/>
  <c r="I17" i="159"/>
  <c r="J17" i="159"/>
  <c r="K17" i="159"/>
  <c r="C6" i="159"/>
  <c r="D6" i="159"/>
  <c r="E6" i="159"/>
  <c r="F6" i="159"/>
  <c r="G6" i="159"/>
  <c r="H6" i="159"/>
  <c r="I6" i="159"/>
  <c r="J6" i="159"/>
  <c r="K6" i="159"/>
  <c r="B9" i="159"/>
  <c r="C9" i="159"/>
  <c r="D9" i="159"/>
  <c r="E9" i="159"/>
  <c r="F9" i="159"/>
  <c r="G9" i="159"/>
  <c r="H9" i="159"/>
  <c r="I9" i="159"/>
  <c r="J9" i="159"/>
  <c r="K9" i="159"/>
  <c r="B12" i="159"/>
  <c r="C12" i="159"/>
  <c r="D12" i="159"/>
  <c r="E12" i="159"/>
  <c r="F12" i="159"/>
  <c r="G12" i="159"/>
  <c r="H12" i="159"/>
  <c r="I12" i="159"/>
  <c r="J12" i="159"/>
  <c r="K12" i="159"/>
  <c r="B15" i="159"/>
  <c r="C15" i="159"/>
  <c r="D15" i="159"/>
  <c r="E15" i="159"/>
  <c r="F15" i="159"/>
  <c r="G15" i="159"/>
  <c r="H15" i="159"/>
  <c r="I15" i="159"/>
  <c r="J15" i="159"/>
  <c r="K15" i="159"/>
  <c r="B18" i="159"/>
  <c r="C18" i="159"/>
  <c r="D18" i="159"/>
  <c r="E18" i="159"/>
  <c r="F18" i="159"/>
  <c r="G18" i="159"/>
  <c r="H18" i="159"/>
  <c r="I18" i="159"/>
  <c r="J18" i="159"/>
  <c r="K18" i="159"/>
  <c r="B6" i="159"/>
  <c r="G3" i="159"/>
  <c r="H3" i="159"/>
  <c r="I3" i="159"/>
  <c r="J3" i="159"/>
  <c r="K3" i="159"/>
  <c r="F3" i="159"/>
  <c r="A1" i="159"/>
  <c r="A6" i="159"/>
  <c r="A15" i="159" s="1"/>
  <c r="B5" i="159"/>
  <c r="K2" i="159"/>
  <c r="J2" i="159"/>
  <c r="I2" i="159"/>
  <c r="H2" i="159"/>
  <c r="G2" i="159"/>
  <c r="F2" i="159"/>
  <c r="C5" i="158"/>
  <c r="D5" i="158"/>
  <c r="E5" i="158"/>
  <c r="F5" i="158"/>
  <c r="G5" i="158"/>
  <c r="H5" i="158"/>
  <c r="I5" i="158"/>
  <c r="J5" i="158"/>
  <c r="K5" i="158"/>
  <c r="B8" i="158"/>
  <c r="C8" i="158"/>
  <c r="D8" i="158"/>
  <c r="E8" i="158"/>
  <c r="F8" i="158"/>
  <c r="G8" i="158"/>
  <c r="H8" i="158"/>
  <c r="I8" i="158"/>
  <c r="J8" i="158"/>
  <c r="K8" i="158"/>
  <c r="B11" i="158"/>
  <c r="C11" i="158"/>
  <c r="D11" i="158"/>
  <c r="E11" i="158"/>
  <c r="F11" i="158"/>
  <c r="G11" i="158"/>
  <c r="H11" i="158"/>
  <c r="I11" i="158"/>
  <c r="J11" i="158"/>
  <c r="K11" i="158"/>
  <c r="B14" i="158"/>
  <c r="C14" i="158"/>
  <c r="D14" i="158"/>
  <c r="E14" i="158"/>
  <c r="F14" i="158"/>
  <c r="G14" i="158"/>
  <c r="H14" i="158"/>
  <c r="I14" i="158"/>
  <c r="J14" i="158"/>
  <c r="K14" i="158"/>
  <c r="B17" i="158"/>
  <c r="C17" i="158"/>
  <c r="D17" i="158"/>
  <c r="E17" i="158"/>
  <c r="F17" i="158"/>
  <c r="G17" i="158"/>
  <c r="H17" i="158"/>
  <c r="I17" i="158"/>
  <c r="J17" i="158"/>
  <c r="K17" i="158"/>
  <c r="C6" i="158"/>
  <c r="D6" i="158"/>
  <c r="E6" i="158"/>
  <c r="F6" i="158"/>
  <c r="G6" i="158"/>
  <c r="H6" i="158"/>
  <c r="I6" i="158"/>
  <c r="J6" i="158"/>
  <c r="K6" i="158"/>
  <c r="B9" i="158"/>
  <c r="C9" i="158"/>
  <c r="D9" i="158"/>
  <c r="E9" i="158"/>
  <c r="F9" i="158"/>
  <c r="G9" i="158"/>
  <c r="H9" i="158"/>
  <c r="I9" i="158"/>
  <c r="J9" i="158"/>
  <c r="K9" i="158"/>
  <c r="B12" i="158"/>
  <c r="C12" i="158"/>
  <c r="D12" i="158"/>
  <c r="E12" i="158"/>
  <c r="F12" i="158"/>
  <c r="G12" i="158"/>
  <c r="H12" i="158"/>
  <c r="I12" i="158"/>
  <c r="J12" i="158"/>
  <c r="K12" i="158"/>
  <c r="B15" i="158"/>
  <c r="C15" i="158"/>
  <c r="D15" i="158"/>
  <c r="E15" i="158"/>
  <c r="F15" i="158"/>
  <c r="G15" i="158"/>
  <c r="H15" i="158"/>
  <c r="I15" i="158"/>
  <c r="J15" i="158"/>
  <c r="K15" i="158"/>
  <c r="B18" i="158"/>
  <c r="C18" i="158"/>
  <c r="D18" i="158"/>
  <c r="E18" i="158"/>
  <c r="F18" i="158"/>
  <c r="G18" i="158"/>
  <c r="H18" i="158"/>
  <c r="I18" i="158"/>
  <c r="J18" i="158"/>
  <c r="K18" i="158"/>
  <c r="B6" i="158"/>
  <c r="G3" i="158"/>
  <c r="H3" i="158"/>
  <c r="I3" i="158"/>
  <c r="J3" i="158"/>
  <c r="K3" i="158"/>
  <c r="F3" i="158"/>
  <c r="A1" i="158"/>
  <c r="A6" i="158"/>
  <c r="A18" i="158" s="1"/>
  <c r="B5" i="158"/>
  <c r="K2" i="158"/>
  <c r="J2" i="158"/>
  <c r="I2" i="158"/>
  <c r="H2" i="158"/>
  <c r="G2" i="158"/>
  <c r="F2" i="158"/>
  <c r="F17" i="156"/>
  <c r="G17" i="156"/>
  <c r="H17" i="156"/>
  <c r="I17" i="156"/>
  <c r="J17" i="156"/>
  <c r="K17" i="156"/>
  <c r="F18" i="156"/>
  <c r="G18" i="156"/>
  <c r="H18" i="156"/>
  <c r="I18" i="156"/>
  <c r="J18" i="156"/>
  <c r="K18" i="156"/>
  <c r="C5" i="156"/>
  <c r="D5" i="156"/>
  <c r="E5" i="156"/>
  <c r="F5" i="156"/>
  <c r="G5" i="156"/>
  <c r="H5" i="156"/>
  <c r="I5" i="156"/>
  <c r="J5" i="156"/>
  <c r="K5" i="156"/>
  <c r="B8" i="156"/>
  <c r="C8" i="156"/>
  <c r="D8" i="156"/>
  <c r="E8" i="156"/>
  <c r="F8" i="156"/>
  <c r="G8" i="156"/>
  <c r="H8" i="156"/>
  <c r="I8" i="156"/>
  <c r="J8" i="156"/>
  <c r="K8" i="156"/>
  <c r="B11" i="156"/>
  <c r="C11" i="156"/>
  <c r="D11" i="156"/>
  <c r="E11" i="156"/>
  <c r="F11" i="156"/>
  <c r="G11" i="156"/>
  <c r="H11" i="156"/>
  <c r="I11" i="156"/>
  <c r="J11" i="156"/>
  <c r="K11" i="156"/>
  <c r="B14" i="156"/>
  <c r="C14" i="156"/>
  <c r="D14" i="156"/>
  <c r="E14" i="156"/>
  <c r="F14" i="156"/>
  <c r="G14" i="156"/>
  <c r="H14" i="156"/>
  <c r="I14" i="156"/>
  <c r="J14" i="156"/>
  <c r="K14" i="156"/>
  <c r="B17" i="156"/>
  <c r="C17" i="156"/>
  <c r="D17" i="156"/>
  <c r="E17" i="156"/>
  <c r="C6" i="156"/>
  <c r="D6" i="156"/>
  <c r="E6" i="156"/>
  <c r="F6" i="156"/>
  <c r="G6" i="156"/>
  <c r="H6" i="156"/>
  <c r="I6" i="156"/>
  <c r="J6" i="156"/>
  <c r="K6" i="156"/>
  <c r="B9" i="156"/>
  <c r="C9" i="156"/>
  <c r="D9" i="156"/>
  <c r="E9" i="156"/>
  <c r="F9" i="156"/>
  <c r="G9" i="156"/>
  <c r="H9" i="156"/>
  <c r="I9" i="156"/>
  <c r="J9" i="156"/>
  <c r="K9" i="156"/>
  <c r="B12" i="156"/>
  <c r="C12" i="156"/>
  <c r="D12" i="156"/>
  <c r="E12" i="156"/>
  <c r="F12" i="156"/>
  <c r="G12" i="156"/>
  <c r="H12" i="156"/>
  <c r="I12" i="156"/>
  <c r="J12" i="156"/>
  <c r="K12" i="156"/>
  <c r="B15" i="156"/>
  <c r="C15" i="156"/>
  <c r="D15" i="156"/>
  <c r="E15" i="156"/>
  <c r="F15" i="156"/>
  <c r="G15" i="156"/>
  <c r="H15" i="156"/>
  <c r="I15" i="156"/>
  <c r="J15" i="156"/>
  <c r="K15" i="156"/>
  <c r="B18" i="156"/>
  <c r="C18" i="156"/>
  <c r="D18" i="156"/>
  <c r="E18" i="156"/>
  <c r="B6" i="156"/>
  <c r="G3" i="156"/>
  <c r="H3" i="156"/>
  <c r="I3" i="156"/>
  <c r="J3" i="156"/>
  <c r="K3" i="156"/>
  <c r="F3" i="156"/>
  <c r="A1" i="156"/>
  <c r="A6" i="156"/>
  <c r="A15" i="156" s="1"/>
  <c r="B5" i="156"/>
  <c r="K2" i="156"/>
  <c r="J2" i="156"/>
  <c r="I2" i="156"/>
  <c r="H2" i="156"/>
  <c r="G2" i="156"/>
  <c r="F2" i="156"/>
  <c r="B8" i="155"/>
  <c r="C8" i="155"/>
  <c r="D8" i="155"/>
  <c r="E8" i="155"/>
  <c r="F8" i="155"/>
  <c r="G8" i="155"/>
  <c r="H8" i="155"/>
  <c r="I8" i="155"/>
  <c r="J8" i="155"/>
  <c r="K8" i="155"/>
  <c r="B11" i="155"/>
  <c r="C11" i="155"/>
  <c r="D11" i="155"/>
  <c r="E11" i="155"/>
  <c r="F11" i="155"/>
  <c r="G11" i="155"/>
  <c r="H11" i="155"/>
  <c r="I11" i="155"/>
  <c r="J11" i="155"/>
  <c r="K11" i="155"/>
  <c r="B14" i="155"/>
  <c r="C14" i="155"/>
  <c r="D14" i="155"/>
  <c r="E14" i="155"/>
  <c r="F14" i="155"/>
  <c r="G14" i="155"/>
  <c r="H14" i="155"/>
  <c r="I14" i="155"/>
  <c r="J14" i="155"/>
  <c r="K14" i="155"/>
  <c r="B17" i="155"/>
  <c r="C17" i="155"/>
  <c r="D17" i="155"/>
  <c r="E17" i="155"/>
  <c r="F17" i="155"/>
  <c r="G17" i="155"/>
  <c r="H17" i="155"/>
  <c r="I17" i="155"/>
  <c r="J17" i="155"/>
  <c r="K17" i="155"/>
  <c r="B9" i="155"/>
  <c r="C9" i="155"/>
  <c r="D9" i="155"/>
  <c r="E9" i="155"/>
  <c r="F9" i="155"/>
  <c r="G9" i="155"/>
  <c r="H9" i="155"/>
  <c r="I9" i="155"/>
  <c r="J9" i="155"/>
  <c r="K9" i="155"/>
  <c r="B12" i="155"/>
  <c r="C12" i="155"/>
  <c r="D12" i="155"/>
  <c r="E12" i="155"/>
  <c r="F12" i="155"/>
  <c r="G12" i="155"/>
  <c r="H12" i="155"/>
  <c r="I12" i="155"/>
  <c r="J12" i="155"/>
  <c r="K12" i="155"/>
  <c r="B15" i="155"/>
  <c r="C15" i="155"/>
  <c r="D15" i="155"/>
  <c r="E15" i="155"/>
  <c r="F15" i="155"/>
  <c r="G15" i="155"/>
  <c r="H15" i="155"/>
  <c r="I15" i="155"/>
  <c r="J15" i="155"/>
  <c r="K15" i="155"/>
  <c r="B18" i="155"/>
  <c r="C18" i="155"/>
  <c r="D18" i="155"/>
  <c r="E18" i="155"/>
  <c r="F18" i="155"/>
  <c r="G18" i="155"/>
  <c r="H18" i="155"/>
  <c r="I18" i="155"/>
  <c r="J18" i="155"/>
  <c r="K18" i="155"/>
  <c r="C5" i="155"/>
  <c r="D5" i="155"/>
  <c r="E5" i="155"/>
  <c r="F5" i="155"/>
  <c r="G5" i="155"/>
  <c r="H5" i="155"/>
  <c r="I5" i="155"/>
  <c r="J5" i="155"/>
  <c r="K5" i="155"/>
  <c r="C6" i="155"/>
  <c r="D6" i="155"/>
  <c r="E6" i="155"/>
  <c r="F6" i="155"/>
  <c r="G6" i="155"/>
  <c r="H6" i="155"/>
  <c r="I6" i="155"/>
  <c r="J6" i="155"/>
  <c r="K6" i="155"/>
  <c r="B6" i="155"/>
  <c r="G3" i="155"/>
  <c r="H3" i="155"/>
  <c r="I3" i="155"/>
  <c r="J3" i="155"/>
  <c r="K3" i="155"/>
  <c r="F3" i="155"/>
  <c r="A1" i="155"/>
  <c r="A6" i="155"/>
  <c r="A15" i="155" s="1"/>
  <c r="B5" i="155"/>
  <c r="K2" i="155"/>
  <c r="J2" i="155"/>
  <c r="I2" i="155"/>
  <c r="H2" i="155"/>
  <c r="G2" i="155"/>
  <c r="F2" i="155"/>
  <c r="K17" i="154"/>
  <c r="K18" i="154"/>
  <c r="B17" i="154"/>
  <c r="C17" i="154"/>
  <c r="D17" i="154"/>
  <c r="E17" i="154"/>
  <c r="F17" i="154"/>
  <c r="G17" i="154"/>
  <c r="H17" i="154"/>
  <c r="I17" i="154"/>
  <c r="J17" i="154"/>
  <c r="B18" i="154"/>
  <c r="C18" i="154"/>
  <c r="D18" i="154"/>
  <c r="E18" i="154"/>
  <c r="F18" i="154"/>
  <c r="G18" i="154"/>
  <c r="H18" i="154"/>
  <c r="I18" i="154"/>
  <c r="J18" i="154"/>
  <c r="B14" i="154"/>
  <c r="C14" i="154"/>
  <c r="D14" i="154"/>
  <c r="E14" i="154"/>
  <c r="F14" i="154"/>
  <c r="G14" i="154"/>
  <c r="H14" i="154"/>
  <c r="I14" i="154"/>
  <c r="J14" i="154"/>
  <c r="K14" i="154"/>
  <c r="B15" i="154"/>
  <c r="C15" i="154"/>
  <c r="D15" i="154"/>
  <c r="E15" i="154"/>
  <c r="F15" i="154"/>
  <c r="G15" i="154"/>
  <c r="H15" i="154"/>
  <c r="I15" i="154"/>
  <c r="J15" i="154"/>
  <c r="K15" i="154"/>
  <c r="B8" i="154"/>
  <c r="C8" i="154"/>
  <c r="D8" i="154"/>
  <c r="E8" i="154"/>
  <c r="F8" i="154"/>
  <c r="G8" i="154"/>
  <c r="H8" i="154"/>
  <c r="I8" i="154"/>
  <c r="J8" i="154"/>
  <c r="K8" i="154"/>
  <c r="B11" i="154"/>
  <c r="C11" i="154"/>
  <c r="D11" i="154"/>
  <c r="E11" i="154"/>
  <c r="F11" i="154"/>
  <c r="G11" i="154"/>
  <c r="H11" i="154"/>
  <c r="I11" i="154"/>
  <c r="J11" i="154"/>
  <c r="K11" i="154"/>
  <c r="B9" i="154"/>
  <c r="C9" i="154"/>
  <c r="D9" i="154"/>
  <c r="E9" i="154"/>
  <c r="F9" i="154"/>
  <c r="G9" i="154"/>
  <c r="H9" i="154"/>
  <c r="I9" i="154"/>
  <c r="J9" i="154"/>
  <c r="K9" i="154"/>
  <c r="B12" i="154"/>
  <c r="C12" i="154"/>
  <c r="D12" i="154"/>
  <c r="E12" i="154"/>
  <c r="F12" i="154"/>
  <c r="G12" i="154"/>
  <c r="H12" i="154"/>
  <c r="I12" i="154"/>
  <c r="J12" i="154"/>
  <c r="K12" i="154"/>
  <c r="C5" i="154"/>
  <c r="D5" i="154"/>
  <c r="E5" i="154"/>
  <c r="F5" i="154"/>
  <c r="G5" i="154"/>
  <c r="H5" i="154"/>
  <c r="I5" i="154"/>
  <c r="J5" i="154"/>
  <c r="K5" i="154"/>
  <c r="C6" i="154"/>
  <c r="D6" i="154"/>
  <c r="E6" i="154"/>
  <c r="F6" i="154"/>
  <c r="G6" i="154"/>
  <c r="H6" i="154"/>
  <c r="I6" i="154"/>
  <c r="J6" i="154"/>
  <c r="K6" i="154"/>
  <c r="G3" i="154"/>
  <c r="H3" i="154"/>
  <c r="I3" i="154"/>
  <c r="J3" i="154"/>
  <c r="F3" i="154"/>
  <c r="A1" i="154"/>
  <c r="A6" i="154"/>
  <c r="A18" i="154" s="1"/>
  <c r="B5" i="154"/>
  <c r="K2" i="154"/>
  <c r="J2" i="154"/>
  <c r="I2" i="154"/>
  <c r="H2" i="154"/>
  <c r="G2" i="154"/>
  <c r="F2" i="154"/>
  <c r="C18" i="153"/>
  <c r="D18" i="153"/>
  <c r="E18" i="153"/>
  <c r="F18" i="153"/>
  <c r="G18" i="153"/>
  <c r="H18" i="153"/>
  <c r="I18" i="153"/>
  <c r="J18" i="153"/>
  <c r="K18" i="153"/>
  <c r="B18" i="153"/>
  <c r="C15" i="153"/>
  <c r="D15" i="153"/>
  <c r="E15" i="153"/>
  <c r="F15" i="153"/>
  <c r="G15" i="153"/>
  <c r="H15" i="153"/>
  <c r="I15" i="153"/>
  <c r="J15" i="153"/>
  <c r="K15" i="153"/>
  <c r="B15" i="153"/>
  <c r="C12" i="153"/>
  <c r="D12" i="153"/>
  <c r="E12" i="153"/>
  <c r="F12" i="153"/>
  <c r="G12" i="153"/>
  <c r="H12" i="153"/>
  <c r="I12" i="153"/>
  <c r="J12" i="153"/>
  <c r="K12" i="153"/>
  <c r="B12" i="153"/>
  <c r="C9" i="153"/>
  <c r="D9" i="153"/>
  <c r="E9" i="153"/>
  <c r="F9" i="153"/>
  <c r="G9" i="153"/>
  <c r="H9" i="153"/>
  <c r="I9" i="153"/>
  <c r="J9" i="153"/>
  <c r="K9" i="153"/>
  <c r="B9" i="153"/>
  <c r="C6" i="153"/>
  <c r="D6" i="153"/>
  <c r="E6" i="153"/>
  <c r="F6" i="153"/>
  <c r="G6" i="153"/>
  <c r="H6" i="153"/>
  <c r="I6" i="153"/>
  <c r="J6" i="153"/>
  <c r="K6" i="153"/>
  <c r="B6" i="153"/>
  <c r="G3" i="153"/>
  <c r="H3" i="153"/>
  <c r="I3" i="153"/>
  <c r="J3" i="153"/>
  <c r="K3" i="153"/>
  <c r="F3" i="153"/>
  <c r="A1" i="153"/>
  <c r="K17" i="153"/>
  <c r="J17" i="153"/>
  <c r="I17" i="153"/>
  <c r="H17" i="153"/>
  <c r="G17" i="153"/>
  <c r="F17" i="153"/>
  <c r="E17" i="153"/>
  <c r="D17" i="153"/>
  <c r="C17" i="153"/>
  <c r="B17" i="153"/>
  <c r="K14" i="153"/>
  <c r="J14" i="153"/>
  <c r="I14" i="153"/>
  <c r="H14" i="153"/>
  <c r="G14" i="153"/>
  <c r="F14" i="153"/>
  <c r="E14" i="153"/>
  <c r="D14" i="153"/>
  <c r="C14" i="153"/>
  <c r="B14" i="153"/>
  <c r="K11" i="153"/>
  <c r="J11" i="153"/>
  <c r="I11" i="153"/>
  <c r="H11" i="153"/>
  <c r="G11" i="153"/>
  <c r="F11" i="153"/>
  <c r="E11" i="153"/>
  <c r="D11" i="153"/>
  <c r="C11" i="153"/>
  <c r="B11" i="153"/>
  <c r="K8" i="153"/>
  <c r="J8" i="153"/>
  <c r="I8" i="153"/>
  <c r="H8" i="153"/>
  <c r="G8" i="153"/>
  <c r="F8" i="153"/>
  <c r="E8" i="153"/>
  <c r="D8" i="153"/>
  <c r="C8" i="153"/>
  <c r="B8" i="153"/>
  <c r="A6" i="153"/>
  <c r="A18" i="153" s="1"/>
  <c r="K5" i="153"/>
  <c r="J5" i="153"/>
  <c r="I5" i="153"/>
  <c r="H5" i="153"/>
  <c r="G5" i="153"/>
  <c r="F5" i="153"/>
  <c r="E5" i="153"/>
  <c r="D5" i="153"/>
  <c r="C5" i="153"/>
  <c r="B5" i="153"/>
  <c r="K2" i="153"/>
  <c r="J2" i="153"/>
  <c r="I2" i="153"/>
  <c r="H2" i="153"/>
  <c r="G2" i="153"/>
  <c r="F2" i="153"/>
  <c r="A9" i="173" l="1"/>
  <c r="A12" i="173"/>
  <c r="A9" i="154"/>
  <c r="A9" i="172"/>
  <c r="A12" i="172"/>
  <c r="A9" i="180"/>
  <c r="A12" i="180"/>
  <c r="A18" i="180"/>
  <c r="A9" i="160"/>
  <c r="A9" i="179"/>
  <c r="A12" i="179"/>
  <c r="A18" i="179"/>
  <c r="A9" i="174"/>
  <c r="A15" i="175"/>
  <c r="A15" i="154"/>
  <c r="A15" i="161"/>
  <c r="A9" i="178"/>
  <c r="A15" i="158"/>
  <c r="A9" i="162"/>
  <c r="A15" i="172"/>
  <c r="A9" i="155"/>
  <c r="A9" i="167"/>
  <c r="A12" i="154"/>
  <c r="A12" i="178"/>
  <c r="A18" i="178"/>
  <c r="A12" i="175"/>
  <c r="A9" i="175"/>
  <c r="A12" i="174"/>
  <c r="A18" i="174"/>
  <c r="A18" i="173"/>
  <c r="A12" i="168"/>
  <c r="A9" i="168"/>
  <c r="A18" i="168"/>
  <c r="A12" i="167"/>
  <c r="A18" i="167"/>
  <c r="A12" i="162"/>
  <c r="A18" i="162"/>
  <c r="A12" i="161"/>
  <c r="A9" i="161"/>
  <c r="A12" i="160"/>
  <c r="A18" i="160"/>
  <c r="A12" i="159"/>
  <c r="A9" i="159"/>
  <c r="A18" i="159"/>
  <c r="A12" i="158"/>
  <c r="A9" i="158"/>
  <c r="A12" i="156"/>
  <c r="A9" i="156"/>
  <c r="A18" i="156"/>
  <c r="A12" i="155"/>
  <c r="A18" i="155"/>
  <c r="A15" i="153"/>
  <c r="A12" i="153"/>
  <c r="A9" i="153"/>
  <c r="C18" i="151"/>
  <c r="D18" i="151"/>
  <c r="E18" i="151"/>
  <c r="F18" i="151"/>
  <c r="G18" i="151"/>
  <c r="H18" i="151"/>
  <c r="I18" i="151"/>
  <c r="J18" i="151"/>
  <c r="K18" i="151"/>
  <c r="B18" i="151"/>
  <c r="C15" i="151"/>
  <c r="D15" i="151"/>
  <c r="E15" i="151"/>
  <c r="F15" i="151"/>
  <c r="G15" i="151"/>
  <c r="H15" i="151"/>
  <c r="I15" i="151"/>
  <c r="J15" i="151"/>
  <c r="K15" i="151"/>
  <c r="B15" i="151"/>
  <c r="F12" i="151"/>
  <c r="G12" i="151"/>
  <c r="H12" i="151"/>
  <c r="I12" i="151"/>
  <c r="J12" i="151"/>
  <c r="K12" i="151"/>
  <c r="C12" i="151"/>
  <c r="D12" i="151"/>
  <c r="E12" i="151"/>
  <c r="B12" i="151"/>
  <c r="C9" i="151"/>
  <c r="D9" i="151"/>
  <c r="E9" i="151"/>
  <c r="F9" i="151"/>
  <c r="G9" i="151"/>
  <c r="H9" i="151"/>
  <c r="I9" i="151"/>
  <c r="J9" i="151"/>
  <c r="K9" i="151"/>
  <c r="B9" i="151"/>
  <c r="E6" i="151"/>
  <c r="F6" i="151"/>
  <c r="G6" i="151"/>
  <c r="H6" i="151"/>
  <c r="I6" i="151"/>
  <c r="J6" i="151"/>
  <c r="K6" i="151"/>
  <c r="D6" i="151"/>
  <c r="C6" i="151"/>
  <c r="B6" i="151"/>
  <c r="G3" i="151"/>
  <c r="H3" i="151"/>
  <c r="I3" i="151"/>
  <c r="J3" i="151"/>
  <c r="K3" i="151"/>
  <c r="F3" i="151"/>
  <c r="C14" i="151"/>
  <c r="D14" i="151"/>
  <c r="E14" i="151"/>
  <c r="F14" i="151"/>
  <c r="G14" i="151"/>
  <c r="H14" i="151"/>
  <c r="I14" i="151"/>
  <c r="J14" i="151"/>
  <c r="K14" i="151"/>
  <c r="B14" i="151"/>
  <c r="A6" i="151"/>
  <c r="A18" i="151" s="1"/>
  <c r="F2" i="151"/>
  <c r="G2" i="151"/>
  <c r="H2" i="151"/>
  <c r="I2" i="151"/>
  <c r="J2" i="151"/>
  <c r="K2" i="151"/>
  <c r="B5" i="151"/>
  <c r="C5" i="151"/>
  <c r="D5" i="151"/>
  <c r="E5" i="151"/>
  <c r="F5" i="151"/>
  <c r="G5" i="151"/>
  <c r="H5" i="151"/>
  <c r="I5" i="151"/>
  <c r="J5" i="151"/>
  <c r="K5" i="151"/>
  <c r="B8" i="151"/>
  <c r="C8" i="151"/>
  <c r="D8" i="151"/>
  <c r="E8" i="151"/>
  <c r="F8" i="151"/>
  <c r="G8" i="151"/>
  <c r="H8" i="151"/>
  <c r="I8" i="151"/>
  <c r="J8" i="151"/>
  <c r="K8" i="151"/>
  <c r="B11" i="151"/>
  <c r="C11" i="151"/>
  <c r="D11" i="151"/>
  <c r="E11" i="151"/>
  <c r="F11" i="151"/>
  <c r="G11" i="151"/>
  <c r="H11" i="151"/>
  <c r="I11" i="151"/>
  <c r="J11" i="151"/>
  <c r="K11" i="151"/>
  <c r="B17" i="151"/>
  <c r="C17" i="151"/>
  <c r="D17" i="151"/>
  <c r="E17" i="151"/>
  <c r="F17" i="151"/>
  <c r="G17" i="151"/>
  <c r="H17" i="151"/>
  <c r="I17" i="151"/>
  <c r="J17" i="151"/>
  <c r="K17" i="151"/>
  <c r="A9" i="151" l="1"/>
  <c r="A15" i="151"/>
  <c r="A12" i="15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しらね</author>
  </authors>
  <commentList>
    <comment ref="A74" authorId="0" shapeId="0" xr:uid="{00000000-0006-0000-5700-000001000000}">
      <text>
        <r>
          <rPr>
            <sz val="14"/>
            <color indexed="81"/>
            <rFont val="ＭＳ Ｐゴシック"/>
            <family val="3"/>
            <charset val="128"/>
          </rPr>
          <t>0-5歳児</t>
        </r>
      </text>
    </comment>
    <comment ref="A81" authorId="0" shapeId="0" xr:uid="{00000000-0006-0000-5700-000002000000}">
      <text>
        <r>
          <rPr>
            <sz val="14"/>
            <color indexed="81"/>
            <rFont val="ＭＳ Ｐゴシック"/>
            <family val="3"/>
            <charset val="128"/>
          </rPr>
          <t>6-11歳児</t>
        </r>
      </text>
    </comment>
    <comment ref="A88" authorId="0" shapeId="0" xr:uid="{00000000-0006-0000-5700-000003000000}">
      <text>
        <r>
          <rPr>
            <sz val="14"/>
            <color indexed="81"/>
            <rFont val="ＭＳ Ｐゴシック"/>
            <family val="3"/>
            <charset val="128"/>
          </rPr>
          <t>12-14歳</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しらね</author>
  </authors>
  <commentList>
    <comment ref="A74" authorId="0" shapeId="0" xr:uid="{00000000-0006-0000-5800-000001000000}">
      <text>
        <r>
          <rPr>
            <sz val="14"/>
            <color indexed="81"/>
            <rFont val="ＭＳ Ｐゴシック"/>
            <family val="3"/>
            <charset val="128"/>
          </rPr>
          <t>0-5歳児</t>
        </r>
      </text>
    </comment>
    <comment ref="A81" authorId="0" shapeId="0" xr:uid="{00000000-0006-0000-5800-000002000000}">
      <text>
        <r>
          <rPr>
            <sz val="14"/>
            <color indexed="81"/>
            <rFont val="ＭＳ Ｐゴシック"/>
            <family val="3"/>
            <charset val="128"/>
          </rPr>
          <t>6-11歳児</t>
        </r>
      </text>
    </comment>
    <comment ref="A88" authorId="0" shapeId="0" xr:uid="{00000000-0006-0000-5800-000003000000}">
      <text>
        <r>
          <rPr>
            <sz val="14"/>
            <color indexed="81"/>
            <rFont val="ＭＳ Ｐゴシック"/>
            <family val="3"/>
            <charset val="128"/>
          </rPr>
          <t>12-14歳</t>
        </r>
      </text>
    </comment>
  </commentList>
</comments>
</file>

<file path=xl/sharedStrings.xml><?xml version="1.0" encoding="utf-8"?>
<sst xmlns="http://schemas.openxmlformats.org/spreadsheetml/2006/main" count="5077" uniqueCount="336">
  <si>
    <t>令和元年</t>
  </si>
  <si>
    <t>平成27年</t>
  </si>
  <si>
    <t>平成30年</t>
  </si>
  <si>
    <t>【大田区】将来人口推計（2020年国勢調査基準）：年少人口(0-14歳)</t>
  </si>
  <si>
    <t>【大田区】将来人口推計（2020年国勢調査基準）：生産年齢人口(15-64歳)</t>
  </si>
  <si>
    <t>【大田区】将来人口推計（2020年国勢調査基準）：老年人口(65歳-)</t>
  </si>
  <si>
    <t>【大田区】将来人口推計（2020年国勢調査基準）：総人口</t>
  </si>
  <si>
    <t>【大田区】将来人口推計（2020年国勢調査基準）：年少人口比率</t>
  </si>
  <si>
    <t>【大田区】将来人口推計（2020年国勢調査基準）：生産年齢人口比率</t>
  </si>
  <si>
    <t>【大田区】将来人口推計（2020年国勢調査基準）：高齢化率</t>
  </si>
  <si>
    <t>【大田区】将来人口推計（2020年国勢調査基準）：後期高齢者人口(75歳-)</t>
  </si>
  <si>
    <t>【大田区】将来人口推計（2020年国勢調査基準）：未就学児相当(0-5歳)</t>
  </si>
  <si>
    <t>【大田区】将来人口推計（2020年国勢調査基準）：小学生相当(6-11歳)</t>
  </si>
  <si>
    <t>【大田区】将来人口推計（2020年国勢調査基準）：中学生相当(12-14歳)</t>
  </si>
  <si>
    <t>【大田区】将来人口推計（2020年国勢調査基準）：男性人口</t>
  </si>
  <si>
    <t>【大田区】将来人口推計（2020年国勢調査基準）：女性人口</t>
  </si>
  <si>
    <t>【大田区】将来人口推計（2020年国勢調査基準）：出生数</t>
  </si>
  <si>
    <t>【大田区】将来人口推計（2020年国勢調査基準）：死亡者数</t>
  </si>
  <si>
    <t>【大田区】将来人口推計（2020年国勢調査基準）：自然増減数</t>
  </si>
  <si>
    <t>【大田区】将来人口推計（2020年国勢調査基準）：社会増減数</t>
  </si>
  <si>
    <t>【大田区】将来人口推計（2020年国勢調査基準）：日本人</t>
  </si>
  <si>
    <t>【大田区】将来人口推計（2020年国勢調査基準）：外国人(国籍不詳含む)</t>
  </si>
  <si>
    <t>直近1年トレンド</t>
  </si>
  <si>
    <t>直近3年トレンド</t>
  </si>
  <si>
    <t>直近5年トレンド</t>
  </si>
  <si>
    <t>前回推計(2015):なし</t>
  </si>
  <si>
    <t>社人研推計(2015):なし</t>
  </si>
  <si>
    <t>実績</t>
    <rPh sb="0" eb="2">
      <t>ジッセキ</t>
    </rPh>
    <phoneticPr fontId="6"/>
  </si>
  <si>
    <t>（人）</t>
    <rPh sb="1" eb="2">
      <t>ニン</t>
    </rPh>
    <phoneticPr fontId="6"/>
  </si>
  <si>
    <t>（各年末：世帯）</t>
    <rPh sb="1" eb="2">
      <t>カク</t>
    </rPh>
    <rPh sb="2" eb="4">
      <t>ネンマツ</t>
    </rPh>
    <rPh sb="5" eb="7">
      <t>セタイ</t>
    </rPh>
    <phoneticPr fontId="6"/>
  </si>
  <si>
    <t>コロナ前：2016-17年平均</t>
  </si>
  <si>
    <t>国調ベース推計(2020国調)</t>
  </si>
  <si>
    <t>社人研推計(2015国調)</t>
  </si>
  <si>
    <t>大森地区</t>
  </si>
  <si>
    <t>調布地区</t>
  </si>
  <si>
    <t>蒲田地区</t>
  </si>
  <si>
    <t>大田区全域</t>
  </si>
  <si>
    <t>-</t>
    <phoneticPr fontId="6"/>
  </si>
  <si>
    <t>-</t>
    <phoneticPr fontId="6"/>
  </si>
  <si>
    <t>-</t>
    <phoneticPr fontId="6"/>
  </si>
  <si>
    <t>-</t>
    <phoneticPr fontId="6"/>
  </si>
  <si>
    <t>基準人口</t>
    <rPh sb="0" eb="2">
      <t>キジュン</t>
    </rPh>
    <rPh sb="2" eb="4">
      <t>ジンコウ</t>
    </rPh>
    <phoneticPr fontId="1"/>
  </si>
  <si>
    <t>：年少人口(0-14歳)_区全域</t>
    <rPh sb="1" eb="3">
      <t>ネンショウ</t>
    </rPh>
    <rPh sb="3" eb="5">
      <t>ジンコウ</t>
    </rPh>
    <rPh sb="10" eb="11">
      <t>サイ</t>
    </rPh>
    <rPh sb="13" eb="14">
      <t>ク</t>
    </rPh>
    <rPh sb="14" eb="16">
      <t>ゼンイキ</t>
    </rPh>
    <phoneticPr fontId="3"/>
  </si>
  <si>
    <t>直近1年トレンド</t>
    <rPh sb="0" eb="2">
      <t>チョッキン</t>
    </rPh>
    <rPh sb="3" eb="4">
      <t>ネン</t>
    </rPh>
    <phoneticPr fontId="3"/>
  </si>
  <si>
    <t>直近3年トレンド</t>
    <rPh sb="0" eb="2">
      <t>チョッキン</t>
    </rPh>
    <rPh sb="3" eb="4">
      <t>ネン</t>
    </rPh>
    <phoneticPr fontId="3"/>
  </si>
  <si>
    <t>直近5年トレンド</t>
    <rPh sb="0" eb="2">
      <t>チョッキン</t>
    </rPh>
    <rPh sb="3" eb="4">
      <t>ネン</t>
    </rPh>
    <phoneticPr fontId="3"/>
  </si>
  <si>
    <t>国調ベース推計(2020国調)</t>
    <rPh sb="0" eb="2">
      <t>コクチョウ</t>
    </rPh>
    <rPh sb="5" eb="7">
      <t>スイケイ</t>
    </rPh>
    <rPh sb="12" eb="14">
      <t>コクチョウ</t>
    </rPh>
    <phoneticPr fontId="1"/>
  </si>
  <si>
    <t>社人研推計(2015国調)</t>
    <rPh sb="0" eb="3">
      <t>シャジンケン</t>
    </rPh>
    <rPh sb="3" eb="5">
      <t>スイケイ</t>
    </rPh>
    <rPh sb="10" eb="12">
      <t>コクチョウ</t>
    </rPh>
    <phoneticPr fontId="1"/>
  </si>
  <si>
    <t>：生産年齢人口(15-64歳)_区全域</t>
    <rPh sb="1" eb="3">
      <t>セイサン</t>
    </rPh>
    <rPh sb="3" eb="5">
      <t>ネンレイ</t>
    </rPh>
    <rPh sb="5" eb="7">
      <t>ジンコウ</t>
    </rPh>
    <rPh sb="13" eb="14">
      <t>サイ</t>
    </rPh>
    <phoneticPr fontId="3"/>
  </si>
  <si>
    <t>：老年人口(65歳-)_区全域</t>
    <rPh sb="1" eb="3">
      <t>ロウネン</t>
    </rPh>
    <rPh sb="3" eb="5">
      <t>ジンコウ</t>
    </rPh>
    <rPh sb="8" eb="9">
      <t>サイ</t>
    </rPh>
    <phoneticPr fontId="3"/>
  </si>
  <si>
    <t>：総人口_区全域</t>
    <rPh sb="1" eb="4">
      <t>ソウジンコウ</t>
    </rPh>
    <phoneticPr fontId="3"/>
  </si>
  <si>
    <t>：年少人口比率_区全域</t>
    <rPh sb="1" eb="3">
      <t>ネンショウ</t>
    </rPh>
    <rPh sb="3" eb="5">
      <t>ジンコウ</t>
    </rPh>
    <rPh sb="5" eb="7">
      <t>ヒリツ</t>
    </rPh>
    <phoneticPr fontId="3"/>
  </si>
  <si>
    <t>：生産年齢人口比率_区全域</t>
    <rPh sb="1" eb="3">
      <t>セイサン</t>
    </rPh>
    <rPh sb="3" eb="5">
      <t>ネンレイ</t>
    </rPh>
    <rPh sb="5" eb="7">
      <t>ジンコウ</t>
    </rPh>
    <rPh sb="7" eb="9">
      <t>ヒリツ</t>
    </rPh>
    <phoneticPr fontId="3"/>
  </si>
  <si>
    <t>：高齢化率_区全域</t>
    <rPh sb="1" eb="4">
      <t>コウレイカ</t>
    </rPh>
    <rPh sb="4" eb="5">
      <t>リツ</t>
    </rPh>
    <phoneticPr fontId="3"/>
  </si>
  <si>
    <t>：後期高齢者(75歳-)_区全域</t>
    <rPh sb="9" eb="10">
      <t>サイ</t>
    </rPh>
    <phoneticPr fontId="3"/>
  </si>
  <si>
    <t>：100歳以上_区全域</t>
    <rPh sb="4" eb="5">
      <t>サイ</t>
    </rPh>
    <rPh sb="5" eb="7">
      <t>イジョウ</t>
    </rPh>
    <phoneticPr fontId="3"/>
  </si>
  <si>
    <t>：未就学児相当(0-5歳)_区全域</t>
    <rPh sb="11" eb="12">
      <t>サイ</t>
    </rPh>
    <phoneticPr fontId="3"/>
  </si>
  <si>
    <t>：小学生相当(6-11歳)_区全域</t>
    <rPh sb="11" eb="12">
      <t>サイ</t>
    </rPh>
    <phoneticPr fontId="3"/>
  </si>
  <si>
    <t>：中学生相当(12-14歳)_区全域</t>
    <rPh sb="12" eb="13">
      <t>サイ</t>
    </rPh>
    <phoneticPr fontId="3"/>
  </si>
  <si>
    <t>：男性人口_区全域</t>
    <rPh sb="1" eb="3">
      <t>ダンセイ</t>
    </rPh>
    <rPh sb="3" eb="5">
      <t>ジンコウ</t>
    </rPh>
    <phoneticPr fontId="3"/>
  </si>
  <si>
    <t>：女性人口_区全域</t>
    <rPh sb="1" eb="3">
      <t>ジョセイ</t>
    </rPh>
    <rPh sb="3" eb="5">
      <t>ジンコウ</t>
    </rPh>
    <phoneticPr fontId="3"/>
  </si>
  <si>
    <t>：平均年齢_区全域</t>
    <rPh sb="1" eb="3">
      <t>ヘイキン</t>
    </rPh>
    <rPh sb="3" eb="5">
      <t>ネンレイ</t>
    </rPh>
    <phoneticPr fontId="2"/>
  </si>
  <si>
    <t>【大田区】将来人口推計（2020年国勢調査基準）：平均寿命</t>
    <rPh sb="25" eb="27">
      <t>ヘイキン</t>
    </rPh>
    <rPh sb="27" eb="29">
      <t>ジュミョウ</t>
    </rPh>
    <phoneticPr fontId="1"/>
  </si>
  <si>
    <t>：平均年齢（男性）_区全域</t>
    <rPh sb="1" eb="3">
      <t>ヘイキン</t>
    </rPh>
    <rPh sb="3" eb="5">
      <t>ネンレイ</t>
    </rPh>
    <rPh sb="6" eb="8">
      <t>ダンセイ</t>
    </rPh>
    <phoneticPr fontId="2"/>
  </si>
  <si>
    <t>：平均年齢（女性）_区全域</t>
    <rPh sb="1" eb="3">
      <t>ヘイキン</t>
    </rPh>
    <rPh sb="3" eb="5">
      <t>ネンレイ</t>
    </rPh>
    <rPh sb="6" eb="8">
      <t>ジョセイ</t>
    </rPh>
    <phoneticPr fontId="2"/>
  </si>
  <si>
    <t>：平均寿命（男性）_区全域</t>
    <rPh sb="1" eb="3">
      <t>ヘイキン</t>
    </rPh>
    <rPh sb="3" eb="5">
      <t>ジュミョウ</t>
    </rPh>
    <rPh sb="6" eb="8">
      <t>ダンセイ</t>
    </rPh>
    <phoneticPr fontId="2"/>
  </si>
  <si>
    <t>：平均寿命（女性）_区全域</t>
    <rPh sb="1" eb="3">
      <t>ヘイキン</t>
    </rPh>
    <rPh sb="3" eb="5">
      <t>ジュミョウ</t>
    </rPh>
    <rPh sb="6" eb="8">
      <t>ジョセイ</t>
    </rPh>
    <phoneticPr fontId="2"/>
  </si>
  <si>
    <t>：出生数(0歳人口)_区全域</t>
    <rPh sb="1" eb="4">
      <t>シュッショウスウ</t>
    </rPh>
    <rPh sb="6" eb="7">
      <t>サイ</t>
    </rPh>
    <rPh sb="7" eb="9">
      <t>ジンコウ</t>
    </rPh>
    <phoneticPr fontId="3"/>
  </si>
  <si>
    <t>：出生数(0歳人口)_男性_区全域</t>
    <rPh sb="1" eb="4">
      <t>シュッショウスウ</t>
    </rPh>
    <rPh sb="6" eb="7">
      <t>サイ</t>
    </rPh>
    <rPh sb="7" eb="9">
      <t>ジンコウ</t>
    </rPh>
    <rPh sb="11" eb="13">
      <t>ダンセイ</t>
    </rPh>
    <phoneticPr fontId="3"/>
  </si>
  <si>
    <t>：出生数(0歳人口)_女性_区全域</t>
    <rPh sb="1" eb="4">
      <t>シュッショウスウ</t>
    </rPh>
    <rPh sb="6" eb="7">
      <t>サイ</t>
    </rPh>
    <rPh sb="7" eb="9">
      <t>ジンコウ</t>
    </rPh>
    <rPh sb="11" eb="13">
      <t>ジョセイ</t>
    </rPh>
    <phoneticPr fontId="3"/>
  </si>
  <si>
    <t>：死者数_区全域</t>
    <rPh sb="1" eb="4">
      <t>シシャスウ</t>
    </rPh>
    <rPh sb="2" eb="3">
      <t>シャ</t>
    </rPh>
    <rPh sb="3" eb="4">
      <t>スウ</t>
    </rPh>
    <phoneticPr fontId="3"/>
  </si>
  <si>
    <t>：自然増減_年間_区全域</t>
    <rPh sb="1" eb="3">
      <t>シゼン</t>
    </rPh>
    <rPh sb="3" eb="5">
      <t>ゾウゲン</t>
    </rPh>
    <rPh sb="6" eb="8">
      <t>ネンカン</t>
    </rPh>
    <phoneticPr fontId="3"/>
  </si>
  <si>
    <t>：社会増減(転入超過数)_年間_区全域</t>
    <rPh sb="1" eb="3">
      <t>シャカイ</t>
    </rPh>
    <rPh sb="3" eb="5">
      <t>ゾウゲン</t>
    </rPh>
    <rPh sb="6" eb="8">
      <t>テンニュウ</t>
    </rPh>
    <rPh sb="8" eb="10">
      <t>チョウカ</t>
    </rPh>
    <rPh sb="10" eb="11">
      <t>スウ</t>
    </rPh>
    <rPh sb="13" eb="15">
      <t>ネンカン</t>
    </rPh>
    <phoneticPr fontId="3"/>
  </si>
  <si>
    <t>：転入超過数_男性_区全域</t>
    <rPh sb="1" eb="3">
      <t>テンニュウ</t>
    </rPh>
    <rPh sb="3" eb="5">
      <t>チョウカ</t>
    </rPh>
    <rPh sb="5" eb="6">
      <t>スウ</t>
    </rPh>
    <rPh sb="7" eb="9">
      <t>ダンセイ</t>
    </rPh>
    <phoneticPr fontId="3"/>
  </si>
  <si>
    <t>：転入超過数_女性_区全域</t>
    <rPh sb="1" eb="3">
      <t>テンニュウ</t>
    </rPh>
    <rPh sb="3" eb="5">
      <t>チョウカ</t>
    </rPh>
    <rPh sb="5" eb="6">
      <t>スウ</t>
    </rPh>
    <rPh sb="7" eb="9">
      <t>ジョセイ</t>
    </rPh>
    <phoneticPr fontId="3"/>
  </si>
  <si>
    <t>：総人口増減_年間_区全域</t>
    <rPh sb="1" eb="4">
      <t>ソウジンコウ</t>
    </rPh>
    <rPh sb="4" eb="6">
      <t>ゾウゲン</t>
    </rPh>
    <rPh sb="7" eb="9">
      <t>ネンカン</t>
    </rPh>
    <phoneticPr fontId="3"/>
  </si>
  <si>
    <t>【大田区】将来人口推計（2020年国勢調査基準）：総人口増減数</t>
    <rPh sb="25" eb="28">
      <t>ソウジンコウ</t>
    </rPh>
    <phoneticPr fontId="1"/>
  </si>
  <si>
    <t>：日本人_区全域</t>
    <rPh sb="1" eb="4">
      <t>ニホンジン</t>
    </rPh>
    <phoneticPr fontId="3"/>
  </si>
  <si>
    <t>：外国人_区全域</t>
    <rPh sb="1" eb="3">
      <t>ガイコク</t>
    </rPh>
    <rPh sb="3" eb="4">
      <t>ジン</t>
    </rPh>
    <phoneticPr fontId="3"/>
  </si>
  <si>
    <t>：合計特殊出生率（日本人）_区全域</t>
    <rPh sb="1" eb="3">
      <t>ゴウケイ</t>
    </rPh>
    <rPh sb="3" eb="5">
      <t>トクシュ</t>
    </rPh>
    <rPh sb="5" eb="7">
      <t>シュッショウ</t>
    </rPh>
    <rPh sb="7" eb="8">
      <t>リツ</t>
    </rPh>
    <rPh sb="9" eb="12">
      <t>ニホンジン</t>
    </rPh>
    <phoneticPr fontId="3"/>
  </si>
  <si>
    <t>：死亡率（人口千対）_区全域</t>
    <rPh sb="1" eb="4">
      <t>シボウリツ</t>
    </rPh>
    <rPh sb="5" eb="7">
      <t>ジンコウ</t>
    </rPh>
    <rPh sb="7" eb="9">
      <t>センタイ</t>
    </rPh>
    <phoneticPr fontId="3"/>
  </si>
  <si>
    <t>：死亡率（男性_人口千対）_区全域</t>
    <rPh sb="1" eb="4">
      <t>シボウリツ</t>
    </rPh>
    <rPh sb="5" eb="7">
      <t>ダンセイ</t>
    </rPh>
    <rPh sb="8" eb="10">
      <t>ジンコウ</t>
    </rPh>
    <rPh sb="10" eb="12">
      <t>センタイ</t>
    </rPh>
    <phoneticPr fontId="3"/>
  </si>
  <si>
    <t>：死亡率（女性_人口千対）_区全域</t>
    <rPh sb="1" eb="4">
      <t>シボウリツ</t>
    </rPh>
    <rPh sb="5" eb="7">
      <t>ジョセイ</t>
    </rPh>
    <rPh sb="8" eb="10">
      <t>ジンコウ</t>
    </rPh>
    <rPh sb="10" eb="12">
      <t>センタイ</t>
    </rPh>
    <phoneticPr fontId="3"/>
  </si>
  <si>
    <t>：転入超過率_区全域</t>
    <rPh sb="1" eb="3">
      <t>テンニュウ</t>
    </rPh>
    <rPh sb="3" eb="5">
      <t>チョウカ</t>
    </rPh>
    <rPh sb="5" eb="6">
      <t>リツ</t>
    </rPh>
    <phoneticPr fontId="1"/>
  </si>
  <si>
    <t>：転入超過率（全年齢男）_区全域</t>
    <rPh sb="1" eb="3">
      <t>テンニュウ</t>
    </rPh>
    <rPh sb="3" eb="5">
      <t>チョウカ</t>
    </rPh>
    <rPh sb="5" eb="6">
      <t>リツ</t>
    </rPh>
    <rPh sb="7" eb="10">
      <t>ゼンネンレイ</t>
    </rPh>
    <rPh sb="10" eb="11">
      <t>オトコ</t>
    </rPh>
    <phoneticPr fontId="1"/>
  </si>
  <si>
    <t>：転入超過率（全年齢女）_区全域</t>
    <rPh sb="1" eb="3">
      <t>テンニュウ</t>
    </rPh>
    <rPh sb="3" eb="5">
      <t>チョウカ</t>
    </rPh>
    <rPh sb="5" eb="6">
      <t>リツ</t>
    </rPh>
    <rPh sb="7" eb="10">
      <t>ゼンネンレイ</t>
    </rPh>
    <rPh sb="10" eb="11">
      <t>オンナ</t>
    </rPh>
    <phoneticPr fontId="1"/>
  </si>
  <si>
    <t>：世帯数_区全域</t>
    <rPh sb="1" eb="4">
      <t>セタイスウ</t>
    </rPh>
    <phoneticPr fontId="1"/>
  </si>
  <si>
    <t>：単独世帯数_区全域</t>
    <rPh sb="1" eb="3">
      <t>タンドク</t>
    </rPh>
    <rPh sb="3" eb="6">
      <t>セタイスウ</t>
    </rPh>
    <phoneticPr fontId="1"/>
  </si>
  <si>
    <t>：核家族世帯数_区全域</t>
    <rPh sb="1" eb="4">
      <t>カクカゾク</t>
    </rPh>
    <rPh sb="4" eb="7">
      <t>セタイスウ</t>
    </rPh>
    <phoneticPr fontId="1"/>
  </si>
  <si>
    <t>：夫婦のみ世帯数_区全域</t>
    <rPh sb="1" eb="3">
      <t>フウフ</t>
    </rPh>
    <rPh sb="5" eb="8">
      <t>セタイスウ</t>
    </rPh>
    <phoneticPr fontId="1"/>
  </si>
  <si>
    <t>：夫婦と子世帯数_区全域</t>
    <rPh sb="1" eb="3">
      <t>フウフ</t>
    </rPh>
    <rPh sb="4" eb="5">
      <t>コ</t>
    </rPh>
    <rPh sb="5" eb="8">
      <t>セタイスウ</t>
    </rPh>
    <phoneticPr fontId="1"/>
  </si>
  <si>
    <t>：ひとり親世帯数_区全域</t>
    <rPh sb="4" eb="5">
      <t>オヤ</t>
    </rPh>
    <rPh sb="5" eb="8">
      <t>セタイスウ</t>
    </rPh>
    <phoneticPr fontId="1"/>
  </si>
  <si>
    <t>：その他世帯数_区全域</t>
    <rPh sb="3" eb="4">
      <t>タ</t>
    </rPh>
    <rPh sb="4" eb="7">
      <t>セタイスウ</t>
    </rPh>
    <phoneticPr fontId="1"/>
  </si>
  <si>
    <t>：世帯あたり人員（総人口/世帯数）_区全域</t>
    <rPh sb="1" eb="3">
      <t>セタイ</t>
    </rPh>
    <rPh sb="6" eb="8">
      <t>ジンイン</t>
    </rPh>
    <rPh sb="9" eb="12">
      <t>ソウジンコウ</t>
    </rPh>
    <rPh sb="13" eb="16">
      <t>セタイスウ</t>
    </rPh>
    <rPh sb="15" eb="17">
      <t>イッセタイ</t>
    </rPh>
    <phoneticPr fontId="1"/>
  </si>
  <si>
    <t>総人口（男女別）_区全域（メイン推計）</t>
    <rPh sb="0" eb="3">
      <t>ソウジンコウ</t>
    </rPh>
    <rPh sb="4" eb="6">
      <t>ダンジョ</t>
    </rPh>
    <rPh sb="6" eb="7">
      <t>ベツ</t>
    </rPh>
    <rPh sb="9" eb="10">
      <t>ク</t>
    </rPh>
    <rPh sb="10" eb="12">
      <t>ゼンイキ</t>
    </rPh>
    <rPh sb="16" eb="18">
      <t>スイケイ</t>
    </rPh>
    <phoneticPr fontId="1"/>
  </si>
  <si>
    <t>男性人口</t>
    <rPh sb="0" eb="2">
      <t>ダンセイ</t>
    </rPh>
    <rPh sb="2" eb="4">
      <t>ジンコウ</t>
    </rPh>
    <phoneticPr fontId="1"/>
  </si>
  <si>
    <t>女性人口</t>
    <rPh sb="0" eb="2">
      <t>ジョセイ</t>
    </rPh>
    <rPh sb="2" eb="4">
      <t>ジンコウ</t>
    </rPh>
    <phoneticPr fontId="1"/>
  </si>
  <si>
    <t>総人口</t>
    <rPh sb="0" eb="3">
      <t>ソウジンコウ</t>
    </rPh>
    <phoneticPr fontId="1"/>
  </si>
  <si>
    <t>男性比率</t>
    <rPh sb="0" eb="2">
      <t>ダンセイ</t>
    </rPh>
    <rPh sb="2" eb="4">
      <t>ヒリツ</t>
    </rPh>
    <phoneticPr fontId="1"/>
  </si>
  <si>
    <t>女性比率</t>
    <rPh sb="0" eb="2">
      <t>ジョセイ</t>
    </rPh>
    <rPh sb="2" eb="4">
      <t>ヒリツ</t>
    </rPh>
    <phoneticPr fontId="1"/>
  </si>
  <si>
    <t>総人口（国籍別）_区全域（メイン推計）</t>
    <rPh sb="0" eb="3">
      <t>ソウジンコウ</t>
    </rPh>
    <rPh sb="4" eb="6">
      <t>コクセキ</t>
    </rPh>
    <rPh sb="6" eb="7">
      <t>ベツ</t>
    </rPh>
    <phoneticPr fontId="1"/>
  </si>
  <si>
    <t>日本人人口</t>
    <rPh sb="0" eb="3">
      <t>ニホンジン</t>
    </rPh>
    <rPh sb="3" eb="5">
      <t>ジンコウ</t>
    </rPh>
    <phoneticPr fontId="1"/>
  </si>
  <si>
    <t>外国人人口</t>
    <rPh sb="0" eb="2">
      <t>ガイコク</t>
    </rPh>
    <rPh sb="2" eb="3">
      <t>ジン</t>
    </rPh>
    <rPh sb="3" eb="5">
      <t>ジンコウ</t>
    </rPh>
    <phoneticPr fontId="1"/>
  </si>
  <si>
    <t>総人口（国籍別）_構成比_区全域（メイン推計）</t>
    <rPh sb="0" eb="3">
      <t>ソウジンコウ</t>
    </rPh>
    <rPh sb="4" eb="6">
      <t>コクセキ</t>
    </rPh>
    <rPh sb="6" eb="7">
      <t>ベツ</t>
    </rPh>
    <rPh sb="9" eb="12">
      <t>コウセイヒ</t>
    </rPh>
    <phoneticPr fontId="1"/>
  </si>
  <si>
    <t>日本人比率</t>
    <rPh sb="0" eb="3">
      <t>ニホンジン</t>
    </rPh>
    <rPh sb="3" eb="5">
      <t>ヒリツ</t>
    </rPh>
    <phoneticPr fontId="1"/>
  </si>
  <si>
    <t>外国人比率</t>
    <rPh sb="0" eb="2">
      <t>ガイコク</t>
    </rPh>
    <rPh sb="2" eb="3">
      <t>ジン</t>
    </rPh>
    <rPh sb="3" eb="5">
      <t>ヒリツ</t>
    </rPh>
    <phoneticPr fontId="1"/>
  </si>
  <si>
    <t>総人口（年齢３区分別）_区全域（メイン推計）</t>
    <rPh sb="0" eb="3">
      <t>ソウジンコウ</t>
    </rPh>
    <rPh sb="4" eb="6">
      <t>ネンレイ</t>
    </rPh>
    <rPh sb="7" eb="9">
      <t>クブン</t>
    </rPh>
    <rPh sb="9" eb="10">
      <t>ベツ</t>
    </rPh>
    <rPh sb="10" eb="11">
      <t>クニベツ</t>
    </rPh>
    <phoneticPr fontId="1"/>
  </si>
  <si>
    <t>年少人口</t>
    <rPh sb="0" eb="2">
      <t>ネンショウ</t>
    </rPh>
    <rPh sb="2" eb="4">
      <t>ジンコウ</t>
    </rPh>
    <phoneticPr fontId="1"/>
  </si>
  <si>
    <t>生産年齢人口</t>
    <rPh sb="0" eb="2">
      <t>セイサン</t>
    </rPh>
    <rPh sb="2" eb="4">
      <t>ネンレイ</t>
    </rPh>
    <rPh sb="4" eb="6">
      <t>ジンコウ</t>
    </rPh>
    <phoneticPr fontId="1"/>
  </si>
  <si>
    <t>老年人口</t>
    <rPh sb="0" eb="2">
      <t>ロウネン</t>
    </rPh>
    <rPh sb="2" eb="4">
      <t>ジンコウ</t>
    </rPh>
    <phoneticPr fontId="1"/>
  </si>
  <si>
    <t>総人口（年齢３区分別）_構成比_区全域（メイン推計）</t>
    <rPh sb="0" eb="3">
      <t>ソウジンコウ</t>
    </rPh>
    <rPh sb="4" eb="6">
      <t>ネンレイ</t>
    </rPh>
    <rPh sb="7" eb="9">
      <t>クブン</t>
    </rPh>
    <rPh sb="9" eb="10">
      <t>ベツ</t>
    </rPh>
    <rPh sb="10" eb="11">
      <t>クニベツ</t>
    </rPh>
    <rPh sb="12" eb="15">
      <t>コウセイヒ</t>
    </rPh>
    <phoneticPr fontId="1"/>
  </si>
  <si>
    <t>年少人口比率</t>
    <rPh sb="0" eb="2">
      <t>ネンショウ</t>
    </rPh>
    <rPh sb="2" eb="4">
      <t>ジンコウ</t>
    </rPh>
    <rPh sb="4" eb="6">
      <t>ヒリツ</t>
    </rPh>
    <phoneticPr fontId="1"/>
  </si>
  <si>
    <t>生産年齢人口比率</t>
    <rPh sb="0" eb="2">
      <t>セイサン</t>
    </rPh>
    <rPh sb="2" eb="4">
      <t>ネンレイ</t>
    </rPh>
    <rPh sb="4" eb="6">
      <t>ジンコウ</t>
    </rPh>
    <rPh sb="6" eb="8">
      <t>ヒリツ</t>
    </rPh>
    <phoneticPr fontId="1"/>
  </si>
  <si>
    <t>高齢化率</t>
    <rPh sb="0" eb="3">
      <t>コウレイカ</t>
    </rPh>
    <rPh sb="3" eb="4">
      <t>リツ</t>
    </rPh>
    <phoneticPr fontId="1"/>
  </si>
  <si>
    <t>世帯（家族類型別）_区全域（メイン推計）</t>
    <rPh sb="0" eb="2">
      <t>セタイ</t>
    </rPh>
    <rPh sb="3" eb="5">
      <t>カゾク</t>
    </rPh>
    <rPh sb="5" eb="7">
      <t>ルイケイ</t>
    </rPh>
    <rPh sb="7" eb="8">
      <t>ベツ</t>
    </rPh>
    <phoneticPr fontId="1"/>
  </si>
  <si>
    <t>単独世帯数</t>
    <rPh sb="0" eb="2">
      <t>タンドク</t>
    </rPh>
    <rPh sb="2" eb="4">
      <t>セタイ</t>
    </rPh>
    <rPh sb="4" eb="5">
      <t>スウ</t>
    </rPh>
    <phoneticPr fontId="1"/>
  </si>
  <si>
    <t>夫婦世帯数</t>
    <rPh sb="0" eb="2">
      <t>フウフ</t>
    </rPh>
    <rPh sb="2" eb="4">
      <t>セタイ</t>
    </rPh>
    <rPh sb="4" eb="5">
      <t>スウ</t>
    </rPh>
    <phoneticPr fontId="1"/>
  </si>
  <si>
    <t>夫婦と子世帯数</t>
    <rPh sb="0" eb="2">
      <t>フウフ</t>
    </rPh>
    <rPh sb="3" eb="4">
      <t>コ</t>
    </rPh>
    <rPh sb="4" eb="6">
      <t>セタイ</t>
    </rPh>
    <rPh sb="6" eb="7">
      <t>スウ</t>
    </rPh>
    <phoneticPr fontId="1"/>
  </si>
  <si>
    <t>ひとり親世帯数</t>
    <rPh sb="3" eb="4">
      <t>オヤ</t>
    </rPh>
    <rPh sb="4" eb="6">
      <t>セタイ</t>
    </rPh>
    <rPh sb="6" eb="7">
      <t>スウ</t>
    </rPh>
    <phoneticPr fontId="1"/>
  </si>
  <si>
    <t>その他世帯数</t>
    <rPh sb="2" eb="3">
      <t>タ</t>
    </rPh>
    <rPh sb="3" eb="6">
      <t>セタイスウ</t>
    </rPh>
    <phoneticPr fontId="1"/>
  </si>
  <si>
    <t>世帯（計）</t>
    <rPh sb="0" eb="2">
      <t>セタイ</t>
    </rPh>
    <rPh sb="3" eb="4">
      <t>ケイ</t>
    </rPh>
    <phoneticPr fontId="1"/>
  </si>
  <si>
    <t>世帯（家族類型別）_構成比_区全域（メイン推計）</t>
    <rPh sb="0" eb="2">
      <t>セタイ</t>
    </rPh>
    <rPh sb="3" eb="5">
      <t>カゾク</t>
    </rPh>
    <rPh sb="5" eb="7">
      <t>ルイケイ</t>
    </rPh>
    <rPh sb="7" eb="8">
      <t>ベツ</t>
    </rPh>
    <rPh sb="10" eb="13">
      <t>コウセイヒ</t>
    </rPh>
    <phoneticPr fontId="1"/>
  </si>
  <si>
    <t>単独世帯比率</t>
    <rPh sb="0" eb="2">
      <t>タンドク</t>
    </rPh>
    <rPh sb="2" eb="4">
      <t>セタイ</t>
    </rPh>
    <rPh sb="4" eb="6">
      <t>ヒリツ</t>
    </rPh>
    <phoneticPr fontId="1"/>
  </si>
  <si>
    <t>夫婦世帯比率</t>
    <rPh sb="0" eb="2">
      <t>フウフ</t>
    </rPh>
    <rPh sb="2" eb="4">
      <t>セタイ</t>
    </rPh>
    <rPh sb="4" eb="6">
      <t>ヒリツ</t>
    </rPh>
    <phoneticPr fontId="1"/>
  </si>
  <si>
    <t>夫婦と子世帯比率</t>
    <rPh sb="0" eb="2">
      <t>フウフ</t>
    </rPh>
    <rPh sb="3" eb="4">
      <t>コ</t>
    </rPh>
    <rPh sb="4" eb="6">
      <t>セタイ</t>
    </rPh>
    <rPh sb="6" eb="8">
      <t>ヒリツ</t>
    </rPh>
    <phoneticPr fontId="1"/>
  </si>
  <si>
    <t>ひとり親世帯比率</t>
    <rPh sb="3" eb="4">
      <t>オヤ</t>
    </rPh>
    <rPh sb="4" eb="6">
      <t>セタイ</t>
    </rPh>
    <rPh sb="6" eb="8">
      <t>ヒリツ</t>
    </rPh>
    <phoneticPr fontId="1"/>
  </si>
  <si>
    <t>その他世帯比率</t>
    <rPh sb="2" eb="3">
      <t>タ</t>
    </rPh>
    <rPh sb="3" eb="5">
      <t>セタイ</t>
    </rPh>
    <rPh sb="5" eb="7">
      <t>ヒリツ</t>
    </rPh>
    <phoneticPr fontId="1"/>
  </si>
  <si>
    <t>総人口（世代別）_区全域（メイン推計）</t>
    <rPh sb="0" eb="3">
      <t>ソウジンコウ</t>
    </rPh>
    <rPh sb="4" eb="6">
      <t>セダイ</t>
    </rPh>
    <rPh sb="6" eb="7">
      <t>クベツ</t>
    </rPh>
    <rPh sb="7" eb="8">
      <t>クニベツ</t>
    </rPh>
    <phoneticPr fontId="1"/>
  </si>
  <si>
    <t>令和生まれ</t>
    <rPh sb="0" eb="2">
      <t>レイワ</t>
    </rPh>
    <rPh sb="2" eb="3">
      <t>ウ</t>
    </rPh>
    <phoneticPr fontId="1"/>
  </si>
  <si>
    <t>平成生まれ</t>
    <rPh sb="0" eb="2">
      <t>ヘイセイ</t>
    </rPh>
    <rPh sb="2" eb="3">
      <t>ウ</t>
    </rPh>
    <phoneticPr fontId="1"/>
  </si>
  <si>
    <t>昭和生まれ</t>
    <rPh sb="0" eb="2">
      <t>ショウワ</t>
    </rPh>
    <rPh sb="2" eb="3">
      <t>ウ</t>
    </rPh>
    <phoneticPr fontId="1"/>
  </si>
  <si>
    <t>明治・大正・昭和生まれ</t>
    <rPh sb="0" eb="2">
      <t>メイジ</t>
    </rPh>
    <rPh sb="3" eb="5">
      <t>タイショウ</t>
    </rPh>
    <rPh sb="6" eb="8">
      <t>ショウワ</t>
    </rPh>
    <rPh sb="8" eb="9">
      <t>ウ</t>
    </rPh>
    <phoneticPr fontId="1"/>
  </si>
  <si>
    <t>明治・大正生まれ</t>
    <rPh sb="0" eb="2">
      <t>メイジ</t>
    </rPh>
    <rPh sb="3" eb="5">
      <t>タイショウ</t>
    </rPh>
    <rPh sb="5" eb="6">
      <t>ウ</t>
    </rPh>
    <phoneticPr fontId="1"/>
  </si>
  <si>
    <t>団塊ジュニア</t>
    <rPh sb="0" eb="2">
      <t>ダンカイ</t>
    </rPh>
    <phoneticPr fontId="1"/>
  </si>
  <si>
    <t>団塊の世代</t>
    <rPh sb="0" eb="2">
      <t>ダンカイ</t>
    </rPh>
    <rPh sb="3" eb="5">
      <t>セダイ</t>
    </rPh>
    <phoneticPr fontId="1"/>
  </si>
  <si>
    <t>総人口（世代別）_構成比_区全域（メイン推計）</t>
    <rPh sb="0" eb="3">
      <t>ソウジンコウ</t>
    </rPh>
    <rPh sb="4" eb="6">
      <t>セダイ</t>
    </rPh>
    <rPh sb="6" eb="7">
      <t>クベツ</t>
    </rPh>
    <rPh sb="7" eb="8">
      <t>クニベツ</t>
    </rPh>
    <rPh sb="9" eb="12">
      <t>コウセイヒ</t>
    </rPh>
    <phoneticPr fontId="1"/>
  </si>
  <si>
    <t>総人口（男女別）_区全域（メイン推計）</t>
    <rPh sb="0" eb="3">
      <t>ソウジンコウ</t>
    </rPh>
    <rPh sb="4" eb="6">
      <t>ダンジョ</t>
    </rPh>
    <rPh sb="6" eb="7">
      <t>ベツ</t>
    </rPh>
    <phoneticPr fontId="1"/>
  </si>
  <si>
    <t>前回推計(2015国調)</t>
    <rPh sb="0" eb="2">
      <t>ゼンカイ</t>
    </rPh>
    <rPh sb="2" eb="4">
      <t>スイケイ</t>
    </rPh>
    <rPh sb="9" eb="11">
      <t>コクチョウ</t>
    </rPh>
    <phoneticPr fontId="1"/>
  </si>
  <si>
    <t>メイン推計</t>
    <rPh sb="3" eb="5">
      <t>スイケイ</t>
    </rPh>
    <phoneticPr fontId="1"/>
  </si>
  <si>
    <t>転入超過率_男性</t>
    <rPh sb="0" eb="2">
      <t>テンニュウ</t>
    </rPh>
    <rPh sb="2" eb="4">
      <t>チョウカ</t>
    </rPh>
    <rPh sb="4" eb="5">
      <t>リツ</t>
    </rPh>
    <rPh sb="6" eb="8">
      <t>ダンセイ</t>
    </rPh>
    <phoneticPr fontId="1"/>
  </si>
  <si>
    <t>転入超過率_女性</t>
    <rPh sb="0" eb="2">
      <t>テンニュウ</t>
    </rPh>
    <rPh sb="2" eb="4">
      <t>チョウカ</t>
    </rPh>
    <rPh sb="4" eb="5">
      <t>リツ</t>
    </rPh>
    <rPh sb="6" eb="8">
      <t>ジョセイ</t>
    </rPh>
    <phoneticPr fontId="1"/>
  </si>
  <si>
    <t>出生率</t>
    <rPh sb="0" eb="2">
      <t>シュッショウ</t>
    </rPh>
    <rPh sb="2" eb="3">
      <t>リツ</t>
    </rPh>
    <phoneticPr fontId="1"/>
  </si>
  <si>
    <t>生残率_男性</t>
    <rPh sb="0" eb="2">
      <t>セイザン</t>
    </rPh>
    <rPh sb="2" eb="3">
      <t>リツ</t>
    </rPh>
    <rPh sb="4" eb="6">
      <t>ダンセイ</t>
    </rPh>
    <phoneticPr fontId="1"/>
  </si>
  <si>
    <t>生残率_女性</t>
    <rPh sb="0" eb="2">
      <t>セイザン</t>
    </rPh>
    <rPh sb="2" eb="3">
      <t>リツ</t>
    </rPh>
    <rPh sb="4" eb="6">
      <t>ジョセイ</t>
    </rPh>
    <phoneticPr fontId="1"/>
  </si>
  <si>
    <t>コロナ前：2016-17年平均</t>
    <rPh sb="3" eb="4">
      <t>マエ</t>
    </rPh>
    <rPh sb="12" eb="13">
      <t>ネン</t>
    </rPh>
    <rPh sb="13" eb="15">
      <t>ヘイキン</t>
    </rPh>
    <phoneticPr fontId="1"/>
  </si>
  <si>
    <t>コロナ前：2018-19年平均</t>
    <rPh sb="3" eb="4">
      <t>マエ</t>
    </rPh>
    <rPh sb="12" eb="13">
      <t>ネン</t>
    </rPh>
    <rPh sb="13" eb="15">
      <t>ヘイキン</t>
    </rPh>
    <phoneticPr fontId="1"/>
  </si>
  <si>
    <t>コロナ後：2020-21年平均</t>
    <rPh sb="3" eb="4">
      <t>ゴ</t>
    </rPh>
    <rPh sb="12" eb="13">
      <t>ネン</t>
    </rPh>
    <rPh sb="13" eb="15">
      <t>ヘイキン</t>
    </rPh>
    <phoneticPr fontId="1"/>
  </si>
  <si>
    <t>H28-29平均</t>
    <rPh sb="6" eb="8">
      <t>ヘイキン</t>
    </rPh>
    <phoneticPr fontId="1"/>
  </si>
  <si>
    <t>H30-r元平均</t>
    <rPh sb="5" eb="6">
      <t>ガン</t>
    </rPh>
    <rPh sb="6" eb="8">
      <t>ヘイキン</t>
    </rPh>
    <phoneticPr fontId="1"/>
  </si>
  <si>
    <t>R2-3平均</t>
    <rPh sb="4" eb="6">
      <t>ヘイキン</t>
    </rPh>
    <phoneticPr fontId="1"/>
  </si>
  <si>
    <t>0歳</t>
    <rPh sb="1" eb="2">
      <t>サイ</t>
    </rPh>
    <phoneticPr fontId="1"/>
  </si>
  <si>
    <t>合計特殊出生率</t>
    <rPh sb="0" eb="2">
      <t>ゴウケイ</t>
    </rPh>
    <rPh sb="2" eb="4">
      <t>トクシュ</t>
    </rPh>
    <rPh sb="4" eb="6">
      <t>シュッショウ</t>
    </rPh>
    <rPh sb="6" eb="7">
      <t>リツ</t>
    </rPh>
    <phoneticPr fontId="1"/>
  </si>
  <si>
    <t>1歳</t>
    <rPh sb="1" eb="2">
      <t>サイ</t>
    </rPh>
    <phoneticPr fontId="1"/>
  </si>
  <si>
    <t>15歳</t>
    <rPh sb="2" eb="3">
      <t>サイ</t>
    </rPh>
    <phoneticPr fontId="1"/>
  </si>
  <si>
    <t>2歳</t>
    <rPh sb="1" eb="2">
      <t>サイ</t>
    </rPh>
    <phoneticPr fontId="1"/>
  </si>
  <si>
    <t>16歳</t>
    <rPh sb="2" eb="3">
      <t>サイ</t>
    </rPh>
    <phoneticPr fontId="1"/>
  </si>
  <si>
    <t>3歳</t>
    <rPh sb="1" eb="2">
      <t>サイ</t>
    </rPh>
    <phoneticPr fontId="1"/>
  </si>
  <si>
    <t>17歳</t>
    <rPh sb="2" eb="3">
      <t>サイ</t>
    </rPh>
    <phoneticPr fontId="1"/>
  </si>
  <si>
    <t>4歳</t>
    <rPh sb="1" eb="2">
      <t>サイ</t>
    </rPh>
    <phoneticPr fontId="1"/>
  </si>
  <si>
    <t>18歳</t>
    <rPh sb="2" eb="3">
      <t>サイ</t>
    </rPh>
    <phoneticPr fontId="1"/>
  </si>
  <si>
    <t>5歳</t>
    <rPh sb="1" eb="2">
      <t>サイ</t>
    </rPh>
    <phoneticPr fontId="1"/>
  </si>
  <si>
    <t>19歳</t>
    <rPh sb="2" eb="3">
      <t>サイ</t>
    </rPh>
    <phoneticPr fontId="1"/>
  </si>
  <si>
    <t>6歳</t>
    <rPh sb="1" eb="2">
      <t>サイ</t>
    </rPh>
    <phoneticPr fontId="1"/>
  </si>
  <si>
    <t>20歳</t>
    <rPh sb="2" eb="3">
      <t>サイ</t>
    </rPh>
    <phoneticPr fontId="1"/>
  </si>
  <si>
    <t>7歳</t>
    <rPh sb="1" eb="2">
      <t>サイ</t>
    </rPh>
    <phoneticPr fontId="1"/>
  </si>
  <si>
    <t>21歳</t>
    <rPh sb="2" eb="3">
      <t>サイ</t>
    </rPh>
    <phoneticPr fontId="1"/>
  </si>
  <si>
    <t>8歳</t>
    <rPh sb="1" eb="2">
      <t>サイ</t>
    </rPh>
    <phoneticPr fontId="1"/>
  </si>
  <si>
    <t>22歳</t>
    <rPh sb="2" eb="3">
      <t>サイ</t>
    </rPh>
    <phoneticPr fontId="1"/>
  </si>
  <si>
    <t>9歳</t>
    <rPh sb="1" eb="2">
      <t>サイ</t>
    </rPh>
    <phoneticPr fontId="1"/>
  </si>
  <si>
    <t>23歳</t>
    <rPh sb="2" eb="3">
      <t>サイ</t>
    </rPh>
    <phoneticPr fontId="1"/>
  </si>
  <si>
    <t>10歳</t>
    <rPh sb="2" eb="3">
      <t>サイ</t>
    </rPh>
    <phoneticPr fontId="1"/>
  </si>
  <si>
    <t>24歳</t>
    <rPh sb="2" eb="3">
      <t>サイ</t>
    </rPh>
    <phoneticPr fontId="1"/>
  </si>
  <si>
    <t>11歳</t>
    <rPh sb="2" eb="3">
      <t>サイ</t>
    </rPh>
    <phoneticPr fontId="1"/>
  </si>
  <si>
    <t>25歳</t>
    <rPh sb="2" eb="3">
      <t>サイ</t>
    </rPh>
    <phoneticPr fontId="1"/>
  </si>
  <si>
    <t>12歳</t>
    <rPh sb="2" eb="3">
      <t>サイ</t>
    </rPh>
    <phoneticPr fontId="1"/>
  </si>
  <si>
    <t>26歳</t>
    <rPh sb="2" eb="3">
      <t>サイ</t>
    </rPh>
    <phoneticPr fontId="1"/>
  </si>
  <si>
    <t>13歳</t>
    <rPh sb="2" eb="3">
      <t>サイ</t>
    </rPh>
    <phoneticPr fontId="1"/>
  </si>
  <si>
    <t>27歳</t>
    <rPh sb="2" eb="3">
      <t>サイ</t>
    </rPh>
    <phoneticPr fontId="1"/>
  </si>
  <si>
    <t>14歳</t>
    <rPh sb="2" eb="3">
      <t>サイ</t>
    </rPh>
    <phoneticPr fontId="1"/>
  </si>
  <si>
    <t>28歳</t>
    <rPh sb="2" eb="3">
      <t>サイ</t>
    </rPh>
    <phoneticPr fontId="1"/>
  </si>
  <si>
    <t>29歳</t>
    <rPh sb="2" eb="3">
      <t>サイ</t>
    </rPh>
    <phoneticPr fontId="1"/>
  </si>
  <si>
    <t>30歳</t>
    <rPh sb="2" eb="3">
      <t>サイ</t>
    </rPh>
    <phoneticPr fontId="1"/>
  </si>
  <si>
    <t>31歳</t>
    <rPh sb="2" eb="3">
      <t>サイ</t>
    </rPh>
    <phoneticPr fontId="1"/>
  </si>
  <si>
    <t>32歳</t>
    <rPh sb="2" eb="3">
      <t>サイ</t>
    </rPh>
    <phoneticPr fontId="1"/>
  </si>
  <si>
    <t>33歳</t>
    <rPh sb="2" eb="3">
      <t>サイ</t>
    </rPh>
    <phoneticPr fontId="1"/>
  </si>
  <si>
    <t>34歳</t>
    <rPh sb="2" eb="3">
      <t>サイ</t>
    </rPh>
    <phoneticPr fontId="1"/>
  </si>
  <si>
    <t>35歳</t>
    <rPh sb="2" eb="3">
      <t>サイ</t>
    </rPh>
    <phoneticPr fontId="1"/>
  </si>
  <si>
    <t>36歳</t>
    <rPh sb="2" eb="3">
      <t>サイ</t>
    </rPh>
    <phoneticPr fontId="1"/>
  </si>
  <si>
    <t>37歳</t>
    <rPh sb="2" eb="3">
      <t>サイ</t>
    </rPh>
    <phoneticPr fontId="1"/>
  </si>
  <si>
    <t>38歳</t>
    <rPh sb="2" eb="3">
      <t>サイ</t>
    </rPh>
    <phoneticPr fontId="1"/>
  </si>
  <si>
    <t>39歳</t>
    <rPh sb="2" eb="3">
      <t>サイ</t>
    </rPh>
    <phoneticPr fontId="1"/>
  </si>
  <si>
    <t>40歳</t>
    <rPh sb="2" eb="3">
      <t>サイ</t>
    </rPh>
    <phoneticPr fontId="1"/>
  </si>
  <si>
    <t>41歳</t>
    <rPh sb="2" eb="3">
      <t>サイ</t>
    </rPh>
    <phoneticPr fontId="1"/>
  </si>
  <si>
    <t>42歳</t>
    <rPh sb="2" eb="3">
      <t>サイ</t>
    </rPh>
    <phoneticPr fontId="1"/>
  </si>
  <si>
    <t>43歳</t>
    <rPh sb="2" eb="3">
      <t>サイ</t>
    </rPh>
    <phoneticPr fontId="1"/>
  </si>
  <si>
    <t>44歳</t>
    <rPh sb="2" eb="3">
      <t>サイ</t>
    </rPh>
    <phoneticPr fontId="1"/>
  </si>
  <si>
    <t>45歳</t>
    <rPh sb="2" eb="3">
      <t>サイ</t>
    </rPh>
    <phoneticPr fontId="1"/>
  </si>
  <si>
    <t>46歳</t>
    <rPh sb="2" eb="3">
      <t>サイ</t>
    </rPh>
    <phoneticPr fontId="1"/>
  </si>
  <si>
    <t>47歳</t>
    <rPh sb="2" eb="3">
      <t>サイ</t>
    </rPh>
    <phoneticPr fontId="1"/>
  </si>
  <si>
    <t>48歳</t>
    <rPh sb="2" eb="3">
      <t>サイ</t>
    </rPh>
    <phoneticPr fontId="1"/>
  </si>
  <si>
    <t>49歳</t>
    <rPh sb="2" eb="3">
      <t>サイ</t>
    </rPh>
    <phoneticPr fontId="1"/>
  </si>
  <si>
    <t>50歳</t>
    <rPh sb="2" eb="3">
      <t>サイ</t>
    </rPh>
    <phoneticPr fontId="1"/>
  </si>
  <si>
    <t>51歳</t>
    <rPh sb="2" eb="3">
      <t>サイ</t>
    </rPh>
    <phoneticPr fontId="1"/>
  </si>
  <si>
    <t>52歳</t>
    <rPh sb="2" eb="3">
      <t>サイ</t>
    </rPh>
    <phoneticPr fontId="1"/>
  </si>
  <si>
    <t>53歳</t>
    <rPh sb="2" eb="3">
      <t>サイ</t>
    </rPh>
    <phoneticPr fontId="1"/>
  </si>
  <si>
    <t>54歳</t>
    <rPh sb="2" eb="3">
      <t>サイ</t>
    </rPh>
    <phoneticPr fontId="1"/>
  </si>
  <si>
    <t>55歳</t>
    <rPh sb="2" eb="3">
      <t>サイ</t>
    </rPh>
    <phoneticPr fontId="1"/>
  </si>
  <si>
    <t>56歳</t>
    <rPh sb="2" eb="3">
      <t>サイ</t>
    </rPh>
    <phoneticPr fontId="1"/>
  </si>
  <si>
    <t>57歳</t>
    <rPh sb="2" eb="3">
      <t>サイ</t>
    </rPh>
    <phoneticPr fontId="1"/>
  </si>
  <si>
    <t>58歳</t>
    <rPh sb="2" eb="3">
      <t>サイ</t>
    </rPh>
    <phoneticPr fontId="1"/>
  </si>
  <si>
    <t>59歳</t>
    <rPh sb="2" eb="3">
      <t>サイ</t>
    </rPh>
    <phoneticPr fontId="1"/>
  </si>
  <si>
    <t>60歳</t>
    <rPh sb="2" eb="3">
      <t>サイ</t>
    </rPh>
    <phoneticPr fontId="1"/>
  </si>
  <si>
    <t>61歳</t>
    <rPh sb="2" eb="3">
      <t>サイ</t>
    </rPh>
    <phoneticPr fontId="1"/>
  </si>
  <si>
    <t>62歳</t>
    <rPh sb="2" eb="3">
      <t>サイ</t>
    </rPh>
    <phoneticPr fontId="1"/>
  </si>
  <si>
    <t>63歳</t>
    <rPh sb="2" eb="3">
      <t>サイ</t>
    </rPh>
    <phoneticPr fontId="1"/>
  </si>
  <si>
    <t>64歳</t>
    <rPh sb="2" eb="3">
      <t>サイ</t>
    </rPh>
    <phoneticPr fontId="1"/>
  </si>
  <si>
    <t>65歳</t>
    <rPh sb="2" eb="3">
      <t>サイ</t>
    </rPh>
    <phoneticPr fontId="1"/>
  </si>
  <si>
    <t>66歳</t>
    <rPh sb="2" eb="3">
      <t>サイ</t>
    </rPh>
    <phoneticPr fontId="1"/>
  </si>
  <si>
    <t>67歳</t>
    <rPh sb="2" eb="3">
      <t>サイ</t>
    </rPh>
    <phoneticPr fontId="1"/>
  </si>
  <si>
    <t>68歳</t>
    <rPh sb="2" eb="3">
      <t>サイ</t>
    </rPh>
    <phoneticPr fontId="1"/>
  </si>
  <si>
    <t>69歳</t>
    <rPh sb="2" eb="3">
      <t>サイ</t>
    </rPh>
    <phoneticPr fontId="1"/>
  </si>
  <si>
    <t>70歳</t>
    <rPh sb="2" eb="3">
      <t>サイ</t>
    </rPh>
    <phoneticPr fontId="1"/>
  </si>
  <si>
    <t>71歳</t>
    <rPh sb="2" eb="3">
      <t>サイ</t>
    </rPh>
    <phoneticPr fontId="1"/>
  </si>
  <si>
    <t>72歳</t>
    <rPh sb="2" eb="3">
      <t>サイ</t>
    </rPh>
    <phoneticPr fontId="1"/>
  </si>
  <si>
    <t>73歳</t>
    <rPh sb="2" eb="3">
      <t>サイ</t>
    </rPh>
    <phoneticPr fontId="1"/>
  </si>
  <si>
    <t>74歳</t>
    <rPh sb="2" eb="3">
      <t>サイ</t>
    </rPh>
    <phoneticPr fontId="1"/>
  </si>
  <si>
    <t>75歳</t>
    <rPh sb="2" eb="3">
      <t>サイ</t>
    </rPh>
    <phoneticPr fontId="1"/>
  </si>
  <si>
    <t>76歳</t>
    <rPh sb="2" eb="3">
      <t>サイ</t>
    </rPh>
    <phoneticPr fontId="1"/>
  </si>
  <si>
    <t>77歳</t>
    <rPh sb="2" eb="3">
      <t>サイ</t>
    </rPh>
    <phoneticPr fontId="1"/>
  </si>
  <si>
    <t>78歳</t>
    <rPh sb="2" eb="3">
      <t>サイ</t>
    </rPh>
    <phoneticPr fontId="1"/>
  </si>
  <si>
    <t>79歳</t>
    <rPh sb="2" eb="3">
      <t>サイ</t>
    </rPh>
    <phoneticPr fontId="1"/>
  </si>
  <si>
    <t>80歳</t>
    <rPh sb="2" eb="3">
      <t>サイ</t>
    </rPh>
    <phoneticPr fontId="1"/>
  </si>
  <si>
    <t>81歳</t>
    <rPh sb="2" eb="3">
      <t>サイ</t>
    </rPh>
    <phoneticPr fontId="1"/>
  </si>
  <si>
    <t>82歳</t>
    <rPh sb="2" eb="3">
      <t>サイ</t>
    </rPh>
    <phoneticPr fontId="1"/>
  </si>
  <si>
    <t>83歳</t>
    <rPh sb="2" eb="3">
      <t>サイ</t>
    </rPh>
    <phoneticPr fontId="1"/>
  </si>
  <si>
    <t>84歳</t>
    <rPh sb="2" eb="3">
      <t>サイ</t>
    </rPh>
    <phoneticPr fontId="1"/>
  </si>
  <si>
    <t>85歳</t>
    <rPh sb="2" eb="3">
      <t>サイ</t>
    </rPh>
    <phoneticPr fontId="1"/>
  </si>
  <si>
    <t>86歳</t>
    <rPh sb="2" eb="3">
      <t>サイ</t>
    </rPh>
    <phoneticPr fontId="1"/>
  </si>
  <si>
    <t>87歳</t>
    <rPh sb="2" eb="3">
      <t>サイ</t>
    </rPh>
    <phoneticPr fontId="1"/>
  </si>
  <si>
    <t>88歳</t>
    <rPh sb="2" eb="3">
      <t>サイ</t>
    </rPh>
    <phoneticPr fontId="1"/>
  </si>
  <si>
    <t>89歳</t>
    <rPh sb="2" eb="3">
      <t>サイ</t>
    </rPh>
    <phoneticPr fontId="1"/>
  </si>
  <si>
    <t>90歳</t>
    <rPh sb="2" eb="3">
      <t>サイ</t>
    </rPh>
    <phoneticPr fontId="1"/>
  </si>
  <si>
    <t>91歳</t>
    <rPh sb="2" eb="3">
      <t>サイ</t>
    </rPh>
    <phoneticPr fontId="1"/>
  </si>
  <si>
    <t>92歳</t>
    <rPh sb="2" eb="3">
      <t>サイ</t>
    </rPh>
    <phoneticPr fontId="1"/>
  </si>
  <si>
    <t>93歳</t>
    <rPh sb="2" eb="3">
      <t>サイ</t>
    </rPh>
    <phoneticPr fontId="1"/>
  </si>
  <si>
    <t>94歳</t>
    <rPh sb="2" eb="3">
      <t>サイ</t>
    </rPh>
    <phoneticPr fontId="1"/>
  </si>
  <si>
    <t>95歳</t>
    <rPh sb="2" eb="3">
      <t>サイ</t>
    </rPh>
    <phoneticPr fontId="1"/>
  </si>
  <si>
    <t>96歳</t>
    <rPh sb="2" eb="3">
      <t>サイ</t>
    </rPh>
    <phoneticPr fontId="1"/>
  </si>
  <si>
    <t>97歳</t>
    <rPh sb="2" eb="3">
      <t>サイ</t>
    </rPh>
    <phoneticPr fontId="1"/>
  </si>
  <si>
    <t>98歳</t>
    <rPh sb="2" eb="3">
      <t>サイ</t>
    </rPh>
    <phoneticPr fontId="1"/>
  </si>
  <si>
    <t>99歳</t>
    <rPh sb="2" eb="3">
      <t>サイ</t>
    </rPh>
    <phoneticPr fontId="1"/>
  </si>
  <si>
    <t>100歳以上</t>
    <rPh sb="3" eb="4">
      <t>サイ</t>
    </rPh>
    <rPh sb="4" eb="6">
      <t>イジョウ</t>
    </rPh>
    <phoneticPr fontId="1"/>
  </si>
  <si>
    <t>平均寿命</t>
    <rPh sb="0" eb="2">
      <t>ヘイキン</t>
    </rPh>
    <rPh sb="2" eb="4">
      <t>ジュミョウ</t>
    </rPh>
    <phoneticPr fontId="1"/>
  </si>
  <si>
    <t>大森地区</t>
    <rPh sb="0" eb="2">
      <t>オオモリ</t>
    </rPh>
    <rPh sb="2" eb="4">
      <t>チク</t>
    </rPh>
    <phoneticPr fontId="3"/>
  </si>
  <si>
    <t>調布地区</t>
    <rPh sb="0" eb="2">
      <t>チョウフ</t>
    </rPh>
    <rPh sb="2" eb="4">
      <t>チク</t>
    </rPh>
    <phoneticPr fontId="3"/>
  </si>
  <si>
    <t>蒲田地区</t>
    <rPh sb="0" eb="2">
      <t>カマタ</t>
    </rPh>
    <rPh sb="2" eb="4">
      <t>チク</t>
    </rPh>
    <phoneticPr fontId="3"/>
  </si>
  <si>
    <t>大田区全域</t>
    <rPh sb="0" eb="3">
      <t>オオタク</t>
    </rPh>
    <rPh sb="3" eb="5">
      <t>ゼンイキ</t>
    </rPh>
    <phoneticPr fontId="3"/>
  </si>
  <si>
    <t>前回推計</t>
    <rPh sb="0" eb="2">
      <t>ゼンカイ</t>
    </rPh>
    <rPh sb="2" eb="4">
      <t>スイケイ</t>
    </rPh>
    <phoneticPr fontId="3"/>
  </si>
  <si>
    <t>　</t>
  </si>
  <si>
    <t>基本推計</t>
  </si>
  <si>
    <t>（各年１月１日：人）</t>
    <phoneticPr fontId="6"/>
  </si>
  <si>
    <t xml:space="preserve"> </t>
  </si>
  <si>
    <t>＊2024年１月１日時点で、令和生まれ：0～５歳、 平成生まれ：６～34歳、昭和生まれ：35歳以上</t>
    <phoneticPr fontId="6"/>
  </si>
  <si>
    <t>：年少人口(0-14歳)_地区別(基本推計)</t>
    <rPh sb="1" eb="3">
      <t>ネンショウ</t>
    </rPh>
    <rPh sb="3" eb="5">
      <t>ジンコウ</t>
    </rPh>
    <rPh sb="10" eb="11">
      <t>サイ</t>
    </rPh>
    <rPh sb="13" eb="15">
      <t>チク</t>
    </rPh>
    <rPh sb="15" eb="16">
      <t>ベツ</t>
    </rPh>
    <phoneticPr fontId="3"/>
  </si>
  <si>
    <t>：生産年齢人口(15-64歳)_地区別(基本推計)</t>
    <rPh sb="1" eb="3">
      <t>セイサン</t>
    </rPh>
    <rPh sb="3" eb="5">
      <t>ネンレイ</t>
    </rPh>
    <rPh sb="5" eb="7">
      <t>ジンコウ</t>
    </rPh>
    <rPh sb="13" eb="14">
      <t>サイ</t>
    </rPh>
    <phoneticPr fontId="3"/>
  </si>
  <si>
    <t>：老年人口(65歳-)_地区別(基本推計)</t>
    <rPh sb="1" eb="3">
      <t>ロウネン</t>
    </rPh>
    <rPh sb="3" eb="5">
      <t>ジンコウ</t>
    </rPh>
    <rPh sb="8" eb="9">
      <t>サイ</t>
    </rPh>
    <phoneticPr fontId="3"/>
  </si>
  <si>
    <t>：総人口_地区別(基本推計)</t>
    <rPh sb="1" eb="4">
      <t>ソウジンコウ</t>
    </rPh>
    <phoneticPr fontId="3"/>
  </si>
  <si>
    <t>：年少人口比率_地区別(基本推計)</t>
    <rPh sb="1" eb="3">
      <t>ネンショウ</t>
    </rPh>
    <rPh sb="3" eb="5">
      <t>ジンコウ</t>
    </rPh>
    <rPh sb="5" eb="7">
      <t>ヒリツ</t>
    </rPh>
    <phoneticPr fontId="3"/>
  </si>
  <si>
    <t>：生産年齢人口比率_地区別(基本推計)</t>
    <rPh sb="1" eb="3">
      <t>セイサン</t>
    </rPh>
    <rPh sb="3" eb="5">
      <t>ネンレイ</t>
    </rPh>
    <rPh sb="5" eb="7">
      <t>ジンコウ</t>
    </rPh>
    <rPh sb="7" eb="9">
      <t>ヒリツ</t>
    </rPh>
    <phoneticPr fontId="3"/>
  </si>
  <si>
    <t>：高齢化率_地区別(基本推計)</t>
    <rPh sb="1" eb="4">
      <t>コウレイカ</t>
    </rPh>
    <rPh sb="4" eb="5">
      <t>リツ</t>
    </rPh>
    <phoneticPr fontId="3"/>
  </si>
  <si>
    <t>：後期高齢者(75歳-)_地区別(基本推計)</t>
    <rPh sb="9" eb="10">
      <t>サイ</t>
    </rPh>
    <phoneticPr fontId="3"/>
  </si>
  <si>
    <t>：100歳以上_地区別(基本推計)</t>
    <rPh sb="4" eb="5">
      <t>サイ</t>
    </rPh>
    <rPh sb="5" eb="7">
      <t>イジョウ</t>
    </rPh>
    <phoneticPr fontId="3"/>
  </si>
  <si>
    <t>：未就学児相当(0-5歳)_地区別(基本推計)</t>
    <rPh sb="11" eb="12">
      <t>サイ</t>
    </rPh>
    <phoneticPr fontId="3"/>
  </si>
  <si>
    <t>：小学生相当(6-11歳)_地区別(基本推計)</t>
    <rPh sb="11" eb="12">
      <t>サイ</t>
    </rPh>
    <phoneticPr fontId="3"/>
  </si>
  <si>
    <t>：中学生相当(12-14歳)_地区別(基本推計)</t>
    <rPh sb="12" eb="13">
      <t>サイ</t>
    </rPh>
    <phoneticPr fontId="3"/>
  </si>
  <si>
    <t>：男性人口_地区別(基本推計)</t>
    <rPh sb="1" eb="3">
      <t>ダンセイ</t>
    </rPh>
    <rPh sb="3" eb="5">
      <t>ジンコウ</t>
    </rPh>
    <phoneticPr fontId="3"/>
  </si>
  <si>
    <t>：女性人口_地区別(基本推計)</t>
    <rPh sb="1" eb="3">
      <t>ジョセイ</t>
    </rPh>
    <rPh sb="3" eb="5">
      <t>ジンコウ</t>
    </rPh>
    <phoneticPr fontId="3"/>
  </si>
  <si>
    <t>：平均年齢_地区別(基本推計)</t>
    <rPh sb="1" eb="3">
      <t>ヘイキン</t>
    </rPh>
    <rPh sb="3" eb="5">
      <t>ネンレイ</t>
    </rPh>
    <phoneticPr fontId="2"/>
  </si>
  <si>
    <t>：平均年齢（男性）_地区別(基本推計)</t>
    <rPh sb="1" eb="3">
      <t>ヘイキン</t>
    </rPh>
    <rPh sb="3" eb="5">
      <t>ネンレイ</t>
    </rPh>
    <rPh sb="6" eb="8">
      <t>ダンセイ</t>
    </rPh>
    <phoneticPr fontId="2"/>
  </si>
  <si>
    <t>：平均年齢（女性）_地区別(基本推計)</t>
    <rPh sb="1" eb="3">
      <t>ヘイキン</t>
    </rPh>
    <rPh sb="3" eb="5">
      <t>ネンレイ</t>
    </rPh>
    <rPh sb="6" eb="8">
      <t>ジョセイ</t>
    </rPh>
    <phoneticPr fontId="2"/>
  </si>
  <si>
    <t>：平均寿命（男性）_地区別(基本推計)</t>
    <rPh sb="1" eb="3">
      <t>ヘイキン</t>
    </rPh>
    <rPh sb="3" eb="5">
      <t>ジュミョウ</t>
    </rPh>
    <rPh sb="6" eb="8">
      <t>ダンセイ</t>
    </rPh>
    <phoneticPr fontId="2"/>
  </si>
  <si>
    <t>：平均寿命（女性）_地区別(基本推計)</t>
    <rPh sb="1" eb="3">
      <t>ヘイキン</t>
    </rPh>
    <rPh sb="3" eb="5">
      <t>ジュミョウ</t>
    </rPh>
    <rPh sb="6" eb="8">
      <t>ジョセイ</t>
    </rPh>
    <phoneticPr fontId="2"/>
  </si>
  <si>
    <t>：出生数(0歳人口)_地区別(基本推計)</t>
    <rPh sb="1" eb="4">
      <t>シュッショウスウ</t>
    </rPh>
    <rPh sb="6" eb="7">
      <t>サイ</t>
    </rPh>
    <rPh sb="7" eb="9">
      <t>ジンコウ</t>
    </rPh>
    <phoneticPr fontId="3"/>
  </si>
  <si>
    <t>：出生数(0歳人口)_男性_地区別(基本推計)</t>
    <rPh sb="1" eb="4">
      <t>シュッショウスウ</t>
    </rPh>
    <rPh sb="6" eb="7">
      <t>サイ</t>
    </rPh>
    <rPh sb="7" eb="9">
      <t>ジンコウ</t>
    </rPh>
    <rPh sb="11" eb="13">
      <t>ダンセイ</t>
    </rPh>
    <phoneticPr fontId="3"/>
  </si>
  <si>
    <t>：出生数(0歳人口)_女性_地区別(基本推計)</t>
    <rPh sb="1" eb="4">
      <t>シュッショウスウ</t>
    </rPh>
    <rPh sb="6" eb="7">
      <t>サイ</t>
    </rPh>
    <rPh sb="7" eb="9">
      <t>ジンコウ</t>
    </rPh>
    <rPh sb="11" eb="13">
      <t>ジョセイ</t>
    </rPh>
    <phoneticPr fontId="3"/>
  </si>
  <si>
    <t>：死者数_地区別(基本推計)</t>
    <rPh sb="1" eb="4">
      <t>シシャスウ</t>
    </rPh>
    <rPh sb="2" eb="3">
      <t>シャ</t>
    </rPh>
    <rPh sb="3" eb="4">
      <t>スウ</t>
    </rPh>
    <phoneticPr fontId="3"/>
  </si>
  <si>
    <t>：自然増減_年間_地区別(基本推計)</t>
    <rPh sb="1" eb="3">
      <t>シゼン</t>
    </rPh>
    <rPh sb="3" eb="5">
      <t>ゾウゲン</t>
    </rPh>
    <rPh sb="6" eb="8">
      <t>ネンカン</t>
    </rPh>
    <phoneticPr fontId="3"/>
  </si>
  <si>
    <t>：社会増減(転入超過数)_年間_地区別(基本推計)</t>
    <rPh sb="1" eb="3">
      <t>シャカイ</t>
    </rPh>
    <rPh sb="3" eb="5">
      <t>ゾウゲン</t>
    </rPh>
    <rPh sb="6" eb="8">
      <t>テンニュウ</t>
    </rPh>
    <rPh sb="8" eb="10">
      <t>チョウカ</t>
    </rPh>
    <rPh sb="10" eb="11">
      <t>スウ</t>
    </rPh>
    <rPh sb="13" eb="15">
      <t>ネンカン</t>
    </rPh>
    <phoneticPr fontId="3"/>
  </si>
  <si>
    <t>：転入超過数_男性_地区別(基本推計)</t>
    <rPh sb="1" eb="3">
      <t>テンニュウ</t>
    </rPh>
    <rPh sb="3" eb="5">
      <t>チョウカ</t>
    </rPh>
    <rPh sb="5" eb="6">
      <t>スウ</t>
    </rPh>
    <rPh sb="7" eb="9">
      <t>ダンセイ</t>
    </rPh>
    <phoneticPr fontId="3"/>
  </si>
  <si>
    <t>_地区別(基本推計)：転入超過数_女性</t>
    <rPh sb="11" eb="13">
      <t>テンニュウ</t>
    </rPh>
    <rPh sb="13" eb="15">
      <t>チョウカ</t>
    </rPh>
    <rPh sb="15" eb="16">
      <t>スウ</t>
    </rPh>
    <rPh sb="17" eb="19">
      <t>ジョセイ</t>
    </rPh>
    <phoneticPr fontId="3"/>
  </si>
  <si>
    <t>：総人口増減_年間_地区別(基本推計)</t>
    <rPh sb="1" eb="4">
      <t>ソウジンコウ</t>
    </rPh>
    <rPh sb="4" eb="6">
      <t>ゾウゲン</t>
    </rPh>
    <rPh sb="7" eb="9">
      <t>ネンカン</t>
    </rPh>
    <phoneticPr fontId="3"/>
  </si>
  <si>
    <t>：日本人_地区別(基本推計)</t>
    <rPh sb="1" eb="4">
      <t>ニホンジン</t>
    </rPh>
    <phoneticPr fontId="3"/>
  </si>
  <si>
    <t>：外国人_地区別(基本推計)</t>
    <rPh sb="1" eb="3">
      <t>ガイコク</t>
    </rPh>
    <rPh sb="3" eb="4">
      <t>ジン</t>
    </rPh>
    <phoneticPr fontId="3"/>
  </si>
  <si>
    <t>：合計特殊出生率（外国人を含む）_地区別(基本推計)</t>
    <rPh sb="1" eb="3">
      <t>ゴウケイ</t>
    </rPh>
    <rPh sb="3" eb="5">
      <t>トクシュ</t>
    </rPh>
    <rPh sb="5" eb="7">
      <t>シュッショウ</t>
    </rPh>
    <rPh sb="7" eb="8">
      <t>リツ</t>
    </rPh>
    <rPh sb="9" eb="11">
      <t>ガイコク</t>
    </rPh>
    <rPh sb="11" eb="12">
      <t>ジン</t>
    </rPh>
    <rPh sb="13" eb="14">
      <t>フク</t>
    </rPh>
    <phoneticPr fontId="3"/>
  </si>
  <si>
    <t>：死亡率（人口千対）_地区別(基本推計)</t>
    <rPh sb="1" eb="4">
      <t>シボウリツ</t>
    </rPh>
    <rPh sb="5" eb="7">
      <t>ジンコウ</t>
    </rPh>
    <rPh sb="7" eb="9">
      <t>センタイ</t>
    </rPh>
    <phoneticPr fontId="3"/>
  </si>
  <si>
    <t>：死亡率（男性_人口千対）_地区別(基本推計)</t>
    <rPh sb="1" eb="4">
      <t>シボウリツ</t>
    </rPh>
    <rPh sb="5" eb="7">
      <t>ダンセイ</t>
    </rPh>
    <rPh sb="8" eb="10">
      <t>ジンコウ</t>
    </rPh>
    <rPh sb="10" eb="12">
      <t>センタイ</t>
    </rPh>
    <phoneticPr fontId="3"/>
  </si>
  <si>
    <t>：死亡率（女性_人口千対）_地区別(基本推計)</t>
    <rPh sb="1" eb="4">
      <t>シボウリツ</t>
    </rPh>
    <rPh sb="5" eb="7">
      <t>ジョセイ</t>
    </rPh>
    <rPh sb="8" eb="10">
      <t>ジンコウ</t>
    </rPh>
    <rPh sb="10" eb="12">
      <t>センタイ</t>
    </rPh>
    <phoneticPr fontId="3"/>
  </si>
  <si>
    <t>：転入超過率_地区別(基本推計)</t>
    <rPh sb="1" eb="3">
      <t>テンニュウ</t>
    </rPh>
    <rPh sb="3" eb="5">
      <t>チョウカ</t>
    </rPh>
    <rPh sb="5" eb="6">
      <t>リツ</t>
    </rPh>
    <phoneticPr fontId="1"/>
  </si>
  <si>
    <t>：転入超過率（全年齢男）_地区別(基本推計)</t>
    <rPh sb="1" eb="3">
      <t>テンニュウ</t>
    </rPh>
    <rPh sb="3" eb="5">
      <t>チョウカ</t>
    </rPh>
    <rPh sb="5" eb="6">
      <t>リツ</t>
    </rPh>
    <rPh sb="7" eb="10">
      <t>ゼンネンレイ</t>
    </rPh>
    <rPh sb="10" eb="11">
      <t>オトコ</t>
    </rPh>
    <phoneticPr fontId="1"/>
  </si>
  <si>
    <t>：転入超過率（全年齢女）_地区別(基本推計)</t>
    <rPh sb="1" eb="3">
      <t>テンニュウ</t>
    </rPh>
    <rPh sb="3" eb="5">
      <t>チョウカ</t>
    </rPh>
    <rPh sb="5" eb="6">
      <t>リツ</t>
    </rPh>
    <rPh sb="7" eb="10">
      <t>ゼンネンレイ</t>
    </rPh>
    <rPh sb="10" eb="11">
      <t>オンナ</t>
    </rPh>
    <phoneticPr fontId="1"/>
  </si>
  <si>
    <t>：世帯数_地区別(基本推計)</t>
    <rPh sb="1" eb="4">
      <t>セタイスウ</t>
    </rPh>
    <phoneticPr fontId="1"/>
  </si>
  <si>
    <t>：単独世帯数_地区別(基本推計)</t>
    <rPh sb="1" eb="3">
      <t>タンドク</t>
    </rPh>
    <rPh sb="3" eb="6">
      <t>セタイスウ</t>
    </rPh>
    <phoneticPr fontId="1"/>
  </si>
  <si>
    <t>：核家族世帯数_地区別(基本推計)</t>
    <rPh sb="1" eb="4">
      <t>カクカゾク</t>
    </rPh>
    <rPh sb="4" eb="7">
      <t>セタイスウ</t>
    </rPh>
    <phoneticPr fontId="1"/>
  </si>
  <si>
    <t>：夫婦のみ世帯数_地区別(基本推計)</t>
    <rPh sb="1" eb="3">
      <t>フウフ</t>
    </rPh>
    <rPh sb="5" eb="8">
      <t>セタイスウ</t>
    </rPh>
    <phoneticPr fontId="1"/>
  </si>
  <si>
    <t>：夫婦と子世帯数_地区別(基本推計)</t>
    <rPh sb="1" eb="3">
      <t>フウフ</t>
    </rPh>
    <rPh sb="4" eb="5">
      <t>コ</t>
    </rPh>
    <rPh sb="5" eb="8">
      <t>セタイスウ</t>
    </rPh>
    <phoneticPr fontId="1"/>
  </si>
  <si>
    <t>：ひとり親世帯数_地区別(基本推計)</t>
    <rPh sb="4" eb="5">
      <t>オヤ</t>
    </rPh>
    <rPh sb="5" eb="8">
      <t>セタイスウ</t>
    </rPh>
    <phoneticPr fontId="1"/>
  </si>
  <si>
    <t>：その他世帯数_地区別(基本推計)</t>
    <rPh sb="3" eb="4">
      <t>タ</t>
    </rPh>
    <rPh sb="4" eb="7">
      <t>セタイスウ</t>
    </rPh>
    <phoneticPr fontId="1"/>
  </si>
  <si>
    <t>：世帯あたり人員（総人口/世帯数）_地区別(基本推計)</t>
    <rPh sb="1" eb="3">
      <t>セタイ</t>
    </rPh>
    <rPh sb="6" eb="8">
      <t>ジンイン</t>
    </rPh>
    <rPh sb="9" eb="12">
      <t>ソウジンコウ</t>
    </rPh>
    <rPh sb="13" eb="16">
      <t>セタイスウ</t>
    </rPh>
    <rPh sb="15" eb="17">
      <t>イッセタイ</t>
    </rPh>
    <phoneticPr fontId="1"/>
  </si>
  <si>
    <t>基本推計：総人口（男女別）推移</t>
    <rPh sb="5" eb="8">
      <t>ソウジンコウ</t>
    </rPh>
    <rPh sb="9" eb="11">
      <t>ダンジョ</t>
    </rPh>
    <rPh sb="11" eb="12">
      <t>ベツ</t>
    </rPh>
    <rPh sb="13" eb="15">
      <t>スイイ</t>
    </rPh>
    <phoneticPr fontId="1"/>
  </si>
  <si>
    <t>基本推計：総人口（男女別）推移_構成比</t>
    <rPh sb="5" eb="8">
      <t>ソウジンコウ</t>
    </rPh>
    <rPh sb="9" eb="11">
      <t>ダンジョ</t>
    </rPh>
    <rPh sb="11" eb="12">
      <t>ベツ</t>
    </rPh>
    <rPh sb="13" eb="15">
      <t>スイイ</t>
    </rPh>
    <rPh sb="16" eb="19">
      <t>コウセイヒ</t>
    </rPh>
    <phoneticPr fontId="1"/>
  </si>
  <si>
    <t>基本推計：総人口（国籍別）推移</t>
    <rPh sb="5" eb="8">
      <t>ソウジンコウ</t>
    </rPh>
    <rPh sb="9" eb="11">
      <t>コクセキ</t>
    </rPh>
    <rPh sb="11" eb="12">
      <t>ベツ</t>
    </rPh>
    <rPh sb="13" eb="15">
      <t>スイイ</t>
    </rPh>
    <phoneticPr fontId="1"/>
  </si>
  <si>
    <t>基本推計：総人口（国籍別）推移_構成比</t>
    <rPh sb="5" eb="8">
      <t>ソウジンコウ</t>
    </rPh>
    <rPh sb="9" eb="11">
      <t>コクセキ</t>
    </rPh>
    <rPh sb="11" eb="12">
      <t>ベツ</t>
    </rPh>
    <rPh sb="13" eb="15">
      <t>スイイ</t>
    </rPh>
    <rPh sb="16" eb="19">
      <t>コウセイヒ</t>
    </rPh>
    <phoneticPr fontId="1"/>
  </si>
  <si>
    <t>基本推計：総人口（年齢３区分別）推移</t>
    <rPh sb="5" eb="8">
      <t>ソウジンコウ</t>
    </rPh>
    <rPh sb="9" eb="11">
      <t>ネンレイ</t>
    </rPh>
    <rPh sb="12" eb="14">
      <t>クブン</t>
    </rPh>
    <rPh sb="14" eb="15">
      <t>ベツ</t>
    </rPh>
    <rPh sb="15" eb="16">
      <t>クニベツ</t>
    </rPh>
    <rPh sb="16" eb="18">
      <t>スイイ</t>
    </rPh>
    <phoneticPr fontId="1"/>
  </si>
  <si>
    <t>基本推計：総人口（年齢３区分別）推移_構成比</t>
    <rPh sb="5" eb="8">
      <t>ソウジンコウ</t>
    </rPh>
    <rPh sb="9" eb="11">
      <t>ネンレイ</t>
    </rPh>
    <rPh sb="12" eb="14">
      <t>クブン</t>
    </rPh>
    <rPh sb="14" eb="15">
      <t>ベツ</t>
    </rPh>
    <rPh sb="15" eb="16">
      <t>クニベツ</t>
    </rPh>
    <rPh sb="16" eb="18">
      <t>スイイ</t>
    </rPh>
    <rPh sb="19" eb="22">
      <t>コウセイヒ</t>
    </rPh>
    <phoneticPr fontId="1"/>
  </si>
  <si>
    <t>基本推計：世帯（家族類型別）推移</t>
    <rPh sb="5" eb="7">
      <t>セタイ</t>
    </rPh>
    <rPh sb="8" eb="10">
      <t>カゾク</t>
    </rPh>
    <rPh sb="10" eb="12">
      <t>ルイケイ</t>
    </rPh>
    <rPh sb="12" eb="13">
      <t>ベツ</t>
    </rPh>
    <rPh sb="14" eb="16">
      <t>スイイ</t>
    </rPh>
    <phoneticPr fontId="1"/>
  </si>
  <si>
    <t>基本推計世帯（家族類型別）推移_構成比</t>
    <rPh sb="4" eb="6">
      <t>セタイ</t>
    </rPh>
    <rPh sb="7" eb="9">
      <t>カゾク</t>
    </rPh>
    <rPh sb="9" eb="11">
      <t>ルイケイ</t>
    </rPh>
    <rPh sb="11" eb="12">
      <t>ベツ</t>
    </rPh>
    <rPh sb="13" eb="15">
      <t>スイイ</t>
    </rPh>
    <rPh sb="16" eb="19">
      <t>コウセイヒ</t>
    </rPh>
    <phoneticPr fontId="1"/>
  </si>
  <si>
    <t>基本推計：総人口（世代別）推移</t>
    <rPh sb="5" eb="8">
      <t>ソウジンコウ</t>
    </rPh>
    <rPh sb="9" eb="11">
      <t>セダイ</t>
    </rPh>
    <rPh sb="11" eb="12">
      <t>クベツ</t>
    </rPh>
    <rPh sb="12" eb="13">
      <t>クニベツ</t>
    </rPh>
    <rPh sb="13" eb="15">
      <t>スイイ</t>
    </rPh>
    <phoneticPr fontId="1"/>
  </si>
  <si>
    <t>基本推計：総人口（世代別）推移_構成比</t>
    <rPh sb="5" eb="8">
      <t>ソウジンコウ</t>
    </rPh>
    <rPh sb="9" eb="11">
      <t>セダイ</t>
    </rPh>
    <rPh sb="11" eb="12">
      <t>クベツ</t>
    </rPh>
    <rPh sb="12" eb="13">
      <t>クニベツ</t>
    </rPh>
    <rPh sb="13" eb="15">
      <t>スイイ</t>
    </rPh>
    <rPh sb="16" eb="19">
      <t>コウセイヒ</t>
    </rPh>
    <phoneticPr fontId="1"/>
  </si>
  <si>
    <t>基本推計：世帯（家族類型別）推移_構成比</t>
    <rPh sb="5" eb="7">
      <t>セタイ</t>
    </rPh>
    <rPh sb="8" eb="10">
      <t>カゾク</t>
    </rPh>
    <rPh sb="10" eb="12">
      <t>ルイケイ</t>
    </rPh>
    <rPh sb="12" eb="13">
      <t>ベツ</t>
    </rPh>
    <rPh sb="14" eb="16">
      <t>スイイ</t>
    </rPh>
    <rPh sb="17" eb="20">
      <t>コウセイヒ</t>
    </rPh>
    <phoneticPr fontId="1"/>
  </si>
  <si>
    <t>総人口（男女別）_区全域（基本推計）</t>
    <rPh sb="0" eb="3">
      <t>ソウジンコウ</t>
    </rPh>
    <rPh sb="4" eb="6">
      <t>ダンジョ</t>
    </rPh>
    <rPh sb="6" eb="7">
      <t>ベツ</t>
    </rPh>
    <rPh sb="13" eb="15">
      <t>キホン</t>
    </rPh>
    <phoneticPr fontId="1"/>
  </si>
  <si>
    <t>総人口（男女別）_構成比_区全域（基本推計）</t>
    <rPh sb="0" eb="3">
      <t>ソウジンコウ</t>
    </rPh>
    <rPh sb="4" eb="6">
      <t>ダンジョ</t>
    </rPh>
    <rPh sb="6" eb="7">
      <t>ベツ</t>
    </rPh>
    <rPh sb="9" eb="12">
      <t>コウセイヒ</t>
    </rPh>
    <rPh sb="17" eb="19">
      <t>キホン</t>
    </rPh>
    <phoneticPr fontId="1"/>
  </si>
  <si>
    <t>総人口（年齢３区分別）_区全域（基本推計）</t>
    <rPh sb="0" eb="3">
      <t>ソウジンコウ</t>
    </rPh>
    <rPh sb="4" eb="6">
      <t>ネンレイ</t>
    </rPh>
    <rPh sb="7" eb="9">
      <t>クブン</t>
    </rPh>
    <rPh sb="9" eb="10">
      <t>ベツ</t>
    </rPh>
    <rPh sb="10" eb="11">
      <t>クニベツ</t>
    </rPh>
    <rPh sb="16" eb="18">
      <t>キホン</t>
    </rPh>
    <phoneticPr fontId="1"/>
  </si>
  <si>
    <t>総人口（年齢３区分別）_構成比_区全域（基本推計）</t>
    <rPh sb="0" eb="3">
      <t>ソウジンコウ</t>
    </rPh>
    <rPh sb="4" eb="6">
      <t>ネンレイ</t>
    </rPh>
    <rPh sb="7" eb="9">
      <t>クブン</t>
    </rPh>
    <rPh sb="9" eb="10">
      <t>ベツ</t>
    </rPh>
    <rPh sb="10" eb="11">
      <t>クニベツ</t>
    </rPh>
    <rPh sb="12" eb="15">
      <t>コウセイヒ</t>
    </rPh>
    <rPh sb="20" eb="22">
      <t>キホン</t>
    </rPh>
    <phoneticPr fontId="1"/>
  </si>
  <si>
    <t>総人口（世代別）_区全域（基本推計）</t>
    <rPh sb="0" eb="3">
      <t>ソウジンコウ</t>
    </rPh>
    <rPh sb="4" eb="6">
      <t>セダイ</t>
    </rPh>
    <rPh sb="6" eb="7">
      <t>クベツ</t>
    </rPh>
    <rPh sb="7" eb="8">
      <t>クニベツ</t>
    </rPh>
    <rPh sb="13" eb="15">
      <t>キホン</t>
    </rPh>
    <phoneticPr fontId="1"/>
  </si>
  <si>
    <t>総人口（世代別）_構成比_区全域（基本推計）</t>
    <rPh sb="0" eb="3">
      <t>ソウジンコウ</t>
    </rPh>
    <rPh sb="4" eb="6">
      <t>セダイ</t>
    </rPh>
    <rPh sb="6" eb="7">
      <t>クベツ</t>
    </rPh>
    <rPh sb="7" eb="8">
      <t>クニベツ</t>
    </rPh>
    <rPh sb="9" eb="12">
      <t>コウセイヒ</t>
    </rPh>
    <rPh sb="17" eb="19">
      <t>キホン</t>
    </rPh>
    <phoneticPr fontId="1"/>
  </si>
  <si>
    <t>令和53年</t>
    <rPh sb="0" eb="2">
      <t>レイワ</t>
    </rPh>
    <rPh sb="4" eb="5">
      <t>ネン</t>
    </rPh>
    <phoneticPr fontId="6"/>
  </si>
  <si>
    <t>【大田区】将来人口推計（住民基本台帳ベース2025年１月１日基準）</t>
    <rPh sb="0" eb="3">
      <t>オオタク</t>
    </rPh>
    <rPh sb="4" eb="6">
      <t>ショウライ</t>
    </rPh>
    <rPh sb="7" eb="9">
      <t>ジンコウ</t>
    </rPh>
    <rPh sb="8" eb="10">
      <t>スイケイ</t>
    </rPh>
    <rPh sb="12" eb="14">
      <t>ジュウミン</t>
    </rPh>
    <rPh sb="14" eb="16">
      <t>キホン</t>
    </rPh>
    <rPh sb="16" eb="18">
      <t>ダイチョウ</t>
    </rPh>
    <rPh sb="25" eb="26">
      <t>ネン</t>
    </rPh>
    <rPh sb="27" eb="28">
      <t>ガツ</t>
    </rPh>
    <rPh sb="29" eb="30">
      <t>ニチ</t>
    </rPh>
    <rPh sb="30" eb="32">
      <t>キジュン</t>
    </rPh>
    <phoneticPr fontId="3"/>
  </si>
  <si>
    <t>前回推計(R6推計)</t>
  </si>
  <si>
    <t>平成31年</t>
    <rPh sb="0" eb="2">
      <t>ヘイセイ</t>
    </rPh>
    <rPh sb="4" eb="5">
      <t>ネン</t>
    </rPh>
    <phoneticPr fontId="6"/>
  </si>
  <si>
    <r>
      <t xml:space="preserve">
</t>
    </r>
    <r>
      <rPr>
        <b/>
        <sz val="14"/>
        <rFont val="Meiryo UI"/>
        <family val="3"/>
        <charset val="128"/>
      </rPr>
      <t>■2071年までの大田区の総人口</t>
    </r>
    <r>
      <rPr>
        <sz val="14"/>
        <rFont val="Meiryo UI"/>
        <family val="3"/>
        <charset val="128"/>
      </rPr>
      <t xml:space="preserve">
　 2026年以降増加の見込みであり、2042年に745,333人となる。これをピークに減少に転じ、2071年には702,179人となる見込みである。</t>
    </r>
    <r>
      <rPr>
        <b/>
        <sz val="14"/>
        <rFont val="Meiryo UI"/>
        <family val="3"/>
        <charset val="128"/>
      </rPr>
      <t xml:space="preserve">
</t>
    </r>
    <rPh sb="6" eb="7">
      <t>ネン</t>
    </rPh>
    <rPh sb="10" eb="13">
      <t>オオタク</t>
    </rPh>
    <rPh sb="14" eb="17">
      <t>ソウジンコウ</t>
    </rPh>
    <phoneticPr fontId="6"/>
  </si>
  <si>
    <t>大田区人口推計（令和７年１月１日時点）</t>
    <rPh sb="0" eb="3">
      <t>オオタク</t>
    </rPh>
    <rPh sb="3" eb="5">
      <t>ジンコウ</t>
    </rPh>
    <rPh sb="5" eb="7">
      <t>スイケイ</t>
    </rPh>
    <rPh sb="8" eb="10">
      <t>レイワ</t>
    </rPh>
    <rPh sb="11" eb="12">
      <t>ネン</t>
    </rPh>
    <rPh sb="13" eb="14">
      <t>ガツ</t>
    </rPh>
    <rPh sb="15" eb="16">
      <t>ニチ</t>
    </rPh>
    <rPh sb="16" eb="18">
      <t>ジテン</t>
    </rPh>
    <phoneticPr fontId="7"/>
  </si>
  <si>
    <r>
      <t xml:space="preserve">
</t>
    </r>
    <r>
      <rPr>
        <b/>
        <sz val="14"/>
        <rFont val="BIZ UDPゴシック"/>
        <family val="3"/>
        <charset val="128"/>
      </rPr>
      <t>■2071年までの大田区の年齢３区分人口・構成比</t>
    </r>
    <r>
      <rPr>
        <sz val="14"/>
        <rFont val="BIZ UDPゴシック"/>
        <family val="3"/>
        <charset val="128"/>
      </rPr>
      <t xml:space="preserve">
　 年齢３区分人口の推移をみると、年少人口は2026年以降減少を続け、2071年に58,068人となる見込みである。
　 生産年齢人口は2026年以降、2031年頃まで増加するが、以降減少し、2071年に455,028人となる見込みである。
　 老年人口は2026年以降、2051年頃まで増加し、その後一時減少するが再度増加となり、2071年に189,083人となる見込みである。
　 年齢３区分構成比をみると、2025年に比べ、2071年に年少人口は1.7ポイントの低下、生産年齢人口は3.0ポイントの低下、老年人口は
4.9ポイントの上昇となっている。</t>
    </r>
    <rPh sb="14" eb="16">
      <t>ネンレイ</t>
    </rPh>
    <rPh sb="17" eb="19">
      <t>クブン</t>
    </rPh>
    <rPh sb="19" eb="21">
      <t>ジンコウ</t>
    </rPh>
    <rPh sb="22" eb="25">
      <t>コウセイヒ</t>
    </rPh>
    <phoneticPr fontId="6"/>
  </si>
  <si>
    <r>
      <t xml:space="preserve">
</t>
    </r>
    <r>
      <rPr>
        <b/>
        <sz val="14"/>
        <rFont val="BIZ UDPゴシック"/>
        <family val="3"/>
        <charset val="128"/>
      </rPr>
      <t>■2071年までの大田区の地区別総人口</t>
    </r>
    <r>
      <rPr>
        <sz val="14"/>
        <rFont val="BIZ UDPゴシック"/>
        <family val="3"/>
        <charset val="128"/>
      </rPr>
      <t xml:space="preserve">
　 大森地区は、若干の増減がありながらもほぼ横ばいに推移し、2071年に248,426人となる見込みである。
　 調布地区は、微減を続け、2071年に173,597人となる見込みである。
　 蒲田地区は、2026年以降微増し2032年に302,375人となるが、これをピークに減少し、2071年に280,156人となる見込みである。</t>
    </r>
    <rPh sb="14" eb="16">
      <t>チク</t>
    </rPh>
    <rPh sb="16" eb="17">
      <t>ベツ</t>
    </rPh>
    <rPh sb="17" eb="20">
      <t>ソウジンコウ</t>
    </rPh>
    <rPh sb="18" eb="20">
      <t>ジンコウ</t>
    </rPh>
    <phoneticPr fontId="6"/>
  </si>
  <si>
    <r>
      <t xml:space="preserve">
</t>
    </r>
    <r>
      <rPr>
        <b/>
        <sz val="14"/>
        <rFont val="BIZ UDPゴシック"/>
        <family val="3"/>
        <charset val="128"/>
      </rPr>
      <t>■2071年までの大田区の０歳児人口（出生数）</t>
    </r>
    <r>
      <rPr>
        <sz val="14"/>
        <rFont val="BIZ UDPゴシック"/>
        <family val="3"/>
        <charset val="128"/>
      </rPr>
      <t xml:space="preserve">
　 2026年以降増加の見込みであり、2041年・2042年に5,000人となる。これをピークに減少に転じ、2071年には4,147人となる見込みである。
</t>
    </r>
    <rPh sb="10" eb="13">
      <t>オオタク</t>
    </rPh>
    <rPh sb="15" eb="17">
      <t>サイジ</t>
    </rPh>
    <rPh sb="17" eb="19">
      <t>ジンコウ</t>
    </rPh>
    <rPh sb="20" eb="23">
      <t>シュッショウスウ</t>
    </rPh>
    <rPh sb="32" eb="34">
      <t>イコウ</t>
    </rPh>
    <rPh sb="37" eb="39">
      <t>ミコ</t>
    </rPh>
    <rPh sb="54" eb="55">
      <t>ネン</t>
    </rPh>
    <rPh sb="73" eb="75">
      <t>ゲンショウ</t>
    </rPh>
    <rPh sb="76" eb="77">
      <t>テン</t>
    </rPh>
    <rPh sb="83" eb="84">
      <t>ネン</t>
    </rPh>
    <rPh sb="91" eb="92">
      <t>ニン</t>
    </rPh>
    <rPh sb="95" eb="97">
      <t>ミコ</t>
    </rPh>
    <phoneticPr fontId="6"/>
  </si>
  <si>
    <r>
      <rPr>
        <sz val="14"/>
        <rFont val="BIZ UDPゴシック"/>
        <family val="3"/>
        <charset val="128"/>
      </rPr>
      <t xml:space="preserve">
</t>
    </r>
    <r>
      <rPr>
        <b/>
        <sz val="14"/>
        <rFont val="BIZ UDPゴシック"/>
        <family val="3"/>
        <charset val="128"/>
      </rPr>
      <t>■2071年までの大田区の地区別０歳児人口（出生数）</t>
    </r>
    <r>
      <rPr>
        <sz val="14"/>
        <rFont val="BIZ UDPゴシック"/>
        <family val="3"/>
        <charset val="128"/>
      </rPr>
      <t xml:space="preserve">
　 大森地区は、2026年以降緩やかな増加傾向を示すが、2043年をピークにその後減少に転じ、2071年には1,620人となる見込みである。
　 調布地区は、2026年から2043年まで緩やかに増加するが、その後減少傾向に入り、2071年には1,052人となる見込みである。
　 蒲田地区は、2026年以降緩やかな増加傾向を示すが、2034年に1,911人でピークを迎える。その後緩やかな減少傾向が続き、2071年には1,475人となる見込みである。
</t>
    </r>
    <r>
      <rPr>
        <sz val="14"/>
        <rFont val="Meiryo UI"/>
        <family val="3"/>
        <charset val="128"/>
      </rPr>
      <t xml:space="preserve">　 
</t>
    </r>
    <rPh sb="10" eb="13">
      <t>オオタク</t>
    </rPh>
    <rPh sb="14" eb="17">
      <t>チクベツ</t>
    </rPh>
    <rPh sb="18" eb="20">
      <t>サイジ</t>
    </rPh>
    <rPh sb="20" eb="22">
      <t>ジンコウ</t>
    </rPh>
    <rPh sb="23" eb="26">
      <t>シュッショウスウ</t>
    </rPh>
    <rPh sb="30" eb="32">
      <t>オオモリ</t>
    </rPh>
    <rPh sb="32" eb="34">
      <t>チク</t>
    </rPh>
    <rPh sb="68" eb="69">
      <t>ゴ</t>
    </rPh>
    <rPh sb="168" eb="170">
      <t>カマタ</t>
    </rPh>
    <rPh sb="170" eb="172">
      <t>チク</t>
    </rPh>
    <rPh sb="181" eb="182">
      <t>ユル</t>
    </rPh>
    <rPh sb="185" eb="187">
      <t>ゾウカ</t>
    </rPh>
    <rPh sb="187" eb="189">
      <t>ケイコウ</t>
    </rPh>
    <rPh sb="190" eb="191">
      <t>シメ</t>
    </rPh>
    <phoneticPr fontId="6"/>
  </si>
  <si>
    <r>
      <rPr>
        <sz val="14"/>
        <rFont val="BIZ UDPゴシック"/>
        <family val="3"/>
        <charset val="128"/>
      </rPr>
      <t>　令和６年４月に推計した将来人口を更新（令和53（2071年）まで）しました。</t>
    </r>
    <r>
      <rPr>
        <b/>
        <sz val="14"/>
        <rFont val="BIZ UDPゴシック"/>
        <family val="3"/>
        <charset val="128"/>
      </rPr>
      <t xml:space="preserve">
１　推計期間
</t>
    </r>
    <r>
      <rPr>
        <sz val="14"/>
        <rFont val="BIZ UDPゴシック"/>
        <family val="3"/>
        <charset val="128"/>
      </rPr>
      <t xml:space="preserve">　　2026から2071年
</t>
    </r>
    <r>
      <rPr>
        <b/>
        <sz val="14"/>
        <rFont val="BIZ UDPゴシック"/>
        <family val="3"/>
        <charset val="128"/>
      </rPr>
      <t xml:space="preserve">
２　対象地域
</t>
    </r>
    <r>
      <rPr>
        <sz val="14"/>
        <rFont val="BIZ UDPゴシック"/>
        <family val="3"/>
        <charset val="128"/>
      </rPr>
      <t xml:space="preserve">　　区の全域、3つの地区に分割した地区別にそれぞれ推計値を公表します。
　　大田区全域、地区別（大森地区・調布地区・蒲田地区）
　　　（１）大森地区：大森東、大森西、入新井、馬込、池上、新井宿特別出張所の合計。
　　　（２）調布地区：嶺町、田園調布、鵜の木、久が原、雪谷、千束特別出張所の合計。
　　　（３）蒲田地区：糀谷、羽田、六郷、矢口、蒲田西、蒲田東特別出張所の合計。
</t>
    </r>
    <r>
      <rPr>
        <b/>
        <sz val="14"/>
        <rFont val="BIZ UDPゴシック"/>
        <family val="3"/>
        <charset val="128"/>
      </rPr>
      <t xml:space="preserve">
３　推計人口
</t>
    </r>
    <r>
      <rPr>
        <sz val="14"/>
        <rFont val="BIZ UDPゴシック"/>
        <family val="3"/>
        <charset val="128"/>
      </rPr>
      <t>　　住民基本台帳人口を基にして推計を実施しています。</t>
    </r>
    <r>
      <rPr>
        <b/>
        <sz val="14"/>
        <rFont val="BIZ UDPゴシック"/>
        <family val="3"/>
        <charset val="128"/>
      </rPr>
      <t xml:space="preserve">
４　基準日
</t>
    </r>
    <r>
      <rPr>
        <sz val="14"/>
        <rFont val="BIZ UDPゴシック"/>
        <family val="3"/>
        <charset val="128"/>
      </rPr>
      <t xml:space="preserve">　　住民基本台帳人口（2025年1月1日時点）
</t>
    </r>
    <r>
      <rPr>
        <b/>
        <sz val="14"/>
        <rFont val="BIZ UDPゴシック"/>
        <family val="3"/>
        <charset val="128"/>
      </rPr>
      <t>５</t>
    </r>
    <r>
      <rPr>
        <sz val="14"/>
        <rFont val="BIZ UDPゴシック"/>
        <family val="3"/>
        <charset val="128"/>
      </rPr>
      <t>　</t>
    </r>
    <r>
      <rPr>
        <b/>
        <sz val="14"/>
        <rFont val="BIZ UDPゴシック"/>
        <family val="3"/>
        <charset val="128"/>
      </rPr>
      <t>推計手法：人口</t>
    </r>
    <r>
      <rPr>
        <sz val="14"/>
        <rFont val="BIZ UDPゴシック"/>
        <family val="3"/>
        <charset val="128"/>
      </rPr>
      <t xml:space="preserve">
　　将来人口の推計手法は、人口の変化を決定する値を自然増減（出生・死亡）と社会増減（転出入）の要因ごとに設定する
　　「コーホート要因法」を用いています。
　　本推計では、基準日時点における男女それぞれの同年齢の集団（人口）をコーホートと呼びます。
</t>
    </r>
    <r>
      <rPr>
        <b/>
        <sz val="14"/>
        <rFont val="BIZ UDPゴシック"/>
        <family val="3"/>
        <charset val="128"/>
      </rPr>
      <t>６　推計の仮定（基本推計）</t>
    </r>
    <r>
      <rPr>
        <sz val="14"/>
        <rFont val="BIZ UDPゴシック"/>
        <family val="3"/>
        <charset val="128"/>
      </rPr>
      <t xml:space="preserve">
　　大田区では、年間で20年以上プラス（転入超過）であった社会増減が、2020年からのコロナ禍において
　マイナス（転出超過）となりました。令和６年、令和７年は人口が回復しましたが、新型コロナウイルス感染症拡大による人口への影響が
　いつまで続くのか不明であることから、過去６年間の人口動向を踏まえて推計を更新しました。過去６年間の動向のうち、
　３年間は人口が増加、３年間はコロナ禍による人口減少となっています。
</t>
    </r>
    <r>
      <rPr>
        <b/>
        <sz val="14"/>
        <rFont val="BIZ UDPゴシック"/>
        <family val="3"/>
        <charset val="128"/>
      </rPr>
      <t>７　推計結果の概要</t>
    </r>
    <r>
      <rPr>
        <sz val="14"/>
        <rFont val="BIZ UDPゴシック"/>
        <family val="3"/>
        <charset val="128"/>
      </rPr>
      <t xml:space="preserve">
　　（１）2020年代半ばまでは転出超過から転入超過へ徐々に移行。
　　（２）2020年代後半から2040年代前半まではほぼ横ばいではあるが、転入超過により人口が緩やかに増加。
　　（３）2040年代半ば以降は少子多死による自然減の拡大により人口が緩やかに減少。
　　（４）長期的に70万人の人口規模を維持。</t>
    </r>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</si>
</sst>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_ ;[Red]\-#,##0\ "/>
    <numFmt numFmtId="177" formatCode="0.0%"/>
    <numFmt numFmtId="178" formatCode="&quot;令和&quot;0&quot;年&quot;"/>
    <numFmt numFmtId="179" formatCode="#,##0_);[Red]\(#,##0\)"/>
    <numFmt numFmtId="180" formatCode="#,##0_ "/>
    <numFmt numFmtId="181" formatCode="#,##0.000_ ;[Red]\-#,##0.000\ "/>
    <numFmt numFmtId="182" formatCode="#,##0;&quot;▲ &quot;#,##0"/>
    <numFmt numFmtId="183" formatCode="0&quot;年&quot;"/>
    <numFmt numFmtId="184" formatCode="&quot;＋&quot;#,##0;&quot;▲&quot;#,##0"/>
    <numFmt numFmtId="185" formatCode="#,##0.000;&quot;▲ &quot;#,##0.000"/>
    <numFmt numFmtId="186" formatCode="#,##0;&quot;△ &quot;#,##0"/>
  </numFmts>
  <fonts count="29">
    <font>
      <sz val="11"/>
      <color theme="1"/>
      <name val="ＭＳ Ｐゴシック"/>
      <family val="2"/>
      <charset val="128"/>
      <scheme val="minor"/>
    </font>
    <font>
      <sz val="11"/>
      <name val="ＭＳ Ｐゴシック"/>
      <family val="3"/>
      <charset val="128"/>
    </font>
    <font>
      <sz val="11"/>
      <name val="ＭＳ Ｐゴシック"/>
      <family val="3"/>
      <charset val="128"/>
    </font>
    <font>
      <sz val="11"/>
      <name val="ＭＳ Ｐゴシック"/>
      <family val="3"/>
      <charset val="128"/>
    </font>
    <font>
      <sz val="11"/>
      <name val="ＭＳ Ｐゴシック"/>
      <family val="3"/>
      <charset val="128"/>
    </font>
    <font>
      <sz val="10"/>
      <name val="丸ｺﾞｼｯｸ"/>
      <family val="3"/>
      <charset val="128"/>
    </font>
    <font>
      <sz val="6"/>
      <name val="ＭＳ Ｐゴシック"/>
      <family val="2"/>
      <charset val="128"/>
      <scheme val="minor"/>
    </font>
    <font>
      <sz val="7"/>
      <name val="ＭＳ 明朝"/>
      <family val="1"/>
      <charset val="128"/>
    </font>
    <font>
      <sz val="14"/>
      <name val="ＭＳ 明朝"/>
      <family val="1"/>
      <charset val="128"/>
    </font>
    <font>
      <b/>
      <sz val="14"/>
      <name val="Meiryo UI"/>
      <family val="3"/>
      <charset val="128"/>
    </font>
    <font>
      <sz val="14"/>
      <name val="Meiryo UI"/>
      <family val="3"/>
      <charset val="128"/>
    </font>
    <font>
      <sz val="24"/>
      <name val="ＭＳ ゴシック"/>
      <family val="3"/>
      <charset val="128"/>
    </font>
    <font>
      <sz val="24"/>
      <name val="ＭＳ 明朝"/>
      <family val="1"/>
      <charset val="128"/>
    </font>
    <font>
      <sz val="14"/>
      <color indexed="12"/>
      <name val="ＭＳ 明朝"/>
      <family val="1"/>
      <charset val="128"/>
    </font>
    <font>
      <sz val="16"/>
      <name val="ＭＳ 明朝"/>
      <family val="1"/>
      <charset val="128"/>
    </font>
    <font>
      <sz val="14"/>
      <color indexed="81"/>
      <name val="ＭＳ Ｐゴシック"/>
      <family val="3"/>
      <charset val="128"/>
    </font>
    <font>
      <b/>
      <sz val="12"/>
      <color theme="1"/>
      <name val="游ゴシック"/>
      <family val="3"/>
      <charset val="128"/>
    </font>
    <font>
      <b/>
      <sz val="9"/>
      <color theme="1"/>
      <name val="游ゴシック"/>
      <family val="3"/>
      <charset val="128"/>
    </font>
    <font>
      <b/>
      <sz val="9"/>
      <color theme="0"/>
      <name val="游ゴシック"/>
      <family val="3"/>
      <charset val="128"/>
    </font>
    <font>
      <b/>
      <sz val="10"/>
      <color theme="1"/>
      <name val="游ゴシック"/>
      <family val="3"/>
      <charset val="128"/>
    </font>
    <font>
      <b/>
      <sz val="12"/>
      <color theme="1"/>
      <name val="Meiryo UI"/>
      <family val="3"/>
      <charset val="128"/>
    </font>
    <font>
      <b/>
      <sz val="10"/>
      <color theme="1"/>
      <name val="Meiryo UI"/>
      <family val="3"/>
      <charset val="128"/>
    </font>
    <font>
      <b/>
      <sz val="9"/>
      <color theme="1"/>
      <name val="Meiryo UI"/>
      <family val="3"/>
      <charset val="128"/>
    </font>
    <font>
      <b/>
      <sz val="9"/>
      <color theme="0"/>
      <name val="Meiryo UI"/>
      <family val="3"/>
      <charset val="128"/>
    </font>
    <font>
      <sz val="10"/>
      <color theme="1"/>
      <name val="Meiryo UI"/>
      <family val="3"/>
      <charset val="128"/>
    </font>
    <font>
      <sz val="11"/>
      <color theme="1"/>
      <name val="ＭＳ Ｐゴシック"/>
      <family val="2"/>
      <charset val="128"/>
      <scheme val="minor"/>
    </font>
    <font>
      <b/>
      <sz val="26"/>
      <name val="BIZ UDPゴシック"/>
      <family val="3"/>
      <charset val="128"/>
    </font>
    <font>
      <b/>
      <sz val="14"/>
      <name val="BIZ UDPゴシック"/>
      <family val="3"/>
      <charset val="128"/>
    </font>
    <font>
      <sz val="14"/>
      <name val="BIZ UDPゴシック"/>
      <family val="3"/>
      <charset val="128"/>
    </font>
  </fonts>
  <fills count="14">
    <fill>
      <patternFill patternType="none"/>
    </fill>
    <fill>
      <patternFill patternType="gray125"/>
    </fill>
    <fill>
      <patternFill patternType="solid">
        <fgColor indexed="42"/>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8" tint="-0.249977111117893"/>
        <bgColor indexed="64"/>
      </patternFill>
    </fill>
    <fill>
      <patternFill patternType="solid">
        <fgColor theme="6" tint="0.59996337778862885"/>
        <bgColor indexed="64"/>
      </patternFill>
    </fill>
    <fill>
      <patternFill patternType="solid">
        <fgColor theme="5" tint="0.59996337778862885"/>
        <bgColor indexed="64"/>
      </patternFill>
    </fill>
    <fill>
      <patternFill patternType="solid">
        <fgColor theme="4" tint="0.599963377788628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FFFF00"/>
        <bgColor indexed="64"/>
      </patternFill>
    </fill>
  </fills>
  <borders count="7">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7">
    <xf numFmtId="0" fontId="0" fillId="0" borderId="0">
      <alignment vertical="center"/>
    </xf>
    <xf numFmtId="0" fontId="5" fillId="0" borderId="0"/>
    <xf numFmtId="38" fontId="5" fillId="0" borderId="0" applyFont="0" applyFill="0" applyBorder="0" applyAlignment="0" applyProtection="0"/>
    <xf numFmtId="0" fontId="8" fillId="0" borderId="0"/>
    <xf numFmtId="0" fontId="4" fillId="0" borderId="0">
      <alignment vertical="center"/>
    </xf>
    <xf numFmtId="9" fontId="25" fillId="0" borderId="0" applyFont="0" applyFill="0" applyBorder="0" applyAlignment="0" applyProtection="0">
      <alignment vertical="center"/>
    </xf>
    <xf numFmtId="38" fontId="25" fillId="0" borderId="0" applyFont="0" applyFill="0" applyBorder="0" applyAlignment="0" applyProtection="0">
      <alignment vertical="center"/>
    </xf>
  </cellStyleXfs>
  <cellXfs count="132">
    <xf numFmtId="0" fontId="0" fillId="0" borderId="0" xfId="0">
      <alignment vertical="center"/>
    </xf>
    <xf numFmtId="0" fontId="8" fillId="0" borderId="0" xfId="3"/>
    <xf numFmtId="0" fontId="11" fillId="0" borderId="0" xfId="3" quotePrefix="1" applyFont="1" applyAlignment="1">
      <alignment horizontal="left"/>
    </xf>
    <xf numFmtId="0" fontId="12" fillId="0" borderId="0" xfId="3" applyFont="1" applyAlignment="1">
      <alignment horizontal="left"/>
    </xf>
    <xf numFmtId="0" fontId="13" fillId="0" borderId="0" xfId="3" applyFont="1"/>
    <xf numFmtId="0" fontId="14" fillId="0" borderId="0" xfId="3" quotePrefix="1" applyFont="1" applyAlignment="1">
      <alignment horizontal="left"/>
    </xf>
    <xf numFmtId="0" fontId="8" fillId="0" borderId="0" xfId="3" applyAlignment="1">
      <alignment horizontal="left"/>
    </xf>
    <xf numFmtId="0" fontId="8" fillId="2" borderId="3" xfId="3" applyFill="1" applyBorder="1" applyAlignment="1">
      <alignment horizontal="center"/>
    </xf>
    <xf numFmtId="178" fontId="8" fillId="2" borderId="1" xfId="3" applyNumberFormat="1" applyFill="1" applyBorder="1"/>
    <xf numFmtId="178" fontId="8" fillId="2" borderId="1" xfId="3" applyNumberFormat="1" applyFill="1" applyBorder="1" applyAlignment="1">
      <alignment horizontal="center"/>
    </xf>
    <xf numFmtId="178" fontId="8" fillId="0" borderId="0" xfId="3" applyNumberFormat="1"/>
    <xf numFmtId="0" fontId="8" fillId="2" borderId="2" xfId="3" applyFill="1" applyBorder="1"/>
    <xf numFmtId="0" fontId="8" fillId="0" borderId="2" xfId="3" applyBorder="1"/>
    <xf numFmtId="179" fontId="8" fillId="0" borderId="2" xfId="3" applyNumberFormat="1" applyBorder="1"/>
    <xf numFmtId="176" fontId="8" fillId="0" borderId="2" xfId="3" applyNumberFormat="1" applyBorder="1"/>
    <xf numFmtId="0" fontId="8" fillId="2" borderId="2" xfId="3" applyFill="1" applyBorder="1" applyAlignment="1">
      <alignment horizontal="center"/>
    </xf>
    <xf numFmtId="177" fontId="8" fillId="0" borderId="2" xfId="3" applyNumberFormat="1" applyBorder="1"/>
    <xf numFmtId="176" fontId="8" fillId="0" borderId="2" xfId="3" applyNumberFormat="1" applyBorder="1" applyAlignment="1">
      <alignment vertical="center" shrinkToFit="1"/>
    </xf>
    <xf numFmtId="176" fontId="8" fillId="0" borderId="0" xfId="3" applyNumberFormat="1"/>
    <xf numFmtId="180" fontId="8" fillId="0" borderId="0" xfId="3" applyNumberFormat="1"/>
    <xf numFmtId="0" fontId="13" fillId="0" borderId="2" xfId="3" applyFont="1" applyBorder="1"/>
    <xf numFmtId="0" fontId="8" fillId="0" borderId="0" xfId="3" applyAlignment="1">
      <alignment horizontal="center"/>
    </xf>
    <xf numFmtId="179" fontId="8" fillId="0" borderId="0" xfId="3" applyNumberFormat="1"/>
    <xf numFmtId="181" fontId="8" fillId="0" borderId="2" xfId="3" applyNumberFormat="1" applyBorder="1"/>
    <xf numFmtId="181" fontId="8" fillId="2" borderId="2" xfId="3" applyNumberFormat="1" applyFill="1" applyBorder="1"/>
    <xf numFmtId="181" fontId="8" fillId="0" borderId="0" xfId="3" applyNumberFormat="1"/>
    <xf numFmtId="181" fontId="13" fillId="0" borderId="0" xfId="3" applyNumberFormat="1" applyFont="1"/>
    <xf numFmtId="181" fontId="13" fillId="0" borderId="2" xfId="3" applyNumberFormat="1" applyFont="1" applyBorder="1"/>
    <xf numFmtId="176" fontId="8" fillId="0" borderId="0" xfId="3" applyNumberFormat="1" applyAlignment="1">
      <alignment horizontal="center" vertical="center"/>
    </xf>
    <xf numFmtId="176" fontId="8" fillId="2" borderId="2" xfId="3" applyNumberFormat="1" applyFill="1" applyBorder="1"/>
    <xf numFmtId="0" fontId="16" fillId="0" borderId="0" xfId="0" applyFont="1">
      <alignment vertical="center"/>
    </xf>
    <xf numFmtId="0" fontId="19" fillId="0" borderId="0" xfId="0" applyFont="1">
      <alignment vertical="center"/>
    </xf>
    <xf numFmtId="0" fontId="19" fillId="0" borderId="0" xfId="0" applyFont="1" applyAlignment="1">
      <alignment horizontal="right" vertical="center"/>
    </xf>
    <xf numFmtId="183" fontId="17" fillId="0" borderId="0" xfId="0" applyNumberFormat="1" applyFont="1" applyAlignment="1">
      <alignment horizontal="right" vertical="center"/>
    </xf>
    <xf numFmtId="183" fontId="17" fillId="0" borderId="0" xfId="0" applyNumberFormat="1" applyFont="1" applyAlignment="1">
      <alignment horizontal="center" vertical="center"/>
    </xf>
    <xf numFmtId="183" fontId="17" fillId="0" borderId="2" xfId="0" applyNumberFormat="1" applyFont="1" applyBorder="1" applyAlignment="1">
      <alignment horizontal="center" vertical="center"/>
    </xf>
    <xf numFmtId="182" fontId="17" fillId="0" borderId="0" xfId="0" applyNumberFormat="1" applyFont="1" applyAlignment="1">
      <alignment horizontal="right" vertical="center"/>
    </xf>
    <xf numFmtId="182" fontId="17" fillId="0" borderId="0" xfId="0" applyNumberFormat="1" applyFont="1">
      <alignment vertical="center"/>
    </xf>
    <xf numFmtId="182" fontId="17" fillId="0" borderId="2" xfId="0" applyNumberFormat="1" applyFont="1" applyBorder="1" applyAlignment="1">
      <alignment horizontal="right" vertical="center"/>
    </xf>
    <xf numFmtId="183" fontId="17" fillId="0" borderId="2" xfId="0" applyNumberFormat="1" applyFont="1" applyBorder="1" applyAlignment="1">
      <alignment horizontal="right" vertical="center"/>
    </xf>
    <xf numFmtId="182" fontId="18" fillId="6" borderId="2" xfId="0" applyNumberFormat="1" applyFont="1" applyFill="1" applyBorder="1" applyAlignment="1">
      <alignment horizontal="right" vertical="center"/>
    </xf>
    <xf numFmtId="182" fontId="17" fillId="0" borderId="2" xfId="0" applyNumberFormat="1" applyFont="1" applyBorder="1">
      <alignment vertical="center"/>
    </xf>
    <xf numFmtId="182" fontId="18" fillId="6" borderId="2" xfId="0" applyNumberFormat="1" applyFont="1" applyFill="1" applyBorder="1">
      <alignment vertical="center"/>
    </xf>
    <xf numFmtId="0" fontId="8" fillId="0" borderId="5" xfId="3" applyBorder="1"/>
    <xf numFmtId="176" fontId="13" fillId="0" borderId="2" xfId="3" applyNumberFormat="1" applyFont="1" applyBorder="1"/>
    <xf numFmtId="179" fontId="13" fillId="0" borderId="0" xfId="3" applyNumberFormat="1" applyFont="1"/>
    <xf numFmtId="183" fontId="8" fillId="2" borderId="3" xfId="3" applyNumberFormat="1" applyFill="1" applyBorder="1" applyAlignment="1">
      <alignment horizontal="center"/>
    </xf>
    <xf numFmtId="183" fontId="8" fillId="0" borderId="0" xfId="3" applyNumberFormat="1"/>
    <xf numFmtId="183" fontId="13" fillId="0" borderId="0" xfId="3" applyNumberFormat="1" applyFont="1"/>
    <xf numFmtId="0" fontId="20" fillId="0" borderId="0" xfId="0" applyFont="1">
      <alignment vertical="center"/>
    </xf>
    <xf numFmtId="0" fontId="21" fillId="0" borderId="0" xfId="0" applyFont="1">
      <alignment vertical="center"/>
    </xf>
    <xf numFmtId="0" fontId="21" fillId="0" borderId="0" xfId="0" applyFont="1" applyAlignment="1">
      <alignment horizontal="right" vertical="center"/>
    </xf>
    <xf numFmtId="183" fontId="22" fillId="0" borderId="0" xfId="0" applyNumberFormat="1" applyFont="1" applyAlignment="1">
      <alignment horizontal="right" vertical="center"/>
    </xf>
    <xf numFmtId="183" fontId="22" fillId="0" borderId="0" xfId="0" applyNumberFormat="1" applyFont="1" applyAlignment="1">
      <alignment horizontal="center" vertical="center"/>
    </xf>
    <xf numFmtId="183" fontId="22" fillId="0" borderId="2" xfId="0" applyNumberFormat="1" applyFont="1" applyBorder="1" applyAlignment="1">
      <alignment horizontal="center" vertical="center"/>
    </xf>
    <xf numFmtId="182" fontId="22" fillId="0" borderId="0" xfId="0" applyNumberFormat="1" applyFont="1" applyAlignment="1">
      <alignment horizontal="right" vertical="center"/>
    </xf>
    <xf numFmtId="182" fontId="22" fillId="0" borderId="0" xfId="0" applyNumberFormat="1" applyFont="1">
      <alignment vertical="center"/>
    </xf>
    <xf numFmtId="183" fontId="22" fillId="0" borderId="2" xfId="0" applyNumberFormat="1" applyFont="1" applyBorder="1" applyAlignment="1">
      <alignment horizontal="right" vertical="center"/>
    </xf>
    <xf numFmtId="182" fontId="22" fillId="5" borderId="2" xfId="0" applyNumberFormat="1" applyFont="1" applyFill="1" applyBorder="1" applyAlignment="1">
      <alignment horizontal="right" vertical="center"/>
    </xf>
    <xf numFmtId="186" fontId="22" fillId="5" borderId="2" xfId="0" applyNumberFormat="1" applyFont="1" applyFill="1" applyBorder="1">
      <alignment vertical="center"/>
    </xf>
    <xf numFmtId="182" fontId="22" fillId="10" borderId="2" xfId="0" applyNumberFormat="1" applyFont="1" applyFill="1" applyBorder="1" applyAlignment="1">
      <alignment horizontal="right" vertical="center"/>
    </xf>
    <xf numFmtId="186" fontId="22" fillId="10" borderId="2" xfId="0" applyNumberFormat="1" applyFont="1" applyFill="1" applyBorder="1">
      <alignment vertical="center"/>
    </xf>
    <xf numFmtId="182" fontId="22" fillId="12" borderId="2" xfId="0" applyNumberFormat="1" applyFont="1" applyFill="1" applyBorder="1" applyAlignment="1">
      <alignment horizontal="right" vertical="center"/>
    </xf>
    <xf numFmtId="186" fontId="22" fillId="12" borderId="2" xfId="0" applyNumberFormat="1" applyFont="1" applyFill="1" applyBorder="1">
      <alignment vertical="center"/>
    </xf>
    <xf numFmtId="182" fontId="23" fillId="6" borderId="2" xfId="0" applyNumberFormat="1" applyFont="1" applyFill="1" applyBorder="1" applyAlignment="1">
      <alignment horizontal="right" vertical="center"/>
    </xf>
    <xf numFmtId="186" fontId="23" fillId="6" borderId="2" xfId="0" applyNumberFormat="1" applyFont="1" applyFill="1" applyBorder="1">
      <alignment vertical="center"/>
    </xf>
    <xf numFmtId="182" fontId="22" fillId="0" borderId="2" xfId="0" applyNumberFormat="1" applyFont="1" applyBorder="1" applyAlignment="1">
      <alignment horizontal="right" vertical="center"/>
    </xf>
    <xf numFmtId="182" fontId="22" fillId="0" borderId="2" xfId="0" applyNumberFormat="1" applyFont="1" applyBorder="1">
      <alignment vertical="center"/>
    </xf>
    <xf numFmtId="182" fontId="22" fillId="3" borderId="2" xfId="0" applyNumberFormat="1" applyFont="1" applyFill="1" applyBorder="1" applyAlignment="1">
      <alignment horizontal="right" vertical="center"/>
    </xf>
    <xf numFmtId="182" fontId="22" fillId="4" borderId="2" xfId="0" applyNumberFormat="1" applyFont="1" applyFill="1" applyBorder="1" applyAlignment="1">
      <alignment horizontal="right" vertical="center"/>
    </xf>
    <xf numFmtId="182" fontId="23" fillId="6" borderId="2" xfId="0" applyNumberFormat="1" applyFont="1" applyFill="1" applyBorder="1">
      <alignment vertical="center"/>
    </xf>
    <xf numFmtId="184" fontId="22" fillId="0" borderId="2" xfId="0" applyNumberFormat="1" applyFont="1" applyBorder="1">
      <alignment vertical="center"/>
    </xf>
    <xf numFmtId="184" fontId="23" fillId="6" borderId="2" xfId="0" applyNumberFormat="1" applyFont="1" applyFill="1" applyBorder="1">
      <alignment vertical="center"/>
    </xf>
    <xf numFmtId="184" fontId="22" fillId="5" borderId="2" xfId="0" applyNumberFormat="1" applyFont="1" applyFill="1" applyBorder="1" applyAlignment="1">
      <alignment horizontal="center" vertical="center"/>
    </xf>
    <xf numFmtId="184" fontId="22" fillId="5" borderId="2" xfId="0" applyNumberFormat="1" applyFont="1" applyFill="1" applyBorder="1">
      <alignment vertical="center"/>
    </xf>
    <xf numFmtId="184" fontId="22" fillId="10" borderId="2" xfId="0" applyNumberFormat="1" applyFont="1" applyFill="1" applyBorder="1" applyAlignment="1">
      <alignment horizontal="center" vertical="center"/>
    </xf>
    <xf numFmtId="184" fontId="22" fillId="10" borderId="2" xfId="0" applyNumberFormat="1" applyFont="1" applyFill="1" applyBorder="1">
      <alignment vertical="center"/>
    </xf>
    <xf numFmtId="184" fontId="22" fillId="12" borderId="2" xfId="0" applyNumberFormat="1" applyFont="1" applyFill="1" applyBorder="1" applyAlignment="1">
      <alignment horizontal="center" vertical="center"/>
    </xf>
    <xf numFmtId="184" fontId="22" fillId="12" borderId="2" xfId="0" applyNumberFormat="1" applyFont="1" applyFill="1" applyBorder="1">
      <alignment vertical="center"/>
    </xf>
    <xf numFmtId="184" fontId="23" fillId="6" borderId="2" xfId="0" applyNumberFormat="1" applyFont="1" applyFill="1" applyBorder="1" applyAlignment="1">
      <alignment horizontal="center" vertical="center"/>
    </xf>
    <xf numFmtId="177" fontId="22" fillId="0" borderId="2" xfId="0" applyNumberFormat="1" applyFont="1" applyBorder="1">
      <alignment vertical="center"/>
    </xf>
    <xf numFmtId="177" fontId="23" fillId="6" borderId="2" xfId="0" applyNumberFormat="1" applyFont="1" applyFill="1" applyBorder="1">
      <alignment vertical="center"/>
    </xf>
    <xf numFmtId="177" fontId="22" fillId="12" borderId="2" xfId="0" applyNumberFormat="1" applyFont="1" applyFill="1" applyBorder="1">
      <alignment vertical="center"/>
    </xf>
    <xf numFmtId="177" fontId="22" fillId="5" borderId="2" xfId="0" applyNumberFormat="1" applyFont="1" applyFill="1" applyBorder="1">
      <alignment vertical="center"/>
    </xf>
    <xf numFmtId="177" fontId="22" fillId="10" borderId="2" xfId="0" applyNumberFormat="1" applyFont="1" applyFill="1" applyBorder="1">
      <alignment vertical="center"/>
    </xf>
    <xf numFmtId="177" fontId="22" fillId="5" borderId="2" xfId="0" applyNumberFormat="1" applyFont="1" applyFill="1" applyBorder="1" applyAlignment="1">
      <alignment horizontal="right" vertical="center"/>
    </xf>
    <xf numFmtId="177" fontId="22" fillId="3" borderId="2" xfId="0" applyNumberFormat="1" applyFont="1" applyFill="1" applyBorder="1" applyAlignment="1">
      <alignment horizontal="right" vertical="center"/>
    </xf>
    <xf numFmtId="177" fontId="22" fillId="12" borderId="2" xfId="0" applyNumberFormat="1" applyFont="1" applyFill="1" applyBorder="1" applyAlignment="1">
      <alignment horizontal="right" vertical="center"/>
    </xf>
    <xf numFmtId="182" fontId="22" fillId="7" borderId="2" xfId="0" applyNumberFormat="1" applyFont="1" applyFill="1" applyBorder="1" applyAlignment="1">
      <alignment horizontal="right" vertical="center"/>
    </xf>
    <xf numFmtId="182" fontId="22" fillId="8" borderId="2" xfId="0" applyNumberFormat="1" applyFont="1" applyFill="1" applyBorder="1" applyAlignment="1">
      <alignment horizontal="right" vertical="center"/>
    </xf>
    <xf numFmtId="182" fontId="22" fillId="9" borderId="2" xfId="0" applyNumberFormat="1" applyFont="1" applyFill="1" applyBorder="1" applyAlignment="1">
      <alignment horizontal="right" vertical="center"/>
    </xf>
    <xf numFmtId="0" fontId="22" fillId="0" borderId="0" xfId="0" applyFont="1">
      <alignment vertical="center"/>
    </xf>
    <xf numFmtId="177" fontId="22" fillId="4" borderId="2" xfId="0" applyNumberFormat="1" applyFont="1" applyFill="1" applyBorder="1" applyAlignment="1">
      <alignment horizontal="right" vertical="center"/>
    </xf>
    <xf numFmtId="182" fontId="22" fillId="11" borderId="2" xfId="0" applyNumberFormat="1" applyFont="1" applyFill="1" applyBorder="1" applyAlignment="1">
      <alignment horizontal="right" vertical="center"/>
    </xf>
    <xf numFmtId="0" fontId="24" fillId="0" borderId="0" xfId="0" applyFont="1">
      <alignment vertical="center"/>
    </xf>
    <xf numFmtId="177" fontId="22" fillId="10" borderId="2" xfId="0" applyNumberFormat="1" applyFont="1" applyFill="1" applyBorder="1" applyAlignment="1">
      <alignment horizontal="right" vertical="center"/>
    </xf>
    <xf numFmtId="177" fontId="22" fillId="11" borderId="2" xfId="0" applyNumberFormat="1" applyFont="1" applyFill="1" applyBorder="1" applyAlignment="1">
      <alignment horizontal="right" vertical="center"/>
    </xf>
    <xf numFmtId="185" fontId="22" fillId="0" borderId="2" xfId="0" applyNumberFormat="1" applyFont="1" applyBorder="1">
      <alignment vertical="center"/>
    </xf>
    <xf numFmtId="185" fontId="23" fillId="6" borderId="2" xfId="0" applyNumberFormat="1" applyFont="1" applyFill="1" applyBorder="1">
      <alignment vertical="center"/>
    </xf>
    <xf numFmtId="176" fontId="8" fillId="13" borderId="2" xfId="3" applyNumberFormat="1" applyFill="1" applyBorder="1"/>
    <xf numFmtId="177" fontId="8" fillId="13" borderId="2" xfId="5" applyNumberFormat="1" applyFont="1" applyFill="1" applyBorder="1" applyAlignment="1"/>
    <xf numFmtId="10" fontId="8" fillId="13" borderId="2" xfId="5" applyNumberFormat="1" applyFont="1" applyFill="1" applyBorder="1" applyAlignment="1"/>
    <xf numFmtId="38" fontId="8" fillId="0" borderId="0" xfId="6" applyFont="1" applyAlignment="1"/>
    <xf numFmtId="38" fontId="8" fillId="0" borderId="0" xfId="6" applyFont="1" applyFill="1" applyAlignment="1"/>
    <xf numFmtId="0" fontId="10" fillId="0" borderId="0" xfId="3" applyFont="1" applyAlignment="1">
      <alignment horizontal="left" vertical="top" wrapText="1"/>
    </xf>
    <xf numFmtId="0" fontId="10" fillId="0" borderId="0" xfId="3" applyFont="1" applyAlignment="1">
      <alignment horizontal="left" vertical="top"/>
    </xf>
    <xf numFmtId="0" fontId="26" fillId="0" borderId="0" xfId="3" applyFont="1" applyAlignment="1">
      <alignment horizontal="center" vertical="center" wrapText="1"/>
    </xf>
    <xf numFmtId="0" fontId="9" fillId="0" borderId="0" xfId="3" applyFont="1" applyAlignment="1">
      <alignment horizontal="center" vertical="center" wrapText="1"/>
    </xf>
    <xf numFmtId="0" fontId="9" fillId="0" borderId="0" xfId="3" applyFont="1" applyAlignment="1">
      <alignment horizontal="center" vertical="center"/>
    </xf>
    <xf numFmtId="0" fontId="27" fillId="0" borderId="0" xfId="3" applyFont="1" applyAlignment="1">
      <alignment vertical="top" wrapText="1"/>
    </xf>
    <xf numFmtId="0" fontId="9" fillId="0" borderId="0" xfId="3" applyFont="1" applyAlignment="1">
      <alignment vertical="top" wrapText="1"/>
    </xf>
    <xf numFmtId="0" fontId="9" fillId="0" borderId="0" xfId="3" applyFont="1" applyAlignment="1">
      <alignment vertical="top"/>
    </xf>
    <xf numFmtId="183" fontId="22" fillId="0" borderId="4" xfId="0" applyNumberFormat="1" applyFont="1" applyBorder="1" applyAlignment="1">
      <alignment horizontal="right" vertical="center"/>
    </xf>
    <xf numFmtId="183" fontId="22" fillId="0" borderId="6" xfId="0" applyNumberFormat="1" applyFont="1" applyBorder="1" applyAlignment="1">
      <alignment horizontal="right" vertical="center"/>
    </xf>
    <xf numFmtId="182" fontId="22" fillId="5" borderId="4" xfId="0" applyNumberFormat="1" applyFont="1" applyFill="1" applyBorder="1" applyAlignment="1">
      <alignment horizontal="right" vertical="center"/>
    </xf>
    <xf numFmtId="182" fontId="22" fillId="5" borderId="6" xfId="0" applyNumberFormat="1" applyFont="1" applyFill="1" applyBorder="1" applyAlignment="1">
      <alignment horizontal="right" vertical="center"/>
    </xf>
    <xf numFmtId="182" fontId="22" fillId="10" borderId="4" xfId="0" applyNumberFormat="1" applyFont="1" applyFill="1" applyBorder="1" applyAlignment="1">
      <alignment horizontal="right" vertical="center"/>
    </xf>
    <xf numFmtId="182" fontId="22" fillId="10" borderId="6" xfId="0" applyNumberFormat="1" applyFont="1" applyFill="1" applyBorder="1" applyAlignment="1">
      <alignment horizontal="right" vertical="center"/>
    </xf>
    <xf numFmtId="182" fontId="22" fillId="12" borderId="4" xfId="0" applyNumberFormat="1" applyFont="1" applyFill="1" applyBorder="1" applyAlignment="1">
      <alignment horizontal="right" vertical="center"/>
    </xf>
    <xf numFmtId="182" fontId="22" fillId="12" borderId="6" xfId="0" applyNumberFormat="1" applyFont="1" applyFill="1" applyBorder="1" applyAlignment="1">
      <alignment horizontal="right" vertical="center"/>
    </xf>
    <xf numFmtId="182" fontId="23" fillId="6" borderId="4" xfId="0" applyNumberFormat="1" applyFont="1" applyFill="1" applyBorder="1" applyAlignment="1">
      <alignment horizontal="right" vertical="center"/>
    </xf>
    <xf numFmtId="182" fontId="23" fillId="6" borderId="6" xfId="0" applyNumberFormat="1" applyFont="1" applyFill="1" applyBorder="1" applyAlignment="1">
      <alignment horizontal="right" vertical="center"/>
    </xf>
    <xf numFmtId="183" fontId="22" fillId="0" borderId="2" xfId="0" applyNumberFormat="1" applyFont="1" applyBorder="1" applyAlignment="1">
      <alignment horizontal="center" vertical="center"/>
    </xf>
    <xf numFmtId="182" fontId="22" fillId="7" borderId="2" xfId="0" applyNumberFormat="1" applyFont="1" applyFill="1" applyBorder="1" applyAlignment="1">
      <alignment horizontal="right" vertical="center"/>
    </xf>
    <xf numFmtId="182" fontId="22" fillId="8" borderId="2" xfId="0" applyNumberFormat="1" applyFont="1" applyFill="1" applyBorder="1" applyAlignment="1">
      <alignment horizontal="right" vertical="center"/>
    </xf>
    <xf numFmtId="182" fontId="22" fillId="9" borderId="2" xfId="0" applyNumberFormat="1" applyFont="1" applyFill="1" applyBorder="1" applyAlignment="1">
      <alignment horizontal="right" vertical="center"/>
    </xf>
    <xf numFmtId="182" fontId="22" fillId="4" borderId="2" xfId="0" applyNumberFormat="1" applyFont="1" applyFill="1" applyBorder="1" applyAlignment="1">
      <alignment horizontal="right" vertical="center"/>
    </xf>
    <xf numFmtId="182" fontId="22" fillId="5" borderId="2" xfId="0" applyNumberFormat="1" applyFont="1" applyFill="1" applyBorder="1" applyAlignment="1">
      <alignment horizontal="right" vertical="center"/>
    </xf>
    <xf numFmtId="182" fontId="22" fillId="3" borderId="2" xfId="0" applyNumberFormat="1" applyFont="1" applyFill="1" applyBorder="1" applyAlignment="1">
      <alignment horizontal="right" vertical="center"/>
    </xf>
    <xf numFmtId="182" fontId="22" fillId="12" borderId="2" xfId="0" applyNumberFormat="1" applyFont="1" applyFill="1" applyBorder="1" applyAlignment="1">
      <alignment horizontal="right" vertical="center"/>
    </xf>
    <xf numFmtId="182" fontId="22" fillId="10" borderId="2" xfId="0" applyNumberFormat="1" applyFont="1" applyFill="1" applyBorder="1" applyAlignment="1">
      <alignment horizontal="right" vertical="center"/>
    </xf>
    <xf numFmtId="182" fontId="22" fillId="11" borderId="2" xfId="0" applyNumberFormat="1" applyFont="1" applyFill="1" applyBorder="1" applyAlignment="1">
      <alignment horizontal="right" vertical="center"/>
    </xf>
  </cellXfs>
  <cellStyles count="7">
    <cellStyle name="パーセント" xfId="5" builtinId="5"/>
    <cellStyle name="桁区切り" xfId="6" builtinId="6"/>
    <cellStyle name="桁区切り 2" xfId="2" xr:uid="{00000000-0005-0000-0000-000001000000}"/>
    <cellStyle name="標準" xfId="0" builtinId="0"/>
    <cellStyle name="標準 2" xfId="1" xr:uid="{00000000-0005-0000-0000-000003000000}"/>
    <cellStyle name="標準 3" xfId="3" xr:uid="{00000000-0005-0000-0000-000004000000}"/>
    <cellStyle name="標準 4" xfId="4" xr:uid="{00000000-0005-0000-0000-000005000000}"/>
  </cellStyles>
  <dxfs count="0"/>
  <tableStyles count="0" defaultTableStyle="TableStyleMedium2" defaultPivotStyle="PivotStyleLight16"/>
  <colors>
    <mruColors>
      <color rgb="FF4BACC6"/>
      <color rgb="FF0058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chartsheet" Target="chartsheets/sheet13.xml"/><Relationship Id="rId21" Type="http://schemas.openxmlformats.org/officeDocument/2006/relationships/worksheet" Target="worksheets/sheet11.xml"/><Relationship Id="rId42" Type="http://schemas.openxmlformats.org/officeDocument/2006/relationships/chartsheet" Target="chartsheets/sheet21.xml"/><Relationship Id="rId47" Type="http://schemas.openxmlformats.org/officeDocument/2006/relationships/worksheet" Target="worksheets/sheet24.xml"/><Relationship Id="rId63" Type="http://schemas.openxmlformats.org/officeDocument/2006/relationships/worksheet" Target="worksheets/sheet32.xml"/><Relationship Id="rId68" Type="http://schemas.openxmlformats.org/officeDocument/2006/relationships/chartsheet" Target="chartsheets/sheet34.xml"/><Relationship Id="rId84" Type="http://schemas.openxmlformats.org/officeDocument/2006/relationships/chartsheet" Target="chartsheets/sheet42.xml"/><Relationship Id="rId89" Type="http://schemas.openxmlformats.org/officeDocument/2006/relationships/worksheet" Target="worksheets/sheet46.xml"/><Relationship Id="rId16" Type="http://schemas.openxmlformats.org/officeDocument/2006/relationships/chartsheet" Target="chartsheets/sheet8.xml"/><Relationship Id="rId11" Type="http://schemas.openxmlformats.org/officeDocument/2006/relationships/worksheet" Target="worksheets/sheet6.xml"/><Relationship Id="rId32" Type="http://schemas.openxmlformats.org/officeDocument/2006/relationships/chartsheet" Target="chartsheets/sheet16.xml"/><Relationship Id="rId37" Type="http://schemas.openxmlformats.org/officeDocument/2006/relationships/worksheet" Target="worksheets/sheet19.xml"/><Relationship Id="rId53" Type="http://schemas.openxmlformats.org/officeDocument/2006/relationships/worksheet" Target="worksheets/sheet27.xml"/><Relationship Id="rId58" Type="http://schemas.openxmlformats.org/officeDocument/2006/relationships/chartsheet" Target="chartsheets/sheet29.xml"/><Relationship Id="rId74" Type="http://schemas.openxmlformats.org/officeDocument/2006/relationships/chartsheet" Target="chartsheets/sheet37.xml"/><Relationship Id="rId79" Type="http://schemas.openxmlformats.org/officeDocument/2006/relationships/worksheet" Target="worksheets/sheet40.xml"/><Relationship Id="rId5" Type="http://schemas.openxmlformats.org/officeDocument/2006/relationships/worksheet" Target="worksheets/sheet3.xml"/><Relationship Id="rId90" Type="http://schemas.openxmlformats.org/officeDocument/2006/relationships/externalLink" Target="externalLinks/externalLink1.xml"/><Relationship Id="rId22" Type="http://schemas.openxmlformats.org/officeDocument/2006/relationships/chartsheet" Target="chartsheets/sheet11.xml"/><Relationship Id="rId27" Type="http://schemas.openxmlformats.org/officeDocument/2006/relationships/worksheet" Target="worksheets/sheet14.xml"/><Relationship Id="rId43" Type="http://schemas.openxmlformats.org/officeDocument/2006/relationships/worksheet" Target="worksheets/sheet22.xml"/><Relationship Id="rId48" Type="http://schemas.openxmlformats.org/officeDocument/2006/relationships/chartsheet" Target="chartsheets/sheet24.xml"/><Relationship Id="rId64" Type="http://schemas.openxmlformats.org/officeDocument/2006/relationships/chartsheet" Target="chartsheets/sheet32.xml"/><Relationship Id="rId69" Type="http://schemas.openxmlformats.org/officeDocument/2006/relationships/worksheet" Target="worksheets/sheet35.xml"/><Relationship Id="rId8" Type="http://schemas.openxmlformats.org/officeDocument/2006/relationships/chartsheet" Target="chartsheets/sheet4.xml"/><Relationship Id="rId51" Type="http://schemas.openxmlformats.org/officeDocument/2006/relationships/worksheet" Target="worksheets/sheet26.xml"/><Relationship Id="rId72" Type="http://schemas.openxmlformats.org/officeDocument/2006/relationships/chartsheet" Target="chartsheets/sheet36.xml"/><Relationship Id="rId80" Type="http://schemas.openxmlformats.org/officeDocument/2006/relationships/chartsheet" Target="chartsheets/sheet40.xml"/><Relationship Id="rId85" Type="http://schemas.openxmlformats.org/officeDocument/2006/relationships/worksheet" Target="worksheets/sheet43.xml"/><Relationship Id="rId93" Type="http://schemas.openxmlformats.org/officeDocument/2006/relationships/sharedStrings" Target="sharedStrings.xml"/><Relationship Id="rId3" Type="http://schemas.openxmlformats.org/officeDocument/2006/relationships/worksheet" Target="worksheets/sheet2.xml"/><Relationship Id="rId12" Type="http://schemas.openxmlformats.org/officeDocument/2006/relationships/chartsheet" Target="chartsheets/sheet6.xml"/><Relationship Id="rId17" Type="http://schemas.openxmlformats.org/officeDocument/2006/relationships/worksheet" Target="worksheets/sheet9.xml"/><Relationship Id="rId25" Type="http://schemas.openxmlformats.org/officeDocument/2006/relationships/worksheet" Target="worksheets/sheet13.xml"/><Relationship Id="rId33" Type="http://schemas.openxmlformats.org/officeDocument/2006/relationships/worksheet" Target="worksheets/sheet17.xml"/><Relationship Id="rId38" Type="http://schemas.openxmlformats.org/officeDocument/2006/relationships/chartsheet" Target="chartsheets/sheet19.xml"/><Relationship Id="rId46" Type="http://schemas.openxmlformats.org/officeDocument/2006/relationships/chartsheet" Target="chartsheets/sheet23.xml"/><Relationship Id="rId59" Type="http://schemas.openxmlformats.org/officeDocument/2006/relationships/worksheet" Target="worksheets/sheet30.xml"/><Relationship Id="rId67" Type="http://schemas.openxmlformats.org/officeDocument/2006/relationships/worksheet" Target="worksheets/sheet34.xml"/><Relationship Id="rId20" Type="http://schemas.openxmlformats.org/officeDocument/2006/relationships/chartsheet" Target="chartsheets/sheet10.xml"/><Relationship Id="rId41" Type="http://schemas.openxmlformats.org/officeDocument/2006/relationships/worksheet" Target="worksheets/sheet21.xml"/><Relationship Id="rId54" Type="http://schemas.openxmlformats.org/officeDocument/2006/relationships/chartsheet" Target="chartsheets/sheet27.xml"/><Relationship Id="rId62" Type="http://schemas.openxmlformats.org/officeDocument/2006/relationships/chartsheet" Target="chartsheets/sheet31.xml"/><Relationship Id="rId70" Type="http://schemas.openxmlformats.org/officeDocument/2006/relationships/chartsheet" Target="chartsheets/sheet35.xml"/><Relationship Id="rId75" Type="http://schemas.openxmlformats.org/officeDocument/2006/relationships/worksheet" Target="worksheets/sheet38.xml"/><Relationship Id="rId83" Type="http://schemas.openxmlformats.org/officeDocument/2006/relationships/worksheet" Target="worksheets/sheet42.xml"/><Relationship Id="rId88" Type="http://schemas.openxmlformats.org/officeDocument/2006/relationships/worksheet" Target="worksheets/sheet45.xml"/><Relationship Id="rId9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hartsheet" Target="chartsheets/sheet3.xml"/><Relationship Id="rId15" Type="http://schemas.openxmlformats.org/officeDocument/2006/relationships/worksheet" Target="worksheets/sheet8.xml"/><Relationship Id="rId23" Type="http://schemas.openxmlformats.org/officeDocument/2006/relationships/worksheet" Target="worksheets/sheet12.xml"/><Relationship Id="rId28" Type="http://schemas.openxmlformats.org/officeDocument/2006/relationships/chartsheet" Target="chartsheets/sheet14.xml"/><Relationship Id="rId36" Type="http://schemas.openxmlformats.org/officeDocument/2006/relationships/chartsheet" Target="chartsheets/sheet18.xml"/><Relationship Id="rId49" Type="http://schemas.openxmlformats.org/officeDocument/2006/relationships/worksheet" Target="worksheets/sheet25.xml"/><Relationship Id="rId57" Type="http://schemas.openxmlformats.org/officeDocument/2006/relationships/worksheet" Target="worksheets/sheet29.xml"/><Relationship Id="rId10" Type="http://schemas.openxmlformats.org/officeDocument/2006/relationships/chartsheet" Target="chartsheets/sheet5.xml"/><Relationship Id="rId31" Type="http://schemas.openxmlformats.org/officeDocument/2006/relationships/worksheet" Target="worksheets/sheet16.xml"/><Relationship Id="rId44" Type="http://schemas.openxmlformats.org/officeDocument/2006/relationships/chartsheet" Target="chartsheets/sheet22.xml"/><Relationship Id="rId52" Type="http://schemas.openxmlformats.org/officeDocument/2006/relationships/chartsheet" Target="chartsheets/sheet26.xml"/><Relationship Id="rId60" Type="http://schemas.openxmlformats.org/officeDocument/2006/relationships/chartsheet" Target="chartsheets/sheet30.xml"/><Relationship Id="rId65" Type="http://schemas.openxmlformats.org/officeDocument/2006/relationships/worksheet" Target="worksheets/sheet33.xml"/><Relationship Id="rId73" Type="http://schemas.openxmlformats.org/officeDocument/2006/relationships/worksheet" Target="worksheets/sheet37.xml"/><Relationship Id="rId78" Type="http://schemas.openxmlformats.org/officeDocument/2006/relationships/chartsheet" Target="chartsheets/sheet39.xml"/><Relationship Id="rId81" Type="http://schemas.openxmlformats.org/officeDocument/2006/relationships/worksheet" Target="worksheets/sheet41.xml"/><Relationship Id="rId86" Type="http://schemas.openxmlformats.org/officeDocument/2006/relationships/chartsheet" Target="chartsheets/sheet43.xml"/><Relationship Id="rId94" Type="http://schemas.openxmlformats.org/officeDocument/2006/relationships/calcChain" Target="calcChain.xml"/><Relationship Id="rId4" Type="http://schemas.openxmlformats.org/officeDocument/2006/relationships/chartsheet" Target="chartsheets/sheet2.xml"/><Relationship Id="rId9" Type="http://schemas.openxmlformats.org/officeDocument/2006/relationships/worksheet" Target="worksheets/sheet5.xml"/><Relationship Id="rId13" Type="http://schemas.openxmlformats.org/officeDocument/2006/relationships/worksheet" Target="worksheets/sheet7.xml"/><Relationship Id="rId18" Type="http://schemas.openxmlformats.org/officeDocument/2006/relationships/chartsheet" Target="chartsheets/sheet9.xml"/><Relationship Id="rId39" Type="http://schemas.openxmlformats.org/officeDocument/2006/relationships/worksheet" Target="worksheets/sheet20.xml"/><Relationship Id="rId34" Type="http://schemas.openxmlformats.org/officeDocument/2006/relationships/chartsheet" Target="chartsheets/sheet17.xml"/><Relationship Id="rId50" Type="http://schemas.openxmlformats.org/officeDocument/2006/relationships/chartsheet" Target="chartsheets/sheet25.xml"/><Relationship Id="rId55" Type="http://schemas.openxmlformats.org/officeDocument/2006/relationships/worksheet" Target="worksheets/sheet28.xml"/><Relationship Id="rId76" Type="http://schemas.openxmlformats.org/officeDocument/2006/relationships/chartsheet" Target="chartsheets/sheet38.xml"/><Relationship Id="rId7" Type="http://schemas.openxmlformats.org/officeDocument/2006/relationships/worksheet" Target="worksheets/sheet4.xml"/><Relationship Id="rId71" Type="http://schemas.openxmlformats.org/officeDocument/2006/relationships/worksheet" Target="worksheets/sheet36.xml"/><Relationship Id="rId92" Type="http://schemas.openxmlformats.org/officeDocument/2006/relationships/styles" Target="styles.xml"/><Relationship Id="rId2" Type="http://schemas.openxmlformats.org/officeDocument/2006/relationships/chartsheet" Target="chartsheets/sheet1.xml"/><Relationship Id="rId29" Type="http://schemas.openxmlformats.org/officeDocument/2006/relationships/worksheet" Target="worksheets/sheet15.xml"/><Relationship Id="rId24" Type="http://schemas.openxmlformats.org/officeDocument/2006/relationships/chartsheet" Target="chartsheets/sheet12.xml"/><Relationship Id="rId40" Type="http://schemas.openxmlformats.org/officeDocument/2006/relationships/chartsheet" Target="chartsheets/sheet20.xml"/><Relationship Id="rId45" Type="http://schemas.openxmlformats.org/officeDocument/2006/relationships/worksheet" Target="worksheets/sheet23.xml"/><Relationship Id="rId66" Type="http://schemas.openxmlformats.org/officeDocument/2006/relationships/chartsheet" Target="chartsheets/sheet33.xml"/><Relationship Id="rId87" Type="http://schemas.openxmlformats.org/officeDocument/2006/relationships/worksheet" Target="worksheets/sheet44.xml"/><Relationship Id="rId61" Type="http://schemas.openxmlformats.org/officeDocument/2006/relationships/worksheet" Target="worksheets/sheet31.xml"/><Relationship Id="rId82" Type="http://schemas.openxmlformats.org/officeDocument/2006/relationships/chartsheet" Target="chartsheets/sheet41.xml"/><Relationship Id="rId19" Type="http://schemas.openxmlformats.org/officeDocument/2006/relationships/worksheet" Target="worksheets/sheet10.xml"/><Relationship Id="rId14" Type="http://schemas.openxmlformats.org/officeDocument/2006/relationships/chartsheet" Target="chartsheets/sheet7.xml"/><Relationship Id="rId30" Type="http://schemas.openxmlformats.org/officeDocument/2006/relationships/chartsheet" Target="chartsheets/sheet15.xml"/><Relationship Id="rId35" Type="http://schemas.openxmlformats.org/officeDocument/2006/relationships/worksheet" Target="worksheets/sheet18.xml"/><Relationship Id="rId56" Type="http://schemas.openxmlformats.org/officeDocument/2006/relationships/chartsheet" Target="chartsheets/sheet28.xml"/><Relationship Id="rId77"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r>
              <a:rPr lang="ja-JP" altLang="en-US" sz="1600">
                <a:latin typeface="BIZ UDPゴシック" panose="020B0400000000000000" pitchFamily="50" charset="-128"/>
                <a:ea typeface="BIZ UDPゴシック" panose="020B0400000000000000" pitchFamily="50" charset="-128"/>
              </a:rPr>
              <a:t>総人口</a:t>
            </a:r>
            <a:r>
              <a:rPr lang="en-US" altLang="ja-JP" sz="1600">
                <a:latin typeface="BIZ UDPゴシック" panose="020B0400000000000000" pitchFamily="50" charset="-128"/>
                <a:ea typeface="BIZ UDPゴシック" panose="020B0400000000000000" pitchFamily="50" charset="-128"/>
              </a:rPr>
              <a:t>_</a:t>
            </a:r>
            <a:r>
              <a:rPr lang="ja-JP" altLang="en-US" sz="1600">
                <a:latin typeface="BIZ UDPゴシック" panose="020B0400000000000000" pitchFamily="50" charset="-128"/>
                <a:ea typeface="BIZ UDPゴシック" panose="020B0400000000000000" pitchFamily="50" charset="-128"/>
              </a:rPr>
              <a:t>区全域</a:t>
            </a:r>
          </a:p>
        </c:rich>
      </c:tx>
      <c:layout>
        <c:manualLayout>
          <c:xMode val="edge"/>
          <c:yMode val="edge"/>
          <c:x val="2.2748902591080672E-2"/>
          <c:y val="2.2231523162855121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endParaRPr lang="ja-JP"/>
        </a:p>
      </c:txPr>
    </c:title>
    <c:autoTitleDeleted val="0"/>
    <c:plotArea>
      <c:layout/>
      <c:lineChart>
        <c:grouping val="standard"/>
        <c:varyColors val="0"/>
        <c:ser>
          <c:idx val="4"/>
          <c:order val="0"/>
          <c:tx>
            <c:strRef>
              <c:f>総括表!$B$31</c:f>
              <c:strCache>
                <c:ptCount val="1"/>
                <c:pt idx="0">
                  <c:v>基本推計</c:v>
                </c:pt>
              </c:strCache>
            </c:strRef>
          </c:tx>
          <c:spPr>
            <a:ln w="44450" cap="rnd">
              <a:solidFill>
                <a:schemeClr val="accent5"/>
              </a:solidFill>
              <a:round/>
            </a:ln>
            <a:effectLst/>
          </c:spPr>
          <c:marker>
            <c:symbol val="none"/>
          </c:marker>
          <c:dPt>
            <c:idx val="0"/>
            <c:marker>
              <c:symbol val="none"/>
            </c:marker>
            <c:bubble3D val="0"/>
            <c:extLst>
              <c:ext xmlns:c16="http://schemas.microsoft.com/office/drawing/2014/chart" uri="{C3380CC4-5D6E-409C-BE32-E72D297353CC}">
                <c16:uniqueId val="{00000000-4D7D-4146-8739-796A5DD4275F}"/>
              </c:ext>
            </c:extLst>
          </c:dPt>
          <c:dPt>
            <c:idx val="5"/>
            <c:marker>
              <c:symbol val="none"/>
            </c:marker>
            <c:bubble3D val="0"/>
            <c:extLst>
              <c:ext xmlns:c16="http://schemas.microsoft.com/office/drawing/2014/chart" uri="{C3380CC4-5D6E-409C-BE32-E72D297353CC}">
                <c16:uniqueId val="{00000001-4D7D-4146-8739-796A5DD4275F}"/>
              </c:ext>
            </c:extLst>
          </c:dPt>
          <c:dPt>
            <c:idx val="6"/>
            <c:marker>
              <c:symbol val="circle"/>
              <c:size val="10"/>
              <c:spPr>
                <a:solidFill>
                  <a:schemeClr val="accent5"/>
                </a:solidFill>
                <a:ln w="9525">
                  <a:solidFill>
                    <a:schemeClr val="accent5"/>
                  </a:solidFill>
                </a:ln>
                <a:effectLst/>
              </c:spPr>
            </c:marker>
            <c:bubble3D val="0"/>
            <c:extLst>
              <c:ext xmlns:c16="http://schemas.microsoft.com/office/drawing/2014/chart" uri="{C3380CC4-5D6E-409C-BE32-E72D297353CC}">
                <c16:uniqueId val="{0000000F-4D7D-4146-8739-796A5DD4275F}"/>
              </c:ext>
            </c:extLst>
          </c:dPt>
          <c:dPt>
            <c:idx val="7"/>
            <c:marker>
              <c:symbol val="circle"/>
              <c:size val="10"/>
              <c:spPr>
                <a:solidFill>
                  <a:schemeClr val="accent5"/>
                </a:solidFill>
                <a:ln w="9525">
                  <a:solidFill>
                    <a:schemeClr val="accent5"/>
                  </a:solidFill>
                </a:ln>
                <a:effectLst/>
              </c:spPr>
            </c:marker>
            <c:bubble3D val="0"/>
            <c:extLst>
              <c:ext xmlns:c16="http://schemas.microsoft.com/office/drawing/2014/chart" uri="{C3380CC4-5D6E-409C-BE32-E72D297353CC}">
                <c16:uniqueId val="{0000000E-320D-4A2F-ADE9-94DAC3276F52}"/>
              </c:ext>
            </c:extLst>
          </c:dPt>
          <c:dPt>
            <c:idx val="10"/>
            <c:marker>
              <c:symbol val="none"/>
            </c:marker>
            <c:bubble3D val="0"/>
            <c:extLst>
              <c:ext xmlns:c16="http://schemas.microsoft.com/office/drawing/2014/chart" uri="{C3380CC4-5D6E-409C-BE32-E72D297353CC}">
                <c16:uniqueId val="{00000002-4D7D-4146-8739-796A5DD4275F}"/>
              </c:ext>
            </c:extLst>
          </c:dPt>
          <c:dPt>
            <c:idx val="15"/>
            <c:marker>
              <c:symbol val="none"/>
            </c:marker>
            <c:bubble3D val="0"/>
            <c:extLst>
              <c:ext xmlns:c16="http://schemas.microsoft.com/office/drawing/2014/chart" uri="{C3380CC4-5D6E-409C-BE32-E72D297353CC}">
                <c16:uniqueId val="{00000003-4D7D-4146-8739-796A5DD4275F}"/>
              </c:ext>
            </c:extLst>
          </c:dPt>
          <c:dPt>
            <c:idx val="20"/>
            <c:marker>
              <c:symbol val="none"/>
            </c:marker>
            <c:bubble3D val="0"/>
            <c:extLst>
              <c:ext xmlns:c16="http://schemas.microsoft.com/office/drawing/2014/chart" uri="{C3380CC4-5D6E-409C-BE32-E72D297353CC}">
                <c16:uniqueId val="{00000004-4D7D-4146-8739-796A5DD4275F}"/>
              </c:ext>
            </c:extLst>
          </c:dPt>
          <c:dPt>
            <c:idx val="23"/>
            <c:marker>
              <c:symbol val="circle"/>
              <c:size val="10"/>
              <c:spPr>
                <a:solidFill>
                  <a:schemeClr val="accent5"/>
                </a:solidFill>
                <a:ln w="9525">
                  <a:solidFill>
                    <a:schemeClr val="accent5"/>
                  </a:solidFill>
                </a:ln>
                <a:effectLst/>
              </c:spPr>
            </c:marker>
            <c:bubble3D val="0"/>
            <c:extLst>
              <c:ext xmlns:c16="http://schemas.microsoft.com/office/drawing/2014/chart" uri="{C3380CC4-5D6E-409C-BE32-E72D297353CC}">
                <c16:uniqueId val="{0000000D-4D7D-4146-8739-796A5DD4275F}"/>
              </c:ext>
            </c:extLst>
          </c:dPt>
          <c:dPt>
            <c:idx val="25"/>
            <c:marker>
              <c:symbol val="none"/>
            </c:marker>
            <c:bubble3D val="0"/>
            <c:extLst>
              <c:ext xmlns:c16="http://schemas.microsoft.com/office/drawing/2014/chart" uri="{C3380CC4-5D6E-409C-BE32-E72D297353CC}">
                <c16:uniqueId val="{00000005-4D7D-4146-8739-796A5DD4275F}"/>
              </c:ext>
            </c:extLst>
          </c:dPt>
          <c:dPt>
            <c:idx val="30"/>
            <c:marker>
              <c:symbol val="none"/>
            </c:marker>
            <c:bubble3D val="0"/>
            <c:extLst>
              <c:ext xmlns:c16="http://schemas.microsoft.com/office/drawing/2014/chart" uri="{C3380CC4-5D6E-409C-BE32-E72D297353CC}">
                <c16:uniqueId val="{00000006-4D7D-4146-8739-796A5DD4275F}"/>
              </c:ext>
            </c:extLst>
          </c:dPt>
          <c:dPt>
            <c:idx val="35"/>
            <c:marker>
              <c:symbol val="none"/>
            </c:marker>
            <c:bubble3D val="0"/>
            <c:extLst>
              <c:ext xmlns:c16="http://schemas.microsoft.com/office/drawing/2014/chart" uri="{C3380CC4-5D6E-409C-BE32-E72D297353CC}">
                <c16:uniqueId val="{00000007-4D7D-4146-8739-796A5DD4275F}"/>
              </c:ext>
            </c:extLst>
          </c:dPt>
          <c:dPt>
            <c:idx val="40"/>
            <c:marker>
              <c:symbol val="none"/>
            </c:marker>
            <c:bubble3D val="0"/>
            <c:extLst>
              <c:ext xmlns:c16="http://schemas.microsoft.com/office/drawing/2014/chart" uri="{C3380CC4-5D6E-409C-BE32-E72D297353CC}">
                <c16:uniqueId val="{00000008-4D7D-4146-8739-796A5DD4275F}"/>
              </c:ext>
            </c:extLst>
          </c:dPt>
          <c:dPt>
            <c:idx val="45"/>
            <c:marker>
              <c:symbol val="none"/>
            </c:marker>
            <c:bubble3D val="0"/>
            <c:extLst>
              <c:ext xmlns:c16="http://schemas.microsoft.com/office/drawing/2014/chart" uri="{C3380CC4-5D6E-409C-BE32-E72D297353CC}">
                <c16:uniqueId val="{00000009-4D7D-4146-8739-796A5DD4275F}"/>
              </c:ext>
            </c:extLst>
          </c:dPt>
          <c:dPt>
            <c:idx val="50"/>
            <c:marker>
              <c:symbol val="none"/>
            </c:marker>
            <c:bubble3D val="0"/>
            <c:extLst>
              <c:ext xmlns:c16="http://schemas.microsoft.com/office/drawing/2014/chart" uri="{C3380CC4-5D6E-409C-BE32-E72D297353CC}">
                <c16:uniqueId val="{0000000A-4D7D-4146-8739-796A5DD4275F}"/>
              </c:ext>
            </c:extLst>
          </c:dPt>
          <c:dPt>
            <c:idx val="52"/>
            <c:marker>
              <c:symbol val="circle"/>
              <c:size val="10"/>
              <c:spPr>
                <a:solidFill>
                  <a:schemeClr val="accent5"/>
                </a:solidFill>
                <a:ln w="9525">
                  <a:solidFill>
                    <a:schemeClr val="accent5"/>
                  </a:solidFill>
                </a:ln>
                <a:effectLst/>
              </c:spPr>
            </c:marker>
            <c:bubble3D val="0"/>
            <c:extLst>
              <c:ext xmlns:c16="http://schemas.microsoft.com/office/drawing/2014/chart" uri="{C3380CC4-5D6E-409C-BE32-E72D297353CC}">
                <c16:uniqueId val="{0000000E-4D7D-4146-8739-796A5DD4275F}"/>
              </c:ext>
            </c:extLst>
          </c:dPt>
          <c:dLbls>
            <c:dLbl>
              <c:idx val="6"/>
              <c:layout>
                <c:manualLayout>
                  <c:x val="-0.10170643528561099"/>
                  <c:y val="-1.6188655194391357E-2"/>
                </c:manualLayout>
              </c:layout>
              <c:tx>
                <c:rich>
                  <a:bodyPr/>
                  <a:lstStyle/>
                  <a:p>
                    <a:r>
                      <a:rPr lang="en-US" altLang="ja-JP">
                        <a:latin typeface="BIZ UDPゴシック" panose="020B0400000000000000" pitchFamily="50" charset="-128"/>
                        <a:ea typeface="BIZ UDPゴシック" panose="020B0400000000000000" pitchFamily="50" charset="-128"/>
                      </a:rPr>
                      <a:t>【2025</a:t>
                    </a:r>
                    <a:r>
                      <a:rPr lang="ja-JP" altLang="en-US">
                        <a:latin typeface="BIZ UDPゴシック" panose="020B0400000000000000" pitchFamily="50" charset="-128"/>
                        <a:ea typeface="BIZ UDPゴシック" panose="020B0400000000000000" pitchFamily="50" charset="-128"/>
                      </a:rPr>
                      <a:t>年</a:t>
                    </a:r>
                    <a:r>
                      <a:rPr lang="en-US" altLang="ja-JP">
                        <a:latin typeface="BIZ UDPゴシック" panose="020B0400000000000000" pitchFamily="50" charset="-128"/>
                        <a:ea typeface="BIZ UDPゴシック" panose="020B0400000000000000" pitchFamily="50" charset="-128"/>
                      </a:rPr>
                      <a:t>】</a:t>
                    </a:r>
                  </a:p>
                  <a:p>
                    <a:fld id="{F7EF1D78-A987-419C-83C7-4F3E89619F2F}" type="VALUE">
                      <a:rPr lang="en-US" altLang="ja-JP">
                        <a:latin typeface="BIZ UDPゴシック" panose="020B0400000000000000" pitchFamily="50" charset="-128"/>
                        <a:ea typeface="BIZ UDPゴシック" panose="020B0400000000000000" pitchFamily="50" charset="-128"/>
                      </a:rPr>
                      <a:pPr/>
                      <a:t>[値]</a:t>
                    </a:fld>
                    <a:endParaRPr lang="ja-JP" altLang="en-US"/>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4D7D-4146-8739-796A5DD4275F}"/>
                </c:ext>
              </c:extLst>
            </c:dLbl>
            <c:dLbl>
              <c:idx val="7"/>
              <c:layout>
                <c:manualLayout>
                  <c:x val="-1.2646477758609918E-2"/>
                  <c:y val="-5.4429572976418102E-2"/>
                </c:manualLayout>
              </c:layout>
              <c:tx>
                <c:rich>
                  <a:bodyPr/>
                  <a:lstStyle/>
                  <a:p>
                    <a:r>
                      <a:rPr lang="en-US" altLang="ja-JP"/>
                      <a:t>【2026</a:t>
                    </a:r>
                    <a:r>
                      <a:rPr lang="ja-JP" altLang="en-US"/>
                      <a:t>年</a:t>
                    </a:r>
                    <a:r>
                      <a:rPr lang="en-US" altLang="ja-JP"/>
                      <a:t>】</a:t>
                    </a:r>
                  </a:p>
                  <a:p>
                    <a:fld id="{28395FBE-CD56-438E-8226-0840E8690700}" type="VALUE">
                      <a:rPr lang="en-US" altLang="ja-JP"/>
                      <a:pPr/>
                      <a:t>[値]</a:t>
                    </a:fld>
                    <a:endParaRPr lang="ja-JP" altLang="en-US"/>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E-320D-4A2F-ADE9-94DAC3276F52}"/>
                </c:ext>
              </c:extLst>
            </c:dLbl>
            <c:dLbl>
              <c:idx val="23"/>
              <c:layout>
                <c:manualLayout>
                  <c:x val="-4.6811279826464262E-2"/>
                  <c:y val="6.373486297004459E-2"/>
                </c:manualLayout>
              </c:layout>
              <c:tx>
                <c:rich>
                  <a:bodyPr/>
                  <a:lstStyle/>
                  <a:p>
                    <a:r>
                      <a:rPr lang="en-US" altLang="ja-JP">
                        <a:latin typeface="BIZ UDPゴシック" panose="020B0400000000000000" pitchFamily="50" charset="-128"/>
                        <a:ea typeface="BIZ UDPゴシック" panose="020B0400000000000000" pitchFamily="50" charset="-128"/>
                      </a:rPr>
                      <a:t>【2042</a:t>
                    </a:r>
                    <a:r>
                      <a:rPr lang="ja-JP" altLang="en-US">
                        <a:latin typeface="BIZ UDPゴシック" panose="020B0400000000000000" pitchFamily="50" charset="-128"/>
                        <a:ea typeface="BIZ UDPゴシック" panose="020B0400000000000000" pitchFamily="50" charset="-128"/>
                      </a:rPr>
                      <a:t>年</a:t>
                    </a:r>
                    <a:r>
                      <a:rPr lang="en-US" altLang="ja-JP">
                        <a:latin typeface="BIZ UDPゴシック" panose="020B0400000000000000" pitchFamily="50" charset="-128"/>
                        <a:ea typeface="BIZ UDPゴシック" panose="020B0400000000000000" pitchFamily="50" charset="-128"/>
                      </a:rPr>
                      <a:t>】</a:t>
                    </a:r>
                  </a:p>
                  <a:p>
                    <a:fld id="{6F664E50-07A9-4C68-8715-CE9BEBC9AF63}" type="VALUE">
                      <a:rPr lang="en-US" altLang="ja-JP">
                        <a:latin typeface="BIZ UDPゴシック" panose="020B0400000000000000" pitchFamily="50" charset="-128"/>
                        <a:ea typeface="BIZ UDPゴシック" panose="020B0400000000000000" pitchFamily="50" charset="-128"/>
                      </a:rPr>
                      <a:pPr/>
                      <a:t>[値]</a:t>
                    </a:fld>
                    <a:endParaRPr lang="ja-JP" altLang="en-US"/>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4D7D-4146-8739-796A5DD4275F}"/>
                </c:ext>
              </c:extLst>
            </c:dLbl>
            <c:dLbl>
              <c:idx val="52"/>
              <c:layout>
                <c:manualLayout>
                  <c:x val="-0.11906001446131598"/>
                  <c:y val="-5.9910771191842875E-3"/>
                </c:manualLayout>
              </c:layout>
              <c:tx>
                <c:rich>
                  <a:bodyPr/>
                  <a:lstStyle/>
                  <a:p>
                    <a:r>
                      <a:rPr lang="en-US" altLang="ja-JP"/>
                      <a:t>【2071</a:t>
                    </a:r>
                    <a:r>
                      <a:rPr lang="ja-JP" altLang="en-US"/>
                      <a:t>年</a:t>
                    </a:r>
                    <a:r>
                      <a:rPr lang="en-US" altLang="ja-JP"/>
                      <a:t>】</a:t>
                    </a:r>
                    <a:r>
                      <a:rPr lang="ja-JP" altLang="en-US"/>
                      <a:t>　</a:t>
                    </a:r>
                  </a:p>
                  <a:p>
                    <a:fld id="{F630A0A1-85F6-4C6C-A272-B0A08BEF581C}" type="VALUE">
                      <a:rPr lang="en-US" altLang="ja-JP"/>
                      <a:pPr/>
                      <a:t>[値]</a:t>
                    </a:fld>
                    <a:endParaRPr lang="ja-JP" altLang="en-US"/>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E-4D7D-4146-8739-796A5DD4275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Pゴシック" panose="020B0400000000000000" pitchFamily="50" charset="-128"/>
                    <a:ea typeface="BIZ UDPゴシック" panose="020B0400000000000000"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総括表!$C$5:$BC$5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総括表!$C$31:$BC$31</c:f>
              <c:numCache>
                <c:formatCode>#,##0_);[Red]\(#,##0\)</c:formatCode>
                <c:ptCount val="53"/>
                <c:pt idx="0">
                  <c:v>729534.00000000012</c:v>
                </c:pt>
                <c:pt idx="1">
                  <c:v>734493.00000000023</c:v>
                </c:pt>
                <c:pt idx="2">
                  <c:v>733672.00000000023</c:v>
                </c:pt>
                <c:pt idx="3">
                  <c:v>728703.00000000023</c:v>
                </c:pt>
                <c:pt idx="4">
                  <c:v>728425</c:v>
                </c:pt>
                <c:pt idx="5">
                  <c:v>733633.99999999988</c:v>
                </c:pt>
                <c:pt idx="6">
                  <c:v>740519</c:v>
                </c:pt>
                <c:pt idx="7">
                  <c:v>741187.83783589222</c:v>
                </c:pt>
                <c:pt idx="8">
                  <c:v>741642.04402879719</c:v>
                </c:pt>
                <c:pt idx="9">
                  <c:v>741901.4254152067</c:v>
                </c:pt>
                <c:pt idx="10">
                  <c:v>741951.28818123275</c:v>
                </c:pt>
                <c:pt idx="11">
                  <c:v>741914.45391372521</c:v>
                </c:pt>
                <c:pt idx="12">
                  <c:v>742162.29526980082</c:v>
                </c:pt>
                <c:pt idx="13">
                  <c:v>742386.03200188174</c:v>
                </c:pt>
                <c:pt idx="14">
                  <c:v>742576.69693021663</c:v>
                </c:pt>
                <c:pt idx="15">
                  <c:v>742709.14678664692</c:v>
                </c:pt>
                <c:pt idx="16">
                  <c:v>742850.5355657147</c:v>
                </c:pt>
                <c:pt idx="17">
                  <c:v>743304.3658317402</c:v>
                </c:pt>
                <c:pt idx="18">
                  <c:v>743722.85826523858</c:v>
                </c:pt>
                <c:pt idx="19">
                  <c:v>744101.24658383382</c:v>
                </c:pt>
                <c:pt idx="20">
                  <c:v>744440.74507822772</c:v>
                </c:pt>
                <c:pt idx="21">
                  <c:v>744674.15159437549</c:v>
                </c:pt>
                <c:pt idx="22">
                  <c:v>745099.78537092649</c:v>
                </c:pt>
                <c:pt idx="23">
                  <c:v>745333.4774138584</c:v>
                </c:pt>
                <c:pt idx="24">
                  <c:v>745151.91509601113</c:v>
                </c:pt>
                <c:pt idx="25">
                  <c:v>744745.17349455738</c:v>
                </c:pt>
                <c:pt idx="26">
                  <c:v>744060.04041324742</c:v>
                </c:pt>
                <c:pt idx="27">
                  <c:v>743311.54790759447</c:v>
                </c:pt>
                <c:pt idx="28">
                  <c:v>742371.62590283516</c:v>
                </c:pt>
                <c:pt idx="29">
                  <c:v>741329.85554908868</c:v>
                </c:pt>
                <c:pt idx="30">
                  <c:v>740350.35598310095</c:v>
                </c:pt>
                <c:pt idx="31">
                  <c:v>739346.56136899407</c:v>
                </c:pt>
                <c:pt idx="32">
                  <c:v>738319.86210045812</c:v>
                </c:pt>
                <c:pt idx="33">
                  <c:v>737234.81767825177</c:v>
                </c:pt>
                <c:pt idx="34">
                  <c:v>736082.04813395557</c:v>
                </c:pt>
                <c:pt idx="35">
                  <c:v>734846.74065901188</c:v>
                </c:pt>
                <c:pt idx="36">
                  <c:v>733528.02534624049</c:v>
                </c:pt>
                <c:pt idx="37">
                  <c:v>732113.87245869485</c:v>
                </c:pt>
                <c:pt idx="38">
                  <c:v>730594.10841683671</c:v>
                </c:pt>
                <c:pt idx="39">
                  <c:v>728955.66805374098</c:v>
                </c:pt>
                <c:pt idx="40">
                  <c:v>727227.64789074718</c:v>
                </c:pt>
                <c:pt idx="41">
                  <c:v>725410.87340074987</c:v>
                </c:pt>
                <c:pt idx="42">
                  <c:v>723521.59302466852</c:v>
                </c:pt>
                <c:pt idx="43">
                  <c:v>721574.68951717659</c:v>
                </c:pt>
                <c:pt idx="44">
                  <c:v>719557.16355863563</c:v>
                </c:pt>
                <c:pt idx="45">
                  <c:v>717492.7093562833</c:v>
                </c:pt>
                <c:pt idx="46">
                  <c:v>715386.69767549285</c:v>
                </c:pt>
                <c:pt idx="47">
                  <c:v>713242.13852253929</c:v>
                </c:pt>
                <c:pt idx="48">
                  <c:v>711066.89905868843</c:v>
                </c:pt>
                <c:pt idx="49">
                  <c:v>708865.48100656876</c:v>
                </c:pt>
                <c:pt idx="50">
                  <c:v>706643.38153078489</c:v>
                </c:pt>
                <c:pt idx="51">
                  <c:v>704413.38767031534</c:v>
                </c:pt>
                <c:pt idx="52">
                  <c:v>702179.47954848141</c:v>
                </c:pt>
              </c:numCache>
            </c:numRef>
          </c:val>
          <c:smooth val="0"/>
          <c:extLst>
            <c:ext xmlns:c16="http://schemas.microsoft.com/office/drawing/2014/chart" uri="{C3380CC4-5D6E-409C-BE32-E72D297353CC}">
              <c16:uniqueId val="{0000000B-4D7D-4146-8739-796A5DD4275F}"/>
            </c:ext>
          </c:extLst>
        </c:ser>
        <c:dLbls>
          <c:showLegendKey val="0"/>
          <c:showVal val="0"/>
          <c:showCatName val="0"/>
          <c:showSerName val="0"/>
          <c:showPercent val="0"/>
          <c:showBubbleSize val="0"/>
        </c:dLbls>
        <c:smooth val="0"/>
        <c:axId val="168197456"/>
        <c:axId val="123518888"/>
        <c:extLst>
          <c:ext xmlns:c15="http://schemas.microsoft.com/office/drawing/2012/chart" uri="{02D57815-91ED-43cb-92C2-25804820EDAC}">
            <c15:filteredLineSeries>
              <c15:ser>
                <c:idx val="3"/>
                <c:order val="1"/>
                <c:tx>
                  <c:strRef>
                    <c:extLst>
                      <c:ext uri="{02D57815-91ED-43cb-92C2-25804820EDAC}">
                        <c15:formulaRef>
                          <c15:sqref>総括表!$B$32</c15:sqref>
                        </c15:formulaRef>
                      </c:ext>
                    </c:extLst>
                    <c:strCache>
                      <c:ptCount val="1"/>
                      <c:pt idx="0">
                        <c:v>前回推計</c:v>
                      </c:pt>
                    </c:strCache>
                  </c:strRef>
                </c:tx>
                <c:spPr>
                  <a:ln w="28575" cap="rnd">
                    <a:solidFill>
                      <a:schemeClr val="accent4"/>
                    </a:solidFill>
                    <a:prstDash val="sysDash"/>
                    <a:round/>
                  </a:ln>
                  <a:effectLst/>
                </c:spPr>
                <c:marker>
                  <c:symbol val="none"/>
                </c:marker>
                <c:cat>
                  <c:numRef>
                    <c:extLst>
                      <c:ext uri="{02D57815-91ED-43cb-92C2-25804820EDAC}">
                        <c15:formulaRef>
                          <c15:sqref>総括表!$C$5:$BC$5</c15:sqref>
                        </c15:formulaRef>
                      </c:ext>
                    </c:extLst>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extLst>
                      <c:ext uri="{02D57815-91ED-43cb-92C2-25804820EDAC}">
                        <c15:formulaRef>
                          <c15:sqref>総括表!$C$32:$BC$32</c15:sqref>
                        </c15:formulaRef>
                      </c:ext>
                    </c:extLst>
                    <c:numCache>
                      <c:formatCode>#,##0_);[Red]\(#,##0\)</c:formatCode>
                      <c:ptCount val="53"/>
                      <c:pt idx="0">
                        <c:v>729534.00000000012</c:v>
                      </c:pt>
                      <c:pt idx="1">
                        <c:v>734493.00000000023</c:v>
                      </c:pt>
                      <c:pt idx="2">
                        <c:v>733672.00000000023</c:v>
                      </c:pt>
                      <c:pt idx="3">
                        <c:v>728703.00000000023</c:v>
                      </c:pt>
                      <c:pt idx="4">
                        <c:v>728425</c:v>
                      </c:pt>
                      <c:pt idx="5">
                        <c:v>733633.99999999988</c:v>
                      </c:pt>
                      <c:pt idx="6">
                        <c:v>733666.51325624017</c:v>
                      </c:pt>
                      <c:pt idx="7">
                        <c:v>733998.70142182522</c:v>
                      </c:pt>
                      <c:pt idx="8">
                        <c:v>734190.13598644745</c:v>
                      </c:pt>
                      <c:pt idx="9">
                        <c:v>734225.15891440562</c:v>
                      </c:pt>
                      <c:pt idx="10">
                        <c:v>734095.10597245628</c:v>
                      </c:pt>
                      <c:pt idx="11">
                        <c:v>733915.72860612301</c:v>
                      </c:pt>
                      <c:pt idx="12">
                        <c:v>734050.53781874152</c:v>
                      </c:pt>
                      <c:pt idx="13">
                        <c:v>734153.04768530582</c:v>
                      </c:pt>
                      <c:pt idx="14">
                        <c:v>734234.71192383277</c:v>
                      </c:pt>
                      <c:pt idx="15">
                        <c:v>734250.22826235811</c:v>
                      </c:pt>
                      <c:pt idx="16">
                        <c:v>734277.35889035754</c:v>
                      </c:pt>
                      <c:pt idx="17">
                        <c:v>734591.96284681302</c:v>
                      </c:pt>
                      <c:pt idx="18">
                        <c:v>734874.10977197741</c:v>
                      </c:pt>
                      <c:pt idx="19">
                        <c:v>735121.22040802077</c:v>
                      </c:pt>
                      <c:pt idx="20">
                        <c:v>735305.09793985612</c:v>
                      </c:pt>
                      <c:pt idx="21">
                        <c:v>735392.90589742421</c:v>
                      </c:pt>
                      <c:pt idx="22">
                        <c:v>735692.30529599066</c:v>
                      </c:pt>
                      <c:pt idx="23">
                        <c:v>735815.00991753465</c:v>
                      </c:pt>
                      <c:pt idx="24">
                        <c:v>735548.94031750213</c:v>
                      </c:pt>
                      <c:pt idx="25">
                        <c:v>735136.03409516939</c:v>
                      </c:pt>
                      <c:pt idx="26">
                        <c:v>734482.56637198303</c:v>
                      </c:pt>
                      <c:pt idx="27">
                        <c:v>733891.56221807841</c:v>
                      </c:pt>
                      <c:pt idx="28">
                        <c:v>733192.49476820487</c:v>
                      </c:pt>
                      <c:pt idx="29">
                        <c:v>732700.87163555645</c:v>
                      </c:pt>
                      <c:pt idx="30">
                        <c:v>732237.40623258951</c:v>
                      </c:pt>
                      <c:pt idx="31">
                        <c:v>731786.11866813141</c:v>
                      </c:pt>
                      <c:pt idx="32">
                        <c:v>731320.10311570251</c:v>
                      </c:pt>
                      <c:pt idx="33">
                        <c:v>730812.17560645414</c:v>
                      </c:pt>
                      <c:pt idx="34">
                        <c:v>730254.25156241423</c:v>
                      </c:pt>
                      <c:pt idx="35">
                        <c:v>729617.00253611896</c:v>
                      </c:pt>
                      <c:pt idx="36">
                        <c:v>728890.10635858111</c:v>
                      </c:pt>
                      <c:pt idx="37">
                        <c:v>728067.04877785756</c:v>
                      </c:pt>
                      <c:pt idx="38">
                        <c:v>727148.06491729373</c:v>
                      </c:pt>
                      <c:pt idx="39">
                        <c:v>726125.9874251039</c:v>
                      </c:pt>
                      <c:pt idx="40">
                        <c:v>725019.83526364004</c:v>
                      </c:pt>
                      <c:pt idx="41">
                        <c:v>723841.36623821908</c:v>
                      </c:pt>
                      <c:pt idx="42">
                        <c:v>722597.14829275967</c:v>
                      </c:pt>
                      <c:pt idx="43">
                        <c:v>721323.87881720124</c:v>
                      </c:pt>
                      <c:pt idx="44">
                        <c:v>720005.42674622289</c:v>
                      </c:pt>
                      <c:pt idx="45">
                        <c:v>718664.33649980766</c:v>
                      </c:pt>
                      <c:pt idx="46">
                        <c:v>717302.9490395349</c:v>
                      </c:pt>
                      <c:pt idx="47">
                        <c:v>715934.58107837127</c:v>
                      </c:pt>
                      <c:pt idx="48">
                        <c:v>714568.04482434248</c:v>
                      </c:pt>
                      <c:pt idx="49">
                        <c:v>713214.26818024297</c:v>
                      </c:pt>
                      <c:pt idx="50">
                        <c:v>711875.56137397862</c:v>
                      </c:pt>
                      <c:pt idx="51">
                        <c:v>710571.83508799784</c:v>
                      </c:pt>
                      <c:pt idx="52">
                        <c:v>0</c:v>
                      </c:pt>
                    </c:numCache>
                  </c:numRef>
                </c:val>
                <c:smooth val="0"/>
                <c:extLst>
                  <c:ext xmlns:c16="http://schemas.microsoft.com/office/drawing/2014/chart" uri="{C3380CC4-5D6E-409C-BE32-E72D297353CC}">
                    <c16:uniqueId val="{0000000C-4D7D-4146-8739-796A5DD4275F}"/>
                  </c:ext>
                </c:extLst>
              </c15:ser>
            </c15:filteredLineSeries>
          </c:ext>
        </c:extLst>
      </c:lineChart>
      <c:catAx>
        <c:axId val="1681974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r>
                  <a:rPr lang="ja-JP">
                    <a:latin typeface="BIZ UDPゴシック" panose="020B0400000000000000" pitchFamily="50" charset="-128"/>
                    <a:ea typeface="BIZ UDPゴシック" panose="020B0400000000000000" pitchFamily="50" charset="-128"/>
                  </a:rPr>
                  <a:t>（</a:t>
                </a:r>
                <a:r>
                  <a:rPr lang="ja-JP" altLang="en-US">
                    <a:latin typeface="BIZ UDPゴシック" panose="020B0400000000000000" pitchFamily="50" charset="-128"/>
                    <a:ea typeface="BIZ UDPゴシック" panose="020B0400000000000000" pitchFamily="50" charset="-128"/>
                  </a:rPr>
                  <a:t>基準日</a:t>
                </a:r>
                <a:r>
                  <a:rPr lang="en-US" altLang="ja-JP">
                    <a:latin typeface="BIZ UDPゴシック" panose="020B0400000000000000" pitchFamily="50" charset="-128"/>
                    <a:ea typeface="BIZ UDPゴシック" panose="020B0400000000000000" pitchFamily="50" charset="-128"/>
                  </a:rPr>
                  <a:t>:</a:t>
                </a:r>
                <a:r>
                  <a:rPr lang="ja-JP" altLang="en-US">
                    <a:latin typeface="BIZ UDPゴシック" panose="020B0400000000000000" pitchFamily="50" charset="-128"/>
                    <a:ea typeface="BIZ UDPゴシック" panose="020B0400000000000000" pitchFamily="50" charset="-128"/>
                  </a:rPr>
                  <a:t>２０２５年</a:t>
                </a:r>
                <a:r>
                  <a:rPr lang="en-US">
                    <a:latin typeface="BIZ UDPゴシック" panose="020B0400000000000000" pitchFamily="50" charset="-128"/>
                    <a:ea typeface="BIZ UDPゴシック" panose="020B0400000000000000" pitchFamily="50" charset="-128"/>
                  </a:rPr>
                  <a:t>1</a:t>
                </a:r>
                <a:r>
                  <a:rPr lang="ja-JP">
                    <a:latin typeface="BIZ UDPゴシック" panose="020B0400000000000000" pitchFamily="50" charset="-128"/>
                    <a:ea typeface="BIZ UDPゴシック" panose="020B0400000000000000" pitchFamily="50" charset="-128"/>
                  </a:rPr>
                  <a:t>月</a:t>
                </a:r>
                <a:r>
                  <a:rPr lang="en-US" altLang="ja-JP">
                    <a:latin typeface="BIZ UDPゴシック" panose="020B0400000000000000" pitchFamily="50" charset="-128"/>
                    <a:ea typeface="BIZ UDPゴシック" panose="020B0400000000000000" pitchFamily="50" charset="-128"/>
                  </a:rPr>
                  <a:t>1</a:t>
                </a:r>
                <a:r>
                  <a:rPr lang="ja-JP" altLang="en-US">
                    <a:latin typeface="BIZ UDPゴシック" panose="020B0400000000000000" pitchFamily="50" charset="-128"/>
                    <a:ea typeface="BIZ UDPゴシック" panose="020B0400000000000000" pitchFamily="50" charset="-128"/>
                  </a:rPr>
                  <a:t>日</a:t>
                </a:r>
                <a:r>
                  <a:rPr lang="ja-JP">
                    <a:latin typeface="BIZ UDPゴシック" panose="020B0400000000000000" pitchFamily="50" charset="-128"/>
                    <a:ea typeface="BIZ UDPゴシック" panose="020B0400000000000000" pitchFamily="50" charset="-128"/>
                  </a:rPr>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endParaRPr lang="ja-JP"/>
            </a:p>
          </c:txPr>
        </c:title>
        <c:numFmt formatCode="#&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23518888"/>
        <c:crosses val="autoZero"/>
        <c:auto val="1"/>
        <c:lblAlgn val="ctr"/>
        <c:lblOffset val="100"/>
        <c:tickLblSkip val="5"/>
        <c:tickMarkSkip val="1"/>
        <c:noMultiLvlLbl val="0"/>
      </c:catAx>
      <c:valAx>
        <c:axId val="123518888"/>
        <c:scaling>
          <c:orientation val="minMax"/>
          <c:min val="700000"/>
        </c:scaling>
        <c:delete val="0"/>
        <c:axPos val="r"/>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68197456"/>
        <c:crosses val="max"/>
        <c:crossBetween val="between"/>
        <c:majorUnit val="1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総括表!$A$184</c:f>
          <c:strCache>
            <c:ptCount val="1"/>
            <c:pt idx="0">
              <c:v>：社会増減(転入超過数)_年間_区全域</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1435616438356164"/>
          <c:y val="0.18885859580052494"/>
          <c:w val="0.79512458202998593"/>
          <c:h val="0.71433595800524929"/>
        </c:manualLayout>
      </c:layout>
      <c:lineChart>
        <c:grouping val="standard"/>
        <c:varyColors val="0"/>
        <c:ser>
          <c:idx val="4"/>
          <c:order val="0"/>
          <c:tx>
            <c:strRef>
              <c:f>総括表!$B$187</c:f>
              <c:strCache>
                <c:ptCount val="1"/>
                <c:pt idx="0">
                  <c:v>基本推計</c:v>
                </c:pt>
              </c:strCache>
            </c:strRef>
          </c:tx>
          <c:spPr>
            <a:ln w="63500" cap="rnd">
              <a:solidFill>
                <a:schemeClr val="accent5"/>
              </a:solidFill>
              <a:round/>
            </a:ln>
            <a:effectLst/>
          </c:spPr>
          <c:marker>
            <c:symbol val="none"/>
          </c:marker>
          <c:dPt>
            <c:idx val="1"/>
            <c:marker>
              <c:symbol val="none"/>
            </c:marker>
            <c:bubble3D val="0"/>
            <c:extLst>
              <c:ext xmlns:c16="http://schemas.microsoft.com/office/drawing/2014/chart" uri="{C3380CC4-5D6E-409C-BE32-E72D297353CC}">
                <c16:uniqueId val="{00000000-101B-4C79-A570-D0F592634796}"/>
              </c:ext>
            </c:extLst>
          </c:dPt>
          <c:dPt>
            <c:idx val="2"/>
            <c:marker>
              <c:symbol val="none"/>
            </c:marker>
            <c:bubble3D val="0"/>
            <c:extLst>
              <c:ext xmlns:c16="http://schemas.microsoft.com/office/drawing/2014/chart" uri="{C3380CC4-5D6E-409C-BE32-E72D297353CC}">
                <c16:uniqueId val="{00000001-101B-4C79-A570-D0F592634796}"/>
              </c:ext>
            </c:extLst>
          </c:dPt>
          <c:dPt>
            <c:idx val="3"/>
            <c:marker>
              <c:symbol val="none"/>
            </c:marker>
            <c:bubble3D val="0"/>
            <c:extLst>
              <c:ext xmlns:c16="http://schemas.microsoft.com/office/drawing/2014/chart" uri="{C3380CC4-5D6E-409C-BE32-E72D297353CC}">
                <c16:uniqueId val="{00000002-101B-4C79-A570-D0F592634796}"/>
              </c:ext>
            </c:extLst>
          </c:dPt>
          <c:dPt>
            <c:idx val="4"/>
            <c:marker>
              <c:symbol val="none"/>
            </c:marker>
            <c:bubble3D val="0"/>
            <c:spPr>
              <a:ln w="63500" cap="rnd">
                <a:solidFill>
                  <a:srgbClr val="4BACC6"/>
                </a:solidFill>
                <a:round/>
              </a:ln>
              <a:effectLst/>
            </c:spPr>
            <c:extLst>
              <c:ext xmlns:c16="http://schemas.microsoft.com/office/drawing/2014/chart" uri="{C3380CC4-5D6E-409C-BE32-E72D297353CC}">
                <c16:uniqueId val="{00000003-101B-4C79-A570-D0F592634796}"/>
              </c:ext>
            </c:extLst>
          </c:dPt>
          <c:dPt>
            <c:idx val="5"/>
            <c:marker>
              <c:symbol val="none"/>
            </c:marker>
            <c:bubble3D val="0"/>
            <c:spPr>
              <a:ln w="63500" cap="rnd">
                <a:solidFill>
                  <a:srgbClr val="4BACC6"/>
                </a:solidFill>
                <a:round/>
              </a:ln>
              <a:effectLst/>
            </c:spPr>
            <c:extLst>
              <c:ext xmlns:c16="http://schemas.microsoft.com/office/drawing/2014/chart" uri="{C3380CC4-5D6E-409C-BE32-E72D297353CC}">
                <c16:uniqueId val="{0000002F-101B-4C79-A570-D0F592634796}"/>
              </c:ext>
            </c:extLst>
          </c:dPt>
          <c:dPt>
            <c:idx val="6"/>
            <c:marker>
              <c:symbol val="none"/>
            </c:marker>
            <c:bubble3D val="0"/>
            <c:spPr>
              <a:ln w="63500" cap="rnd">
                <a:solidFill>
                  <a:srgbClr val="4BACC6"/>
                </a:solidFill>
                <a:round/>
              </a:ln>
              <a:effectLst/>
            </c:spPr>
            <c:extLst>
              <c:ext xmlns:c16="http://schemas.microsoft.com/office/drawing/2014/chart" uri="{C3380CC4-5D6E-409C-BE32-E72D297353CC}">
                <c16:uniqueId val="{00000004-101B-4C79-A570-D0F592634796}"/>
              </c:ext>
            </c:extLst>
          </c:dPt>
          <c:dPt>
            <c:idx val="7"/>
            <c:marker>
              <c:symbol val="none"/>
            </c:marker>
            <c:bubble3D val="0"/>
            <c:extLst>
              <c:ext xmlns:c16="http://schemas.microsoft.com/office/drawing/2014/chart" uri="{C3380CC4-5D6E-409C-BE32-E72D297353CC}">
                <c16:uniqueId val="{00000005-101B-4C79-A570-D0F592634796}"/>
              </c:ext>
            </c:extLst>
          </c:dPt>
          <c:dPt>
            <c:idx val="8"/>
            <c:marker>
              <c:symbol val="none"/>
            </c:marker>
            <c:bubble3D val="0"/>
            <c:extLst>
              <c:ext xmlns:c16="http://schemas.microsoft.com/office/drawing/2014/chart" uri="{C3380CC4-5D6E-409C-BE32-E72D297353CC}">
                <c16:uniqueId val="{00000006-101B-4C79-A570-D0F592634796}"/>
              </c:ext>
            </c:extLst>
          </c:dPt>
          <c:dPt>
            <c:idx val="9"/>
            <c:marker>
              <c:symbol val="none"/>
            </c:marker>
            <c:bubble3D val="0"/>
            <c:extLst>
              <c:ext xmlns:c16="http://schemas.microsoft.com/office/drawing/2014/chart" uri="{C3380CC4-5D6E-409C-BE32-E72D297353CC}">
                <c16:uniqueId val="{00000007-101B-4C79-A570-D0F592634796}"/>
              </c:ext>
            </c:extLst>
          </c:dPt>
          <c:dPt>
            <c:idx val="11"/>
            <c:marker>
              <c:symbol val="none"/>
            </c:marker>
            <c:bubble3D val="0"/>
            <c:extLst>
              <c:ext xmlns:c16="http://schemas.microsoft.com/office/drawing/2014/chart" uri="{C3380CC4-5D6E-409C-BE32-E72D297353CC}">
                <c16:uniqueId val="{00000008-101B-4C79-A570-D0F592634796}"/>
              </c:ext>
            </c:extLst>
          </c:dPt>
          <c:dPt>
            <c:idx val="12"/>
            <c:marker>
              <c:symbol val="none"/>
            </c:marker>
            <c:bubble3D val="0"/>
            <c:extLst>
              <c:ext xmlns:c16="http://schemas.microsoft.com/office/drawing/2014/chart" uri="{C3380CC4-5D6E-409C-BE32-E72D297353CC}">
                <c16:uniqueId val="{00000009-101B-4C79-A570-D0F592634796}"/>
              </c:ext>
            </c:extLst>
          </c:dPt>
          <c:dPt>
            <c:idx val="13"/>
            <c:marker>
              <c:symbol val="none"/>
            </c:marker>
            <c:bubble3D val="0"/>
            <c:extLst>
              <c:ext xmlns:c16="http://schemas.microsoft.com/office/drawing/2014/chart" uri="{C3380CC4-5D6E-409C-BE32-E72D297353CC}">
                <c16:uniqueId val="{0000000A-101B-4C79-A570-D0F592634796}"/>
              </c:ext>
            </c:extLst>
          </c:dPt>
          <c:dPt>
            <c:idx val="14"/>
            <c:marker>
              <c:symbol val="none"/>
            </c:marker>
            <c:bubble3D val="0"/>
            <c:extLst>
              <c:ext xmlns:c16="http://schemas.microsoft.com/office/drawing/2014/chart" uri="{C3380CC4-5D6E-409C-BE32-E72D297353CC}">
                <c16:uniqueId val="{0000000B-101B-4C79-A570-D0F592634796}"/>
              </c:ext>
            </c:extLst>
          </c:dPt>
          <c:dPt>
            <c:idx val="16"/>
            <c:marker>
              <c:symbol val="none"/>
            </c:marker>
            <c:bubble3D val="0"/>
            <c:extLst>
              <c:ext xmlns:c16="http://schemas.microsoft.com/office/drawing/2014/chart" uri="{C3380CC4-5D6E-409C-BE32-E72D297353CC}">
                <c16:uniqueId val="{0000000C-101B-4C79-A570-D0F592634796}"/>
              </c:ext>
            </c:extLst>
          </c:dPt>
          <c:dPt>
            <c:idx val="17"/>
            <c:marker>
              <c:symbol val="none"/>
            </c:marker>
            <c:bubble3D val="0"/>
            <c:extLst>
              <c:ext xmlns:c16="http://schemas.microsoft.com/office/drawing/2014/chart" uri="{C3380CC4-5D6E-409C-BE32-E72D297353CC}">
                <c16:uniqueId val="{0000000D-101B-4C79-A570-D0F592634796}"/>
              </c:ext>
            </c:extLst>
          </c:dPt>
          <c:dPt>
            <c:idx val="18"/>
            <c:marker>
              <c:symbol val="none"/>
            </c:marker>
            <c:bubble3D val="0"/>
            <c:extLst>
              <c:ext xmlns:c16="http://schemas.microsoft.com/office/drawing/2014/chart" uri="{C3380CC4-5D6E-409C-BE32-E72D297353CC}">
                <c16:uniqueId val="{0000000E-101B-4C79-A570-D0F592634796}"/>
              </c:ext>
            </c:extLst>
          </c:dPt>
          <c:dPt>
            <c:idx val="19"/>
            <c:marker>
              <c:symbol val="none"/>
            </c:marker>
            <c:bubble3D val="0"/>
            <c:extLst>
              <c:ext xmlns:c16="http://schemas.microsoft.com/office/drawing/2014/chart" uri="{C3380CC4-5D6E-409C-BE32-E72D297353CC}">
                <c16:uniqueId val="{0000000F-101B-4C79-A570-D0F592634796}"/>
              </c:ext>
            </c:extLst>
          </c:dPt>
          <c:dPt>
            <c:idx val="21"/>
            <c:marker>
              <c:symbol val="none"/>
            </c:marker>
            <c:bubble3D val="0"/>
            <c:extLst>
              <c:ext xmlns:c16="http://schemas.microsoft.com/office/drawing/2014/chart" uri="{C3380CC4-5D6E-409C-BE32-E72D297353CC}">
                <c16:uniqueId val="{00000010-101B-4C79-A570-D0F592634796}"/>
              </c:ext>
            </c:extLst>
          </c:dPt>
          <c:dPt>
            <c:idx val="22"/>
            <c:marker>
              <c:symbol val="none"/>
            </c:marker>
            <c:bubble3D val="0"/>
            <c:extLst>
              <c:ext xmlns:c16="http://schemas.microsoft.com/office/drawing/2014/chart" uri="{C3380CC4-5D6E-409C-BE32-E72D297353CC}">
                <c16:uniqueId val="{00000011-101B-4C79-A570-D0F592634796}"/>
              </c:ext>
            </c:extLst>
          </c:dPt>
          <c:dPt>
            <c:idx val="23"/>
            <c:marker>
              <c:symbol val="none"/>
            </c:marker>
            <c:bubble3D val="0"/>
            <c:extLst>
              <c:ext xmlns:c16="http://schemas.microsoft.com/office/drawing/2014/chart" uri="{C3380CC4-5D6E-409C-BE32-E72D297353CC}">
                <c16:uniqueId val="{00000012-101B-4C79-A570-D0F592634796}"/>
              </c:ext>
            </c:extLst>
          </c:dPt>
          <c:dPt>
            <c:idx val="24"/>
            <c:marker>
              <c:symbol val="none"/>
            </c:marker>
            <c:bubble3D val="0"/>
            <c:extLst>
              <c:ext xmlns:c16="http://schemas.microsoft.com/office/drawing/2014/chart" uri="{C3380CC4-5D6E-409C-BE32-E72D297353CC}">
                <c16:uniqueId val="{00000013-101B-4C79-A570-D0F592634796}"/>
              </c:ext>
            </c:extLst>
          </c:dPt>
          <c:dPt>
            <c:idx val="26"/>
            <c:marker>
              <c:symbol val="none"/>
            </c:marker>
            <c:bubble3D val="0"/>
            <c:extLst>
              <c:ext xmlns:c16="http://schemas.microsoft.com/office/drawing/2014/chart" uri="{C3380CC4-5D6E-409C-BE32-E72D297353CC}">
                <c16:uniqueId val="{00000014-101B-4C79-A570-D0F592634796}"/>
              </c:ext>
            </c:extLst>
          </c:dPt>
          <c:dPt>
            <c:idx val="27"/>
            <c:marker>
              <c:symbol val="none"/>
            </c:marker>
            <c:bubble3D val="0"/>
            <c:extLst>
              <c:ext xmlns:c16="http://schemas.microsoft.com/office/drawing/2014/chart" uri="{C3380CC4-5D6E-409C-BE32-E72D297353CC}">
                <c16:uniqueId val="{00000015-101B-4C79-A570-D0F592634796}"/>
              </c:ext>
            </c:extLst>
          </c:dPt>
          <c:dPt>
            <c:idx val="28"/>
            <c:marker>
              <c:symbol val="none"/>
            </c:marker>
            <c:bubble3D val="0"/>
            <c:extLst>
              <c:ext xmlns:c16="http://schemas.microsoft.com/office/drawing/2014/chart" uri="{C3380CC4-5D6E-409C-BE32-E72D297353CC}">
                <c16:uniqueId val="{00000016-101B-4C79-A570-D0F592634796}"/>
              </c:ext>
            </c:extLst>
          </c:dPt>
          <c:dPt>
            <c:idx val="29"/>
            <c:marker>
              <c:symbol val="none"/>
            </c:marker>
            <c:bubble3D val="0"/>
            <c:extLst>
              <c:ext xmlns:c16="http://schemas.microsoft.com/office/drawing/2014/chart" uri="{C3380CC4-5D6E-409C-BE32-E72D297353CC}">
                <c16:uniqueId val="{00000017-101B-4C79-A570-D0F592634796}"/>
              </c:ext>
            </c:extLst>
          </c:dPt>
          <c:dPt>
            <c:idx val="31"/>
            <c:marker>
              <c:symbol val="none"/>
            </c:marker>
            <c:bubble3D val="0"/>
            <c:extLst>
              <c:ext xmlns:c16="http://schemas.microsoft.com/office/drawing/2014/chart" uri="{C3380CC4-5D6E-409C-BE32-E72D297353CC}">
                <c16:uniqueId val="{00000018-101B-4C79-A570-D0F592634796}"/>
              </c:ext>
            </c:extLst>
          </c:dPt>
          <c:dPt>
            <c:idx val="32"/>
            <c:marker>
              <c:symbol val="none"/>
            </c:marker>
            <c:bubble3D val="0"/>
            <c:extLst>
              <c:ext xmlns:c16="http://schemas.microsoft.com/office/drawing/2014/chart" uri="{C3380CC4-5D6E-409C-BE32-E72D297353CC}">
                <c16:uniqueId val="{00000019-101B-4C79-A570-D0F592634796}"/>
              </c:ext>
            </c:extLst>
          </c:dPt>
          <c:dPt>
            <c:idx val="33"/>
            <c:marker>
              <c:symbol val="none"/>
            </c:marker>
            <c:bubble3D val="0"/>
            <c:extLst>
              <c:ext xmlns:c16="http://schemas.microsoft.com/office/drawing/2014/chart" uri="{C3380CC4-5D6E-409C-BE32-E72D297353CC}">
                <c16:uniqueId val="{0000001A-101B-4C79-A570-D0F592634796}"/>
              </c:ext>
            </c:extLst>
          </c:dPt>
          <c:dPt>
            <c:idx val="34"/>
            <c:marker>
              <c:symbol val="none"/>
            </c:marker>
            <c:bubble3D val="0"/>
            <c:extLst>
              <c:ext xmlns:c16="http://schemas.microsoft.com/office/drawing/2014/chart" uri="{C3380CC4-5D6E-409C-BE32-E72D297353CC}">
                <c16:uniqueId val="{0000001B-101B-4C79-A570-D0F592634796}"/>
              </c:ext>
            </c:extLst>
          </c:dPt>
          <c:dPt>
            <c:idx val="36"/>
            <c:marker>
              <c:symbol val="none"/>
            </c:marker>
            <c:bubble3D val="0"/>
            <c:extLst>
              <c:ext xmlns:c16="http://schemas.microsoft.com/office/drawing/2014/chart" uri="{C3380CC4-5D6E-409C-BE32-E72D297353CC}">
                <c16:uniqueId val="{0000001C-101B-4C79-A570-D0F592634796}"/>
              </c:ext>
            </c:extLst>
          </c:dPt>
          <c:dPt>
            <c:idx val="37"/>
            <c:marker>
              <c:symbol val="none"/>
            </c:marker>
            <c:bubble3D val="0"/>
            <c:extLst>
              <c:ext xmlns:c16="http://schemas.microsoft.com/office/drawing/2014/chart" uri="{C3380CC4-5D6E-409C-BE32-E72D297353CC}">
                <c16:uniqueId val="{0000001D-101B-4C79-A570-D0F592634796}"/>
              </c:ext>
            </c:extLst>
          </c:dPt>
          <c:dPt>
            <c:idx val="38"/>
            <c:marker>
              <c:symbol val="none"/>
            </c:marker>
            <c:bubble3D val="0"/>
            <c:extLst>
              <c:ext xmlns:c16="http://schemas.microsoft.com/office/drawing/2014/chart" uri="{C3380CC4-5D6E-409C-BE32-E72D297353CC}">
                <c16:uniqueId val="{0000001E-101B-4C79-A570-D0F592634796}"/>
              </c:ext>
            </c:extLst>
          </c:dPt>
          <c:dPt>
            <c:idx val="39"/>
            <c:marker>
              <c:symbol val="none"/>
            </c:marker>
            <c:bubble3D val="0"/>
            <c:extLst>
              <c:ext xmlns:c16="http://schemas.microsoft.com/office/drawing/2014/chart" uri="{C3380CC4-5D6E-409C-BE32-E72D297353CC}">
                <c16:uniqueId val="{0000001F-101B-4C79-A570-D0F592634796}"/>
              </c:ext>
            </c:extLst>
          </c:dPt>
          <c:dPt>
            <c:idx val="41"/>
            <c:marker>
              <c:symbol val="none"/>
            </c:marker>
            <c:bubble3D val="0"/>
            <c:extLst>
              <c:ext xmlns:c16="http://schemas.microsoft.com/office/drawing/2014/chart" uri="{C3380CC4-5D6E-409C-BE32-E72D297353CC}">
                <c16:uniqueId val="{00000020-101B-4C79-A570-D0F592634796}"/>
              </c:ext>
            </c:extLst>
          </c:dPt>
          <c:dPt>
            <c:idx val="42"/>
            <c:marker>
              <c:symbol val="none"/>
            </c:marker>
            <c:bubble3D val="0"/>
            <c:extLst>
              <c:ext xmlns:c16="http://schemas.microsoft.com/office/drawing/2014/chart" uri="{C3380CC4-5D6E-409C-BE32-E72D297353CC}">
                <c16:uniqueId val="{00000021-101B-4C79-A570-D0F592634796}"/>
              </c:ext>
            </c:extLst>
          </c:dPt>
          <c:dPt>
            <c:idx val="43"/>
            <c:marker>
              <c:symbol val="none"/>
            </c:marker>
            <c:bubble3D val="0"/>
            <c:extLst>
              <c:ext xmlns:c16="http://schemas.microsoft.com/office/drawing/2014/chart" uri="{C3380CC4-5D6E-409C-BE32-E72D297353CC}">
                <c16:uniqueId val="{00000022-101B-4C79-A570-D0F592634796}"/>
              </c:ext>
            </c:extLst>
          </c:dPt>
          <c:dPt>
            <c:idx val="44"/>
            <c:marker>
              <c:symbol val="none"/>
            </c:marker>
            <c:bubble3D val="0"/>
            <c:extLst>
              <c:ext xmlns:c16="http://schemas.microsoft.com/office/drawing/2014/chart" uri="{C3380CC4-5D6E-409C-BE32-E72D297353CC}">
                <c16:uniqueId val="{00000023-101B-4C79-A570-D0F592634796}"/>
              </c:ext>
            </c:extLst>
          </c:dPt>
          <c:dPt>
            <c:idx val="46"/>
            <c:marker>
              <c:symbol val="none"/>
            </c:marker>
            <c:bubble3D val="0"/>
            <c:extLst>
              <c:ext xmlns:c16="http://schemas.microsoft.com/office/drawing/2014/chart" uri="{C3380CC4-5D6E-409C-BE32-E72D297353CC}">
                <c16:uniqueId val="{00000024-101B-4C79-A570-D0F592634796}"/>
              </c:ext>
            </c:extLst>
          </c:dPt>
          <c:dPt>
            <c:idx val="47"/>
            <c:marker>
              <c:symbol val="none"/>
            </c:marker>
            <c:bubble3D val="0"/>
            <c:extLst>
              <c:ext xmlns:c16="http://schemas.microsoft.com/office/drawing/2014/chart" uri="{C3380CC4-5D6E-409C-BE32-E72D297353CC}">
                <c16:uniqueId val="{00000025-101B-4C79-A570-D0F592634796}"/>
              </c:ext>
            </c:extLst>
          </c:dPt>
          <c:dPt>
            <c:idx val="48"/>
            <c:marker>
              <c:symbol val="none"/>
            </c:marker>
            <c:bubble3D val="0"/>
            <c:extLst>
              <c:ext xmlns:c16="http://schemas.microsoft.com/office/drawing/2014/chart" uri="{C3380CC4-5D6E-409C-BE32-E72D297353CC}">
                <c16:uniqueId val="{00000026-101B-4C79-A570-D0F592634796}"/>
              </c:ext>
            </c:extLst>
          </c:dPt>
          <c:dPt>
            <c:idx val="49"/>
            <c:marker>
              <c:symbol val="none"/>
            </c:marker>
            <c:bubble3D val="0"/>
            <c:extLst>
              <c:ext xmlns:c16="http://schemas.microsoft.com/office/drawing/2014/chart" uri="{C3380CC4-5D6E-409C-BE32-E72D297353CC}">
                <c16:uniqueId val="{00000027-101B-4C79-A570-D0F592634796}"/>
              </c:ext>
            </c:extLst>
          </c:dPt>
          <c:dPt>
            <c:idx val="51"/>
            <c:marker>
              <c:symbol val="none"/>
            </c:marker>
            <c:bubble3D val="0"/>
            <c:extLst>
              <c:ext xmlns:c16="http://schemas.microsoft.com/office/drawing/2014/chart" uri="{C3380CC4-5D6E-409C-BE32-E72D297353CC}">
                <c16:uniqueId val="{00000028-101B-4C79-A570-D0F592634796}"/>
              </c:ext>
            </c:extLst>
          </c:dPt>
          <c:dPt>
            <c:idx val="52"/>
            <c:marker>
              <c:symbol val="none"/>
            </c:marker>
            <c:bubble3D val="0"/>
            <c:extLst>
              <c:ext xmlns:c16="http://schemas.microsoft.com/office/drawing/2014/chart" uri="{C3380CC4-5D6E-409C-BE32-E72D297353CC}">
                <c16:uniqueId val="{00000029-101B-4C79-A570-D0F592634796}"/>
              </c:ext>
            </c:extLst>
          </c:dPt>
          <c:cat>
            <c:numRef>
              <c:f>総括表!$C$5:$BC$5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総括表!$C$187:$BC$187</c:f>
              <c:numCache>
                <c:formatCode>#,##0_ ;[Red]\-#,##0\ </c:formatCode>
                <c:ptCount val="53"/>
                <c:pt idx="0">
                  <c:v>6193.6953417765944</c:v>
                </c:pt>
                <c:pt idx="1">
                  <c:v>5500.1648433727769</c:v>
                </c:pt>
                <c:pt idx="2">
                  <c:v>-398.22782610476088</c:v>
                </c:pt>
                <c:pt idx="3">
                  <c:v>-4130.8692018641905</c:v>
                </c:pt>
                <c:pt idx="4">
                  <c:v>2372.9999999997672</c:v>
                </c:pt>
                <c:pt idx="5">
                  <c:v>9371.4422375089307</c:v>
                </c:pt>
                <c:pt idx="6">
                  <c:v>9895.7664244999305</c:v>
                </c:pt>
                <c:pt idx="7">
                  <c:v>4458.1120387879128</c:v>
                </c:pt>
                <c:pt idx="8">
                  <c:v>4304.8009495947608</c:v>
                </c:pt>
                <c:pt idx="9">
                  <c:v>4141.1287850838044</c:v>
                </c:pt>
                <c:pt idx="10">
                  <c:v>4002.6980865349515</c:v>
                </c:pt>
                <c:pt idx="11">
                  <c:v>3938.6507711118948</c:v>
                </c:pt>
                <c:pt idx="12">
                  <c:v>3834.0517984149315</c:v>
                </c:pt>
                <c:pt idx="13">
                  <c:v>3790.877723511338</c:v>
                </c:pt>
                <c:pt idx="14">
                  <c:v>3748.4832862598719</c:v>
                </c:pt>
                <c:pt idx="15">
                  <c:v>3752.1550932383516</c:v>
                </c:pt>
                <c:pt idx="16">
                  <c:v>3820.6747222135045</c:v>
                </c:pt>
                <c:pt idx="17">
                  <c:v>3785.5103019162548</c:v>
                </c:pt>
                <c:pt idx="18">
                  <c:v>3711.3529957860364</c:v>
                </c:pt>
                <c:pt idx="19">
                  <c:v>3610.2782856462736</c:v>
                </c:pt>
                <c:pt idx="20">
                  <c:v>3635.1605277663375</c:v>
                </c:pt>
                <c:pt idx="21">
                  <c:v>3570.5718490546997</c:v>
                </c:pt>
                <c:pt idx="22">
                  <c:v>3443.9122354462197</c:v>
                </c:pt>
                <c:pt idx="23">
                  <c:v>3284.5419099294463</c:v>
                </c:pt>
                <c:pt idx="24">
                  <c:v>2851.661177308948</c:v>
                </c:pt>
                <c:pt idx="25">
                  <c:v>2633.4558753082015</c:v>
                </c:pt>
                <c:pt idx="26">
                  <c:v>2370.5432553527717</c:v>
                </c:pt>
                <c:pt idx="27">
                  <c:v>2165.8465603331406</c:v>
                </c:pt>
                <c:pt idx="28">
                  <c:v>2031.7817727564716</c:v>
                </c:pt>
                <c:pt idx="29">
                  <c:v>1958.4217501441738</c:v>
                </c:pt>
                <c:pt idx="30">
                  <c:v>2108.5012366403521</c:v>
                </c:pt>
                <c:pt idx="31">
                  <c:v>2192.4667640751877</c:v>
                </c:pt>
                <c:pt idx="32">
                  <c:v>2302.6484218889091</c:v>
                </c:pt>
                <c:pt idx="33">
                  <c:v>2402.3710523796985</c:v>
                </c:pt>
                <c:pt idx="34">
                  <c:v>2430.8455873889152</c:v>
                </c:pt>
                <c:pt idx="35">
                  <c:v>2503.2105388175046</c:v>
                </c:pt>
                <c:pt idx="36">
                  <c:v>2574.0836147778891</c:v>
                </c:pt>
                <c:pt idx="37">
                  <c:v>2642.4897890172811</c:v>
                </c:pt>
                <c:pt idx="38">
                  <c:v>2699.8239120594899</c:v>
                </c:pt>
                <c:pt idx="39">
                  <c:v>2649.5218578712729</c:v>
                </c:pt>
                <c:pt idx="40">
                  <c:v>2717.3171432077229</c:v>
                </c:pt>
                <c:pt idx="41">
                  <c:v>2759.93761681861</c:v>
                </c:pt>
                <c:pt idx="42">
                  <c:v>2799.2149504905669</c:v>
                </c:pt>
                <c:pt idx="43">
                  <c:v>2819.0268892431213</c:v>
                </c:pt>
                <c:pt idx="44">
                  <c:v>2820.3383435254891</c:v>
                </c:pt>
                <c:pt idx="45">
                  <c:v>2829.0356045383087</c:v>
                </c:pt>
                <c:pt idx="46">
                  <c:v>2833.2316503605443</c:v>
                </c:pt>
                <c:pt idx="47">
                  <c:v>2814.7172790236173</c:v>
                </c:pt>
                <c:pt idx="48">
                  <c:v>2751.9685052510099</c:v>
                </c:pt>
                <c:pt idx="49">
                  <c:v>2687.6010161195823</c:v>
                </c:pt>
                <c:pt idx="50">
                  <c:v>2615.2689102154168</c:v>
                </c:pt>
                <c:pt idx="51">
                  <c:v>2554.8106715217245</c:v>
                </c:pt>
                <c:pt idx="52">
                  <c:v>2503.3591486097102</c:v>
                </c:pt>
              </c:numCache>
            </c:numRef>
          </c:val>
          <c:smooth val="0"/>
          <c:extLst>
            <c:ext xmlns:c16="http://schemas.microsoft.com/office/drawing/2014/chart" uri="{C3380CC4-5D6E-409C-BE32-E72D297353CC}">
              <c16:uniqueId val="{0000002D-101B-4C79-A570-D0F592634796}"/>
            </c:ext>
          </c:extLst>
        </c:ser>
        <c:dLbls>
          <c:showLegendKey val="0"/>
          <c:showVal val="0"/>
          <c:showCatName val="0"/>
          <c:showSerName val="0"/>
          <c:showPercent val="0"/>
          <c:showBubbleSize val="0"/>
        </c:dLbls>
        <c:smooth val="0"/>
        <c:axId val="504707520"/>
        <c:axId val="504760632"/>
        <c:extLst>
          <c:ext xmlns:c15="http://schemas.microsoft.com/office/drawing/2012/chart" uri="{02D57815-91ED-43cb-92C2-25804820EDAC}">
            <c15:filteredLineSeries>
              <c15:ser>
                <c:idx val="3"/>
                <c:order val="1"/>
                <c:tx>
                  <c:strRef>
                    <c:extLst>
                      <c:ext uri="{02D57815-91ED-43cb-92C2-25804820EDAC}">
                        <c15:formulaRef>
                          <c15:sqref>総括表!$B$188</c15:sqref>
                        </c15:formulaRef>
                      </c:ext>
                    </c:extLst>
                    <c:strCache>
                      <c:ptCount val="1"/>
                      <c:pt idx="0">
                        <c:v>前回推計(R6推計)</c:v>
                      </c:pt>
                    </c:strCache>
                  </c:strRef>
                </c:tx>
                <c:spPr>
                  <a:ln w="28575" cap="rnd">
                    <a:solidFill>
                      <a:schemeClr val="accent4"/>
                    </a:solidFill>
                    <a:prstDash val="sysDash"/>
                    <a:round/>
                  </a:ln>
                  <a:effectLst/>
                </c:spPr>
                <c:marker>
                  <c:symbol val="none"/>
                </c:marker>
                <c:cat>
                  <c:numRef>
                    <c:extLst>
                      <c:ext uri="{02D57815-91ED-43cb-92C2-25804820EDAC}">
                        <c15:formulaRef>
                          <c15:sqref>総括表!$C$5:$BC$5</c15:sqref>
                        </c15:formulaRef>
                      </c:ext>
                    </c:extLst>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extLst>
                      <c:ext uri="{02D57815-91ED-43cb-92C2-25804820EDAC}">
                        <c15:formulaRef>
                          <c15:sqref>総括表!$C$188:$BF$188</c15:sqref>
                        </c15:formulaRef>
                      </c:ext>
                    </c:extLst>
                    <c:numCache>
                      <c:formatCode>#,##0_ ;[Red]\-#,##0\ </c:formatCode>
                      <c:ptCount val="56"/>
                      <c:pt idx="0">
                        <c:v>6193.6953417765944</c:v>
                      </c:pt>
                      <c:pt idx="1">
                        <c:v>5500.1648433727769</c:v>
                      </c:pt>
                      <c:pt idx="2">
                        <c:v>-398.22782610476088</c:v>
                      </c:pt>
                      <c:pt idx="3">
                        <c:v>-4130.8692018641905</c:v>
                      </c:pt>
                      <c:pt idx="4">
                        <c:v>2372.9999999997672</c:v>
                      </c:pt>
                      <c:pt idx="5">
                        <c:v>9371.4422375089307</c:v>
                      </c:pt>
                      <c:pt idx="6">
                        <c:v>3811.1830822267657</c:v>
                      </c:pt>
                      <c:pt idx="7">
                        <c:v>3721.2712173359018</c:v>
                      </c:pt>
                      <c:pt idx="8">
                        <c:v>3644.2310876041311</c:v>
                      </c:pt>
                      <c:pt idx="9">
                        <c:v>3521.1301557208408</c:v>
                      </c:pt>
                      <c:pt idx="10">
                        <c:v>3428.1788100201675</c:v>
                      </c:pt>
                      <c:pt idx="11">
                        <c:v>3401.1262983228057</c:v>
                      </c:pt>
                      <c:pt idx="12">
                        <c:v>3335.1536918245897</c:v>
                      </c:pt>
                      <c:pt idx="13">
                        <c:v>3293.0718041459186</c:v>
                      </c:pt>
                      <c:pt idx="14">
                        <c:v>3269.0891053193745</c:v>
                      </c:pt>
                      <c:pt idx="15">
                        <c:v>3271.9294588525336</c:v>
                      </c:pt>
                      <c:pt idx="16">
                        <c:v>3348.2322881935311</c:v>
                      </c:pt>
                      <c:pt idx="17">
                        <c:v>3300.2386522475699</c:v>
                      </c:pt>
                      <c:pt idx="18">
                        <c:v>3234.7429005058548</c:v>
                      </c:pt>
                      <c:pt idx="19">
                        <c:v>3141.4129672683953</c:v>
                      </c:pt>
                      <c:pt idx="20">
                        <c:v>3149.918804298703</c:v>
                      </c:pt>
                      <c:pt idx="21">
                        <c:v>3087.3110960740446</c:v>
                      </c:pt>
                      <c:pt idx="22">
                        <c:v>2976.9464331085146</c:v>
                      </c:pt>
                      <c:pt idx="23">
                        <c:v>2827.8931221868816</c:v>
                      </c:pt>
                      <c:pt idx="24">
                        <c:v>2418.5743789613425</c:v>
                      </c:pt>
                      <c:pt idx="25">
                        <c:v>2275.0991367337911</c:v>
                      </c:pt>
                      <c:pt idx="26">
                        <c:v>2046.9437471210822</c:v>
                      </c:pt>
                      <c:pt idx="27">
                        <c:v>1961.5545015067405</c:v>
                      </c:pt>
                      <c:pt idx="28">
                        <c:v>1903.6642322318967</c:v>
                      </c:pt>
                      <c:pt idx="29">
                        <c:v>2124.9681153194838</c:v>
                      </c:pt>
                      <c:pt idx="30">
                        <c:v>2223.1162556519675</c:v>
                      </c:pt>
                      <c:pt idx="31">
                        <c:v>2321.2854910921574</c:v>
                      </c:pt>
                      <c:pt idx="32">
                        <c:v>2420.0493313323009</c:v>
                      </c:pt>
                      <c:pt idx="33">
                        <c:v>2503.9428670476536</c:v>
                      </c:pt>
                      <c:pt idx="34">
                        <c:v>2520.7671582715725</c:v>
                      </c:pt>
                      <c:pt idx="35">
                        <c:v>2576.1566593865036</c:v>
                      </c:pt>
                      <c:pt idx="36">
                        <c:v>2621.2859817994477</c:v>
                      </c:pt>
                      <c:pt idx="37">
                        <c:v>2670.3600753513629</c:v>
                      </c:pt>
                      <c:pt idx="38">
                        <c:v>2718.4325864075272</c:v>
                      </c:pt>
                      <c:pt idx="39">
                        <c:v>2665.5035389779509</c:v>
                      </c:pt>
                      <c:pt idx="40">
                        <c:v>2720.2069659199424</c:v>
                      </c:pt>
                      <c:pt idx="41">
                        <c:v>2761.4286704957813</c:v>
                      </c:pt>
                      <c:pt idx="42">
                        <c:v>2789.0132079729492</c:v>
                      </c:pt>
                      <c:pt idx="43">
                        <c:v>2817.2795227494839</c:v>
                      </c:pt>
                      <c:pt idx="44">
                        <c:v>2822.7634942750442</c:v>
                      </c:pt>
                      <c:pt idx="45">
                        <c:v>2833.5660965759143</c:v>
                      </c:pt>
                      <c:pt idx="46">
                        <c:v>2838.6808665185636</c:v>
                      </c:pt>
                      <c:pt idx="47">
                        <c:v>2829.7020359901721</c:v>
                      </c:pt>
                      <c:pt idx="48">
                        <c:v>2775.073165553646</c:v>
                      </c:pt>
                      <c:pt idx="49">
                        <c:v>2725.6073342439249</c:v>
                      </c:pt>
                      <c:pt idx="50">
                        <c:v>2662.3402167742561</c:v>
                      </c:pt>
                      <c:pt idx="51">
                        <c:v>2616.5545443782253</c:v>
                      </c:pt>
                      <c:pt idx="52">
                        <c:v>0</c:v>
                      </c:pt>
                      <c:pt idx="53">
                        <c:v>0</c:v>
                      </c:pt>
                      <c:pt idx="54">
                        <c:v>0</c:v>
                      </c:pt>
                      <c:pt idx="55">
                        <c:v>0</c:v>
                      </c:pt>
                    </c:numCache>
                  </c:numRef>
                </c:val>
                <c:smooth val="0"/>
                <c:extLst>
                  <c:ext xmlns:c16="http://schemas.microsoft.com/office/drawing/2014/chart" uri="{C3380CC4-5D6E-409C-BE32-E72D297353CC}">
                    <c16:uniqueId val="{0000002E-101B-4C79-A570-D0F592634796}"/>
                  </c:ext>
                </c:extLst>
              </c15:ser>
            </c15:filteredLineSeries>
          </c:ext>
        </c:extLst>
      </c:lineChart>
      <c:catAx>
        <c:axId val="504707520"/>
        <c:scaling>
          <c:orientation val="minMax"/>
        </c:scaling>
        <c:delete val="0"/>
        <c:axPos val="b"/>
        <c:majorGridlines>
          <c:spPr>
            <a:ln w="9525" cap="flat" cmpd="sng" algn="ctr">
              <a:solidFill>
                <a:schemeClr val="tx1">
                  <a:lumMod val="15000"/>
                  <a:lumOff val="85000"/>
                </a:schemeClr>
              </a:solidFill>
              <a:round/>
            </a:ln>
            <a:effectLst/>
          </c:spPr>
        </c:majorGridlines>
        <c:numFmt formatCode="#&quot;年&quot;" sourceLinked="0"/>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4760632"/>
        <c:crosses val="autoZero"/>
        <c:auto val="1"/>
        <c:lblAlgn val="ctr"/>
        <c:lblOffset val="100"/>
        <c:tickLblSkip val="5"/>
        <c:noMultiLvlLbl val="0"/>
      </c:catAx>
      <c:valAx>
        <c:axId val="504760632"/>
        <c:scaling>
          <c:orientation val="minMax"/>
          <c:max val="10000"/>
          <c:min val="-1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quot;#,##0;[Red]&quot;▲&quot;#,##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4707520"/>
        <c:crosses val="autoZero"/>
        <c:crossBetween val="between"/>
        <c:majorUnit val="5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'総括表(地区)'!$A$184</c:f>
          <c:strCache>
            <c:ptCount val="1"/>
            <c:pt idx="0">
              <c:v>：社会増減(転入超過数)_年間_地区別(基本推計)</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1446575342465753"/>
          <c:y val="0.16170833333333334"/>
          <c:w val="0.76350814367382158"/>
          <c:h val="0.68731955380577425"/>
        </c:manualLayout>
      </c:layout>
      <c:lineChart>
        <c:grouping val="standard"/>
        <c:varyColors val="0"/>
        <c:ser>
          <c:idx val="0"/>
          <c:order val="0"/>
          <c:tx>
            <c:strRef>
              <c:f>'総括表(地区)'!$B$184</c:f>
              <c:strCache>
                <c:ptCount val="1"/>
                <c:pt idx="0">
                  <c:v>大森地区</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'総括表(地区)'!$C$5:$BC$5</c15:sqref>
                  </c15:fullRef>
                </c:ext>
              </c:extLst>
              <c:f>'総括表(地区)'!$J$5:$BC$5</c:f>
              <c:numCache>
                <c:formatCode>General</c:formatCode>
                <c:ptCount val="46"/>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pt idx="20">
                  <c:v>2046</c:v>
                </c:pt>
                <c:pt idx="21">
                  <c:v>2047</c:v>
                </c:pt>
                <c:pt idx="22">
                  <c:v>2048</c:v>
                </c:pt>
                <c:pt idx="23">
                  <c:v>2049</c:v>
                </c:pt>
                <c:pt idx="24">
                  <c:v>2050</c:v>
                </c:pt>
                <c:pt idx="25">
                  <c:v>2051</c:v>
                </c:pt>
                <c:pt idx="26">
                  <c:v>2052</c:v>
                </c:pt>
                <c:pt idx="27">
                  <c:v>2053</c:v>
                </c:pt>
                <c:pt idx="28">
                  <c:v>2054</c:v>
                </c:pt>
                <c:pt idx="29">
                  <c:v>2055</c:v>
                </c:pt>
                <c:pt idx="30">
                  <c:v>2056</c:v>
                </c:pt>
                <c:pt idx="31">
                  <c:v>2057</c:v>
                </c:pt>
                <c:pt idx="32">
                  <c:v>2058</c:v>
                </c:pt>
                <c:pt idx="33">
                  <c:v>2059</c:v>
                </c:pt>
                <c:pt idx="34">
                  <c:v>2060</c:v>
                </c:pt>
                <c:pt idx="35">
                  <c:v>2061</c:v>
                </c:pt>
                <c:pt idx="36">
                  <c:v>2062</c:v>
                </c:pt>
                <c:pt idx="37">
                  <c:v>2063</c:v>
                </c:pt>
                <c:pt idx="38">
                  <c:v>2064</c:v>
                </c:pt>
                <c:pt idx="39">
                  <c:v>2065</c:v>
                </c:pt>
                <c:pt idx="40">
                  <c:v>2066</c:v>
                </c:pt>
                <c:pt idx="41">
                  <c:v>2067</c:v>
                </c:pt>
                <c:pt idx="42">
                  <c:v>2068</c:v>
                </c:pt>
                <c:pt idx="43">
                  <c:v>2069</c:v>
                </c:pt>
                <c:pt idx="44">
                  <c:v>2070</c:v>
                </c:pt>
                <c:pt idx="45">
                  <c:v>2071</c:v>
                </c:pt>
              </c:numCache>
            </c:numRef>
          </c:cat>
          <c:val>
            <c:numRef>
              <c:extLst>
                <c:ext xmlns:c15="http://schemas.microsoft.com/office/drawing/2012/chart" uri="{02D57815-91ED-43cb-92C2-25804820EDAC}">
                  <c15:fullRef>
                    <c15:sqref>'総括表(地区)'!$C$184:$BC$184</c15:sqref>
                  </c15:fullRef>
                </c:ext>
              </c:extLst>
              <c:f>'総括表(地区)'!$J$184:$BC$184</c:f>
              <c:numCache>
                <c:formatCode>#,##0_ ;[Red]\-#,##0\ </c:formatCode>
                <c:ptCount val="46"/>
                <c:pt idx="0">
                  <c:v>1412.2934329477157</c:v>
                </c:pt>
                <c:pt idx="1">
                  <c:v>1364.8764867046284</c:v>
                </c:pt>
                <c:pt idx="2">
                  <c:v>1320.3054244277546</c:v>
                </c:pt>
                <c:pt idx="3">
                  <c:v>1265.4772963627488</c:v>
                </c:pt>
                <c:pt idx="4">
                  <c:v>1252.7403418583565</c:v>
                </c:pt>
                <c:pt idx="5">
                  <c:v>1211.9093842640937</c:v>
                </c:pt>
                <c:pt idx="6">
                  <c:v>1222.7372054983759</c:v>
                </c:pt>
                <c:pt idx="7">
                  <c:v>1223.6422051334441</c:v>
                </c:pt>
                <c:pt idx="8">
                  <c:v>1231.2498860167266</c:v>
                </c:pt>
                <c:pt idx="9">
                  <c:v>1285.5026612447655</c:v>
                </c:pt>
                <c:pt idx="10">
                  <c:v>1296.759754207842</c:v>
                </c:pt>
                <c:pt idx="11">
                  <c:v>1310.5565466559758</c:v>
                </c:pt>
                <c:pt idx="12">
                  <c:v>1287.9470514133257</c:v>
                </c:pt>
                <c:pt idx="13">
                  <c:v>1301.6921888751954</c:v>
                </c:pt>
                <c:pt idx="14">
                  <c:v>1273.9049892344358</c:v>
                </c:pt>
                <c:pt idx="15">
                  <c:v>1239.0446984532687</c:v>
                </c:pt>
                <c:pt idx="16">
                  <c:v>1174.1305941762034</c:v>
                </c:pt>
                <c:pt idx="17">
                  <c:v>1015.0353241281301</c:v>
                </c:pt>
                <c:pt idx="18">
                  <c:v>930.54785211095066</c:v>
                </c:pt>
                <c:pt idx="19">
                  <c:v>803.28222796663556</c:v>
                </c:pt>
                <c:pt idx="20">
                  <c:v>733.69347435670556</c:v>
                </c:pt>
                <c:pt idx="21">
                  <c:v>646.59353535781236</c:v>
                </c:pt>
                <c:pt idx="22">
                  <c:v>600.13857118141789</c:v>
                </c:pt>
                <c:pt idx="23">
                  <c:v>656.21355968746093</c:v>
                </c:pt>
                <c:pt idx="24">
                  <c:v>673.09265028867389</c:v>
                </c:pt>
                <c:pt idx="25">
                  <c:v>709.84535072771962</c:v>
                </c:pt>
                <c:pt idx="26">
                  <c:v>750.3053433543862</c:v>
                </c:pt>
                <c:pt idx="27">
                  <c:v>772.01435244316622</c:v>
                </c:pt>
                <c:pt idx="28">
                  <c:v>801.68801744981738</c:v>
                </c:pt>
                <c:pt idx="29">
                  <c:v>826.2460122302756</c:v>
                </c:pt>
                <c:pt idx="30">
                  <c:v>852.69913344896565</c:v>
                </c:pt>
                <c:pt idx="31">
                  <c:v>881.00368501524599</c:v>
                </c:pt>
                <c:pt idx="32">
                  <c:v>873.96714844413896</c:v>
                </c:pt>
                <c:pt idx="33">
                  <c:v>903.17154623940905</c:v>
                </c:pt>
                <c:pt idx="34">
                  <c:v>918.00182954981631</c:v>
                </c:pt>
                <c:pt idx="35">
                  <c:v>935.97663282618134</c:v>
                </c:pt>
                <c:pt idx="36">
                  <c:v>951.53766775936231</c:v>
                </c:pt>
                <c:pt idx="37">
                  <c:v>957.90837565412915</c:v>
                </c:pt>
                <c:pt idx="38">
                  <c:v>968.752950298938</c:v>
                </c:pt>
                <c:pt idx="39">
                  <c:v>972.41425279283874</c:v>
                </c:pt>
                <c:pt idx="40">
                  <c:v>978.03541016705196</c:v>
                </c:pt>
                <c:pt idx="41">
                  <c:v>968.25808428025675</c:v>
                </c:pt>
                <c:pt idx="42">
                  <c:v>955.07444656477173</c:v>
                </c:pt>
                <c:pt idx="43">
                  <c:v>935.72569717271676</c:v>
                </c:pt>
                <c:pt idx="44">
                  <c:v>919.41236207109591</c:v>
                </c:pt>
                <c:pt idx="45">
                  <c:v>902.77260094975486</c:v>
                </c:pt>
              </c:numCache>
            </c:numRef>
          </c:val>
          <c:smooth val="0"/>
          <c:extLst>
            <c:ext xmlns:c16="http://schemas.microsoft.com/office/drawing/2014/chart" uri="{C3380CC4-5D6E-409C-BE32-E72D297353CC}">
              <c16:uniqueId val="{00000001-4886-45F0-9EB7-40324EE576B0}"/>
            </c:ext>
          </c:extLst>
        </c:ser>
        <c:ser>
          <c:idx val="1"/>
          <c:order val="1"/>
          <c:tx>
            <c:strRef>
              <c:f>'総括表(地区)'!$B$185</c:f>
              <c:strCache>
                <c:ptCount val="1"/>
                <c:pt idx="0">
                  <c:v>調布地区</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'総括表(地区)'!$C$5:$BC$5</c15:sqref>
                  </c15:fullRef>
                </c:ext>
              </c:extLst>
              <c:f>'総括表(地区)'!$J$5:$BC$5</c:f>
              <c:numCache>
                <c:formatCode>General</c:formatCode>
                <c:ptCount val="46"/>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pt idx="20">
                  <c:v>2046</c:v>
                </c:pt>
                <c:pt idx="21">
                  <c:v>2047</c:v>
                </c:pt>
                <c:pt idx="22">
                  <c:v>2048</c:v>
                </c:pt>
                <c:pt idx="23">
                  <c:v>2049</c:v>
                </c:pt>
                <c:pt idx="24">
                  <c:v>2050</c:v>
                </c:pt>
                <c:pt idx="25">
                  <c:v>2051</c:v>
                </c:pt>
                <c:pt idx="26">
                  <c:v>2052</c:v>
                </c:pt>
                <c:pt idx="27">
                  <c:v>2053</c:v>
                </c:pt>
                <c:pt idx="28">
                  <c:v>2054</c:v>
                </c:pt>
                <c:pt idx="29">
                  <c:v>2055</c:v>
                </c:pt>
                <c:pt idx="30">
                  <c:v>2056</c:v>
                </c:pt>
                <c:pt idx="31">
                  <c:v>2057</c:v>
                </c:pt>
                <c:pt idx="32">
                  <c:v>2058</c:v>
                </c:pt>
                <c:pt idx="33">
                  <c:v>2059</c:v>
                </c:pt>
                <c:pt idx="34">
                  <c:v>2060</c:v>
                </c:pt>
                <c:pt idx="35">
                  <c:v>2061</c:v>
                </c:pt>
                <c:pt idx="36">
                  <c:v>2062</c:v>
                </c:pt>
                <c:pt idx="37">
                  <c:v>2063</c:v>
                </c:pt>
                <c:pt idx="38">
                  <c:v>2064</c:v>
                </c:pt>
                <c:pt idx="39">
                  <c:v>2065</c:v>
                </c:pt>
                <c:pt idx="40">
                  <c:v>2066</c:v>
                </c:pt>
                <c:pt idx="41">
                  <c:v>2067</c:v>
                </c:pt>
                <c:pt idx="42">
                  <c:v>2068</c:v>
                </c:pt>
                <c:pt idx="43">
                  <c:v>2069</c:v>
                </c:pt>
                <c:pt idx="44">
                  <c:v>2070</c:v>
                </c:pt>
                <c:pt idx="45">
                  <c:v>2071</c:v>
                </c:pt>
              </c:numCache>
            </c:numRef>
          </c:cat>
          <c:val>
            <c:numRef>
              <c:extLst>
                <c:ext xmlns:c15="http://schemas.microsoft.com/office/drawing/2012/chart" uri="{02D57815-91ED-43cb-92C2-25804820EDAC}">
                  <c15:fullRef>
                    <c15:sqref>'総括表(地区)'!$C$185:$BC$185</c15:sqref>
                  </c15:fullRef>
                </c:ext>
              </c:extLst>
              <c:f>'総括表(地区)'!$J$185:$BC$185</c:f>
              <c:numCache>
                <c:formatCode>#,##0_ ;[Red]\-#,##0\ </c:formatCode>
                <c:ptCount val="46"/>
                <c:pt idx="0">
                  <c:v>1038.067910976027</c:v>
                </c:pt>
                <c:pt idx="1">
                  <c:v>1030.3944571122199</c:v>
                </c:pt>
                <c:pt idx="2">
                  <c:v>1005.6562471824676</c:v>
                </c:pt>
                <c:pt idx="3">
                  <c:v>985.76912957080526</c:v>
                </c:pt>
                <c:pt idx="4">
                  <c:v>1000.4350416547379</c:v>
                </c:pt>
                <c:pt idx="5">
                  <c:v>990.09809904816734</c:v>
                </c:pt>
                <c:pt idx="6">
                  <c:v>1002.5283595443258</c:v>
                </c:pt>
                <c:pt idx="7">
                  <c:v>1020.312813409757</c:v>
                </c:pt>
                <c:pt idx="8">
                  <c:v>1036.9553369529399</c:v>
                </c:pt>
                <c:pt idx="9">
                  <c:v>1047.5694239772968</c:v>
                </c:pt>
                <c:pt idx="10">
                  <c:v>1055.5139146213803</c:v>
                </c:pt>
                <c:pt idx="11">
                  <c:v>1034.5309988781949</c:v>
                </c:pt>
                <c:pt idx="12">
                  <c:v>996.72445235177895</c:v>
                </c:pt>
                <c:pt idx="13">
                  <c:v>1007.179565132478</c:v>
                </c:pt>
                <c:pt idx="14">
                  <c:v>971.50368123186547</c:v>
                </c:pt>
                <c:pt idx="15">
                  <c:v>941.00187397233663</c:v>
                </c:pt>
                <c:pt idx="16">
                  <c:v>908.34472246380312</c:v>
                </c:pt>
                <c:pt idx="17">
                  <c:v>817.58937097694718</c:v>
                </c:pt>
                <c:pt idx="18">
                  <c:v>757.21360468365287</c:v>
                </c:pt>
                <c:pt idx="19">
                  <c:v>707.75663271441522</c:v>
                </c:pt>
                <c:pt idx="20">
                  <c:v>670.68734625752006</c:v>
                </c:pt>
                <c:pt idx="21">
                  <c:v>659.46129185052155</c:v>
                </c:pt>
                <c:pt idx="22">
                  <c:v>631.75853995106604</c:v>
                </c:pt>
                <c:pt idx="23">
                  <c:v>661.90513360099476</c:v>
                </c:pt>
                <c:pt idx="24">
                  <c:v>681.3080792425468</c:v>
                </c:pt>
                <c:pt idx="25">
                  <c:v>706.33120298095821</c:v>
                </c:pt>
                <c:pt idx="26">
                  <c:v>729.99391044028255</c:v>
                </c:pt>
                <c:pt idx="27">
                  <c:v>727.46642623704702</c:v>
                </c:pt>
                <c:pt idx="28">
                  <c:v>744.11889307643582</c:v>
                </c:pt>
                <c:pt idx="29">
                  <c:v>768.60850277138206</c:v>
                </c:pt>
                <c:pt idx="30">
                  <c:v>792.88347322146922</c:v>
                </c:pt>
                <c:pt idx="31">
                  <c:v>803.29249248691792</c:v>
                </c:pt>
                <c:pt idx="32">
                  <c:v>784.05049525333538</c:v>
                </c:pt>
                <c:pt idx="33">
                  <c:v>801.56515652831445</c:v>
                </c:pt>
                <c:pt idx="34">
                  <c:v>817.67948002635671</c:v>
                </c:pt>
                <c:pt idx="35">
                  <c:v>834.22955338448651</c:v>
                </c:pt>
                <c:pt idx="36">
                  <c:v>839.00014773425369</c:v>
                </c:pt>
                <c:pt idx="37">
                  <c:v>830.43393496514705</c:v>
                </c:pt>
                <c:pt idx="38">
                  <c:v>834.05359446092723</c:v>
                </c:pt>
                <c:pt idx="39">
                  <c:v>841.94504389116253</c:v>
                </c:pt>
                <c:pt idx="40">
                  <c:v>839.29829715200424</c:v>
                </c:pt>
                <c:pt idx="41">
                  <c:v>826.17789976382983</c:v>
                </c:pt>
                <c:pt idx="42">
                  <c:v>808.1631032611715</c:v>
                </c:pt>
                <c:pt idx="43">
                  <c:v>793.0963748200885</c:v>
                </c:pt>
                <c:pt idx="44">
                  <c:v>783.64305233989387</c:v>
                </c:pt>
                <c:pt idx="45">
                  <c:v>774.41327806101344</c:v>
                </c:pt>
              </c:numCache>
            </c:numRef>
          </c:val>
          <c:smooth val="0"/>
          <c:extLst>
            <c:ext xmlns:c16="http://schemas.microsoft.com/office/drawing/2014/chart" uri="{C3380CC4-5D6E-409C-BE32-E72D297353CC}">
              <c16:uniqueId val="{00000003-4886-45F0-9EB7-40324EE576B0}"/>
            </c:ext>
          </c:extLst>
        </c:ser>
        <c:ser>
          <c:idx val="2"/>
          <c:order val="2"/>
          <c:tx>
            <c:strRef>
              <c:f>'総括表(地区)'!$B$186</c:f>
              <c:strCache>
                <c:ptCount val="1"/>
                <c:pt idx="0">
                  <c:v>蒲田地区</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'総括表(地区)'!$C$5:$BC$5</c15:sqref>
                  </c15:fullRef>
                </c:ext>
              </c:extLst>
              <c:f>'総括表(地区)'!$J$5:$BC$5</c:f>
              <c:numCache>
                <c:formatCode>General</c:formatCode>
                <c:ptCount val="46"/>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pt idx="20">
                  <c:v>2046</c:v>
                </c:pt>
                <c:pt idx="21">
                  <c:v>2047</c:v>
                </c:pt>
                <c:pt idx="22">
                  <c:v>2048</c:v>
                </c:pt>
                <c:pt idx="23">
                  <c:v>2049</c:v>
                </c:pt>
                <c:pt idx="24">
                  <c:v>2050</c:v>
                </c:pt>
                <c:pt idx="25">
                  <c:v>2051</c:v>
                </c:pt>
                <c:pt idx="26">
                  <c:v>2052</c:v>
                </c:pt>
                <c:pt idx="27">
                  <c:v>2053</c:v>
                </c:pt>
                <c:pt idx="28">
                  <c:v>2054</c:v>
                </c:pt>
                <c:pt idx="29">
                  <c:v>2055</c:v>
                </c:pt>
                <c:pt idx="30">
                  <c:v>2056</c:v>
                </c:pt>
                <c:pt idx="31">
                  <c:v>2057</c:v>
                </c:pt>
                <c:pt idx="32">
                  <c:v>2058</c:v>
                </c:pt>
                <c:pt idx="33">
                  <c:v>2059</c:v>
                </c:pt>
                <c:pt idx="34">
                  <c:v>2060</c:v>
                </c:pt>
                <c:pt idx="35">
                  <c:v>2061</c:v>
                </c:pt>
                <c:pt idx="36">
                  <c:v>2062</c:v>
                </c:pt>
                <c:pt idx="37">
                  <c:v>2063</c:v>
                </c:pt>
                <c:pt idx="38">
                  <c:v>2064</c:v>
                </c:pt>
                <c:pt idx="39">
                  <c:v>2065</c:v>
                </c:pt>
                <c:pt idx="40">
                  <c:v>2066</c:v>
                </c:pt>
                <c:pt idx="41">
                  <c:v>2067</c:v>
                </c:pt>
                <c:pt idx="42">
                  <c:v>2068</c:v>
                </c:pt>
                <c:pt idx="43">
                  <c:v>2069</c:v>
                </c:pt>
                <c:pt idx="44">
                  <c:v>2070</c:v>
                </c:pt>
                <c:pt idx="45">
                  <c:v>2071</c:v>
                </c:pt>
              </c:numCache>
            </c:numRef>
          </c:cat>
          <c:val>
            <c:numRef>
              <c:extLst>
                <c:ext xmlns:c15="http://schemas.microsoft.com/office/drawing/2012/chart" uri="{02D57815-91ED-43cb-92C2-25804820EDAC}">
                  <c15:fullRef>
                    <c15:sqref>'総括表(地区)'!$C$186:$BC$186</c15:sqref>
                  </c15:fullRef>
                </c:ext>
              </c:extLst>
              <c:f>'総括表(地区)'!$J$186:$BC$186</c:f>
              <c:numCache>
                <c:formatCode>#,##0_ ;[Red]\-#,##0\ </c:formatCode>
                <c:ptCount val="46"/>
                <c:pt idx="0">
                  <c:v>2007.7506948641708</c:v>
                </c:pt>
                <c:pt idx="1">
                  <c:v>1909.5300057779118</c:v>
                </c:pt>
                <c:pt idx="2">
                  <c:v>1815.167113473582</c:v>
                </c:pt>
                <c:pt idx="3">
                  <c:v>1751.4516606013979</c:v>
                </c:pt>
                <c:pt idx="4">
                  <c:v>1685.4753875988006</c:v>
                </c:pt>
                <c:pt idx="5">
                  <c:v>1632.0443151026707</c:v>
                </c:pt>
                <c:pt idx="6">
                  <c:v>1565.6121584686362</c:v>
                </c:pt>
                <c:pt idx="7">
                  <c:v>1504.5282677166706</c:v>
                </c:pt>
                <c:pt idx="8">
                  <c:v>1483.9498702686851</c:v>
                </c:pt>
                <c:pt idx="9">
                  <c:v>1487.6026369914423</c:v>
                </c:pt>
                <c:pt idx="10">
                  <c:v>1433.2366330870323</c:v>
                </c:pt>
                <c:pt idx="11">
                  <c:v>1366.2654502518658</c:v>
                </c:pt>
                <c:pt idx="12">
                  <c:v>1325.6067818811689</c:v>
                </c:pt>
                <c:pt idx="13">
                  <c:v>1326.2887737586641</c:v>
                </c:pt>
                <c:pt idx="14">
                  <c:v>1325.1631785883983</c:v>
                </c:pt>
                <c:pt idx="15">
                  <c:v>1263.8656630206142</c:v>
                </c:pt>
                <c:pt idx="16">
                  <c:v>1202.0665932894399</c:v>
                </c:pt>
                <c:pt idx="17">
                  <c:v>1019.0364822038708</c:v>
                </c:pt>
                <c:pt idx="18">
                  <c:v>945.69441851359795</c:v>
                </c:pt>
                <c:pt idx="19">
                  <c:v>859.504394671721</c:v>
                </c:pt>
                <c:pt idx="20">
                  <c:v>761.46573971891507</c:v>
                </c:pt>
                <c:pt idx="21">
                  <c:v>725.72694554813768</c:v>
                </c:pt>
                <c:pt idx="22">
                  <c:v>726.52463901168971</c:v>
                </c:pt>
                <c:pt idx="23">
                  <c:v>790.38254335189652</c:v>
                </c:pt>
                <c:pt idx="24">
                  <c:v>838.06603454396668</c:v>
                </c:pt>
                <c:pt idx="25">
                  <c:v>886.47186818023135</c:v>
                </c:pt>
                <c:pt idx="26">
                  <c:v>922.07179858502968</c:v>
                </c:pt>
                <c:pt idx="27">
                  <c:v>931.36480870870196</c:v>
                </c:pt>
                <c:pt idx="28">
                  <c:v>957.40362829125127</c:v>
                </c:pt>
                <c:pt idx="29">
                  <c:v>979.22909977623146</c:v>
                </c:pt>
                <c:pt idx="30">
                  <c:v>996.9071823468463</c:v>
                </c:pt>
                <c:pt idx="31">
                  <c:v>1015.5277345573256</c:v>
                </c:pt>
                <c:pt idx="32">
                  <c:v>991.50421417379869</c:v>
                </c:pt>
                <c:pt idx="33">
                  <c:v>1012.5804404399995</c:v>
                </c:pt>
                <c:pt idx="34">
                  <c:v>1024.2563072424368</c:v>
                </c:pt>
                <c:pt idx="35">
                  <c:v>1029.008764279899</c:v>
                </c:pt>
                <c:pt idx="36">
                  <c:v>1028.4890737495055</c:v>
                </c:pt>
                <c:pt idx="37">
                  <c:v>1031.9960329062128</c:v>
                </c:pt>
                <c:pt idx="38">
                  <c:v>1026.2290597784438</c:v>
                </c:pt>
                <c:pt idx="39">
                  <c:v>1018.8723536765433</c:v>
                </c:pt>
                <c:pt idx="40">
                  <c:v>997.38357170456106</c:v>
                </c:pt>
                <c:pt idx="41">
                  <c:v>957.53252120692321</c:v>
                </c:pt>
                <c:pt idx="42">
                  <c:v>924.36346629363914</c:v>
                </c:pt>
                <c:pt idx="43">
                  <c:v>886.44683822261129</c:v>
                </c:pt>
                <c:pt idx="44">
                  <c:v>851.75525711073465</c:v>
                </c:pt>
                <c:pt idx="45">
                  <c:v>826.17326959894194</c:v>
                </c:pt>
              </c:numCache>
            </c:numRef>
          </c:val>
          <c:smooth val="0"/>
          <c:extLst>
            <c:ext xmlns:c16="http://schemas.microsoft.com/office/drawing/2014/chart" uri="{C3380CC4-5D6E-409C-BE32-E72D297353CC}">
              <c16:uniqueId val="{00000005-4886-45F0-9EB7-40324EE576B0}"/>
            </c:ext>
          </c:extLst>
        </c:ser>
        <c:dLbls>
          <c:showLegendKey val="0"/>
          <c:showVal val="0"/>
          <c:showCatName val="0"/>
          <c:showSerName val="0"/>
          <c:showPercent val="0"/>
          <c:showBubbleSize val="0"/>
        </c:dLbls>
        <c:smooth val="0"/>
        <c:axId val="504761808"/>
        <c:axId val="504763376"/>
        <c:extLst/>
      </c:lineChart>
      <c:catAx>
        <c:axId val="50476180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en-US"/>
                  <a:t>基準日</a:t>
                </a:r>
                <a:r>
                  <a:rPr lang="en-US" altLang="ja-JP"/>
                  <a:t>:1</a:t>
                </a:r>
                <a:r>
                  <a:rPr lang="ja-JP"/>
                  <a:t>月</a:t>
                </a:r>
                <a:r>
                  <a:rPr lang="en-US" altLang="ja-JP"/>
                  <a:t>1</a:t>
                </a:r>
                <a:r>
                  <a:rPr lang="ja-JP" altLang="en-US"/>
                  <a:t>日</a:t>
                </a:r>
                <a:r>
                  <a:rPr lang="ja-JP"/>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年&quot;" sourceLinked="0"/>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4763376"/>
        <c:crosses val="autoZero"/>
        <c:auto val="1"/>
        <c:lblAlgn val="ctr"/>
        <c:lblOffset val="100"/>
        <c:tickLblSkip val="5"/>
        <c:tickMarkSkip val="1"/>
        <c:noMultiLvlLbl val="0"/>
      </c:catAx>
      <c:valAx>
        <c:axId val="504763376"/>
        <c:scaling>
          <c:orientation val="minMax"/>
          <c:max val="3000"/>
          <c:min val="-3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quot;#,##0;&quot;▲&quot;#,##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4761808"/>
        <c:crosses val="autoZero"/>
        <c:crossBetween val="between"/>
      </c:valAx>
      <c:spPr>
        <a:noFill/>
        <a:ln>
          <a:noFill/>
        </a:ln>
        <a:effectLst/>
      </c:spPr>
    </c:plotArea>
    <c:legend>
      <c:legendPos val="t"/>
      <c:overlay val="1"/>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総括表!$A$176</c:f>
          <c:strCache>
            <c:ptCount val="1"/>
            <c:pt idx="0">
              <c:v>：自然増減_年間_区全域</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1435616438356164"/>
          <c:y val="0.18885859580052494"/>
          <c:w val="0.79649444504368472"/>
          <c:h val="0.71016929133858264"/>
        </c:manualLayout>
      </c:layout>
      <c:lineChart>
        <c:grouping val="standard"/>
        <c:varyColors val="0"/>
        <c:ser>
          <c:idx val="4"/>
          <c:order val="0"/>
          <c:tx>
            <c:strRef>
              <c:f>総括表!$B$179</c:f>
              <c:strCache>
                <c:ptCount val="1"/>
                <c:pt idx="0">
                  <c:v>基本推計</c:v>
                </c:pt>
              </c:strCache>
            </c:strRef>
          </c:tx>
          <c:spPr>
            <a:ln w="63500" cap="rnd">
              <a:solidFill>
                <a:schemeClr val="accent5"/>
              </a:solidFill>
              <a:round/>
            </a:ln>
            <a:effectLst/>
          </c:spPr>
          <c:marker>
            <c:symbol val="none"/>
          </c:marker>
          <c:dPt>
            <c:idx val="1"/>
            <c:marker>
              <c:symbol val="none"/>
            </c:marker>
            <c:bubble3D val="0"/>
            <c:spPr>
              <a:ln w="63500" cap="rnd">
                <a:solidFill>
                  <a:schemeClr val="accent5"/>
                </a:solidFill>
                <a:round/>
              </a:ln>
              <a:effectLst/>
            </c:spPr>
            <c:extLst>
              <c:ext xmlns:c16="http://schemas.microsoft.com/office/drawing/2014/chart" uri="{C3380CC4-5D6E-409C-BE32-E72D297353CC}">
                <c16:uniqueId val="{00000000-2ED8-4024-8CBD-3018C69D91E5}"/>
              </c:ext>
            </c:extLst>
          </c:dPt>
          <c:dPt>
            <c:idx val="2"/>
            <c:marker>
              <c:symbol val="none"/>
            </c:marker>
            <c:bubble3D val="0"/>
            <c:extLst>
              <c:ext xmlns:c16="http://schemas.microsoft.com/office/drawing/2014/chart" uri="{C3380CC4-5D6E-409C-BE32-E72D297353CC}">
                <c16:uniqueId val="{00000001-2ED8-4024-8CBD-3018C69D91E5}"/>
              </c:ext>
            </c:extLst>
          </c:dPt>
          <c:dPt>
            <c:idx val="3"/>
            <c:marker>
              <c:symbol val="none"/>
            </c:marker>
            <c:bubble3D val="0"/>
            <c:extLst>
              <c:ext xmlns:c16="http://schemas.microsoft.com/office/drawing/2014/chart" uri="{C3380CC4-5D6E-409C-BE32-E72D297353CC}">
                <c16:uniqueId val="{00000002-2ED8-4024-8CBD-3018C69D91E5}"/>
              </c:ext>
            </c:extLst>
          </c:dPt>
          <c:dPt>
            <c:idx val="4"/>
            <c:marker>
              <c:symbol val="none"/>
            </c:marker>
            <c:bubble3D val="0"/>
            <c:extLst>
              <c:ext xmlns:c16="http://schemas.microsoft.com/office/drawing/2014/chart" uri="{C3380CC4-5D6E-409C-BE32-E72D297353CC}">
                <c16:uniqueId val="{00000003-2ED8-4024-8CBD-3018C69D91E5}"/>
              </c:ext>
            </c:extLst>
          </c:dPt>
          <c:dPt>
            <c:idx val="5"/>
            <c:marker>
              <c:symbol val="none"/>
            </c:marker>
            <c:bubble3D val="0"/>
            <c:spPr>
              <a:ln w="63500" cap="rnd">
                <a:solidFill>
                  <a:schemeClr val="accent5"/>
                </a:solidFill>
                <a:round/>
              </a:ln>
              <a:effectLst/>
            </c:spPr>
            <c:extLst>
              <c:ext xmlns:c16="http://schemas.microsoft.com/office/drawing/2014/chart" uri="{C3380CC4-5D6E-409C-BE32-E72D297353CC}">
                <c16:uniqueId val="{0000002F-2ED8-4024-8CBD-3018C69D91E5}"/>
              </c:ext>
            </c:extLst>
          </c:dPt>
          <c:dPt>
            <c:idx val="6"/>
            <c:marker>
              <c:symbol val="none"/>
            </c:marker>
            <c:bubble3D val="0"/>
            <c:spPr>
              <a:ln w="63500" cap="rnd">
                <a:solidFill>
                  <a:schemeClr val="accent5"/>
                </a:solidFill>
                <a:round/>
              </a:ln>
              <a:effectLst/>
            </c:spPr>
            <c:extLst>
              <c:ext xmlns:c16="http://schemas.microsoft.com/office/drawing/2014/chart" uri="{C3380CC4-5D6E-409C-BE32-E72D297353CC}">
                <c16:uniqueId val="{00000004-2ED8-4024-8CBD-3018C69D91E5}"/>
              </c:ext>
            </c:extLst>
          </c:dPt>
          <c:dPt>
            <c:idx val="7"/>
            <c:marker>
              <c:symbol val="none"/>
            </c:marker>
            <c:bubble3D val="0"/>
            <c:spPr>
              <a:ln w="63500" cap="rnd">
                <a:solidFill>
                  <a:schemeClr val="accent5"/>
                </a:solidFill>
                <a:round/>
              </a:ln>
              <a:effectLst/>
            </c:spPr>
            <c:extLst>
              <c:ext xmlns:c16="http://schemas.microsoft.com/office/drawing/2014/chart" uri="{C3380CC4-5D6E-409C-BE32-E72D297353CC}">
                <c16:uniqueId val="{00000005-2ED8-4024-8CBD-3018C69D91E5}"/>
              </c:ext>
            </c:extLst>
          </c:dPt>
          <c:dPt>
            <c:idx val="8"/>
            <c:marker>
              <c:symbol val="none"/>
            </c:marker>
            <c:bubble3D val="0"/>
            <c:extLst>
              <c:ext xmlns:c16="http://schemas.microsoft.com/office/drawing/2014/chart" uri="{C3380CC4-5D6E-409C-BE32-E72D297353CC}">
                <c16:uniqueId val="{00000006-2ED8-4024-8CBD-3018C69D91E5}"/>
              </c:ext>
            </c:extLst>
          </c:dPt>
          <c:dPt>
            <c:idx val="9"/>
            <c:marker>
              <c:symbol val="none"/>
            </c:marker>
            <c:bubble3D val="0"/>
            <c:extLst>
              <c:ext xmlns:c16="http://schemas.microsoft.com/office/drawing/2014/chart" uri="{C3380CC4-5D6E-409C-BE32-E72D297353CC}">
                <c16:uniqueId val="{00000007-2ED8-4024-8CBD-3018C69D91E5}"/>
              </c:ext>
            </c:extLst>
          </c:dPt>
          <c:dPt>
            <c:idx val="11"/>
            <c:marker>
              <c:symbol val="none"/>
            </c:marker>
            <c:bubble3D val="0"/>
            <c:extLst>
              <c:ext xmlns:c16="http://schemas.microsoft.com/office/drawing/2014/chart" uri="{C3380CC4-5D6E-409C-BE32-E72D297353CC}">
                <c16:uniqueId val="{00000008-2ED8-4024-8CBD-3018C69D91E5}"/>
              </c:ext>
            </c:extLst>
          </c:dPt>
          <c:dPt>
            <c:idx val="12"/>
            <c:marker>
              <c:symbol val="none"/>
            </c:marker>
            <c:bubble3D val="0"/>
            <c:extLst>
              <c:ext xmlns:c16="http://schemas.microsoft.com/office/drawing/2014/chart" uri="{C3380CC4-5D6E-409C-BE32-E72D297353CC}">
                <c16:uniqueId val="{00000009-2ED8-4024-8CBD-3018C69D91E5}"/>
              </c:ext>
            </c:extLst>
          </c:dPt>
          <c:dPt>
            <c:idx val="13"/>
            <c:marker>
              <c:symbol val="none"/>
            </c:marker>
            <c:bubble3D val="0"/>
            <c:extLst>
              <c:ext xmlns:c16="http://schemas.microsoft.com/office/drawing/2014/chart" uri="{C3380CC4-5D6E-409C-BE32-E72D297353CC}">
                <c16:uniqueId val="{0000000A-2ED8-4024-8CBD-3018C69D91E5}"/>
              </c:ext>
            </c:extLst>
          </c:dPt>
          <c:dPt>
            <c:idx val="14"/>
            <c:marker>
              <c:symbol val="none"/>
            </c:marker>
            <c:bubble3D val="0"/>
            <c:extLst>
              <c:ext xmlns:c16="http://schemas.microsoft.com/office/drawing/2014/chart" uri="{C3380CC4-5D6E-409C-BE32-E72D297353CC}">
                <c16:uniqueId val="{0000000B-2ED8-4024-8CBD-3018C69D91E5}"/>
              </c:ext>
            </c:extLst>
          </c:dPt>
          <c:dPt>
            <c:idx val="16"/>
            <c:marker>
              <c:symbol val="none"/>
            </c:marker>
            <c:bubble3D val="0"/>
            <c:extLst>
              <c:ext xmlns:c16="http://schemas.microsoft.com/office/drawing/2014/chart" uri="{C3380CC4-5D6E-409C-BE32-E72D297353CC}">
                <c16:uniqueId val="{0000000C-2ED8-4024-8CBD-3018C69D91E5}"/>
              </c:ext>
            </c:extLst>
          </c:dPt>
          <c:dPt>
            <c:idx val="17"/>
            <c:marker>
              <c:symbol val="none"/>
            </c:marker>
            <c:bubble3D val="0"/>
            <c:extLst>
              <c:ext xmlns:c16="http://schemas.microsoft.com/office/drawing/2014/chart" uri="{C3380CC4-5D6E-409C-BE32-E72D297353CC}">
                <c16:uniqueId val="{0000000D-2ED8-4024-8CBD-3018C69D91E5}"/>
              </c:ext>
            </c:extLst>
          </c:dPt>
          <c:dPt>
            <c:idx val="18"/>
            <c:marker>
              <c:symbol val="none"/>
            </c:marker>
            <c:bubble3D val="0"/>
            <c:extLst>
              <c:ext xmlns:c16="http://schemas.microsoft.com/office/drawing/2014/chart" uri="{C3380CC4-5D6E-409C-BE32-E72D297353CC}">
                <c16:uniqueId val="{0000000E-2ED8-4024-8CBD-3018C69D91E5}"/>
              </c:ext>
            </c:extLst>
          </c:dPt>
          <c:dPt>
            <c:idx val="19"/>
            <c:marker>
              <c:symbol val="none"/>
            </c:marker>
            <c:bubble3D val="0"/>
            <c:extLst>
              <c:ext xmlns:c16="http://schemas.microsoft.com/office/drawing/2014/chart" uri="{C3380CC4-5D6E-409C-BE32-E72D297353CC}">
                <c16:uniqueId val="{0000000F-2ED8-4024-8CBD-3018C69D91E5}"/>
              </c:ext>
            </c:extLst>
          </c:dPt>
          <c:dPt>
            <c:idx val="21"/>
            <c:marker>
              <c:symbol val="none"/>
            </c:marker>
            <c:bubble3D val="0"/>
            <c:extLst>
              <c:ext xmlns:c16="http://schemas.microsoft.com/office/drawing/2014/chart" uri="{C3380CC4-5D6E-409C-BE32-E72D297353CC}">
                <c16:uniqueId val="{00000010-2ED8-4024-8CBD-3018C69D91E5}"/>
              </c:ext>
            </c:extLst>
          </c:dPt>
          <c:dPt>
            <c:idx val="22"/>
            <c:marker>
              <c:symbol val="none"/>
            </c:marker>
            <c:bubble3D val="0"/>
            <c:extLst>
              <c:ext xmlns:c16="http://schemas.microsoft.com/office/drawing/2014/chart" uri="{C3380CC4-5D6E-409C-BE32-E72D297353CC}">
                <c16:uniqueId val="{00000011-2ED8-4024-8CBD-3018C69D91E5}"/>
              </c:ext>
            </c:extLst>
          </c:dPt>
          <c:dPt>
            <c:idx val="23"/>
            <c:marker>
              <c:symbol val="none"/>
            </c:marker>
            <c:bubble3D val="0"/>
            <c:extLst>
              <c:ext xmlns:c16="http://schemas.microsoft.com/office/drawing/2014/chart" uri="{C3380CC4-5D6E-409C-BE32-E72D297353CC}">
                <c16:uniqueId val="{00000012-2ED8-4024-8CBD-3018C69D91E5}"/>
              </c:ext>
            </c:extLst>
          </c:dPt>
          <c:dPt>
            <c:idx val="24"/>
            <c:marker>
              <c:symbol val="none"/>
            </c:marker>
            <c:bubble3D val="0"/>
            <c:extLst>
              <c:ext xmlns:c16="http://schemas.microsoft.com/office/drawing/2014/chart" uri="{C3380CC4-5D6E-409C-BE32-E72D297353CC}">
                <c16:uniqueId val="{00000013-2ED8-4024-8CBD-3018C69D91E5}"/>
              </c:ext>
            </c:extLst>
          </c:dPt>
          <c:dPt>
            <c:idx val="26"/>
            <c:marker>
              <c:symbol val="none"/>
            </c:marker>
            <c:bubble3D val="0"/>
            <c:extLst>
              <c:ext xmlns:c16="http://schemas.microsoft.com/office/drawing/2014/chart" uri="{C3380CC4-5D6E-409C-BE32-E72D297353CC}">
                <c16:uniqueId val="{00000014-2ED8-4024-8CBD-3018C69D91E5}"/>
              </c:ext>
            </c:extLst>
          </c:dPt>
          <c:dPt>
            <c:idx val="27"/>
            <c:marker>
              <c:symbol val="none"/>
            </c:marker>
            <c:bubble3D val="0"/>
            <c:extLst>
              <c:ext xmlns:c16="http://schemas.microsoft.com/office/drawing/2014/chart" uri="{C3380CC4-5D6E-409C-BE32-E72D297353CC}">
                <c16:uniqueId val="{00000015-2ED8-4024-8CBD-3018C69D91E5}"/>
              </c:ext>
            </c:extLst>
          </c:dPt>
          <c:dPt>
            <c:idx val="28"/>
            <c:marker>
              <c:symbol val="none"/>
            </c:marker>
            <c:bubble3D val="0"/>
            <c:extLst>
              <c:ext xmlns:c16="http://schemas.microsoft.com/office/drawing/2014/chart" uri="{C3380CC4-5D6E-409C-BE32-E72D297353CC}">
                <c16:uniqueId val="{00000016-2ED8-4024-8CBD-3018C69D91E5}"/>
              </c:ext>
            </c:extLst>
          </c:dPt>
          <c:dPt>
            <c:idx val="29"/>
            <c:marker>
              <c:symbol val="none"/>
            </c:marker>
            <c:bubble3D val="0"/>
            <c:extLst>
              <c:ext xmlns:c16="http://schemas.microsoft.com/office/drawing/2014/chart" uri="{C3380CC4-5D6E-409C-BE32-E72D297353CC}">
                <c16:uniqueId val="{00000017-2ED8-4024-8CBD-3018C69D91E5}"/>
              </c:ext>
            </c:extLst>
          </c:dPt>
          <c:dPt>
            <c:idx val="31"/>
            <c:marker>
              <c:symbol val="none"/>
            </c:marker>
            <c:bubble3D val="0"/>
            <c:extLst>
              <c:ext xmlns:c16="http://schemas.microsoft.com/office/drawing/2014/chart" uri="{C3380CC4-5D6E-409C-BE32-E72D297353CC}">
                <c16:uniqueId val="{00000018-2ED8-4024-8CBD-3018C69D91E5}"/>
              </c:ext>
            </c:extLst>
          </c:dPt>
          <c:dPt>
            <c:idx val="32"/>
            <c:marker>
              <c:symbol val="none"/>
            </c:marker>
            <c:bubble3D val="0"/>
            <c:extLst>
              <c:ext xmlns:c16="http://schemas.microsoft.com/office/drawing/2014/chart" uri="{C3380CC4-5D6E-409C-BE32-E72D297353CC}">
                <c16:uniqueId val="{00000019-2ED8-4024-8CBD-3018C69D91E5}"/>
              </c:ext>
            </c:extLst>
          </c:dPt>
          <c:dPt>
            <c:idx val="33"/>
            <c:marker>
              <c:symbol val="none"/>
            </c:marker>
            <c:bubble3D val="0"/>
            <c:extLst>
              <c:ext xmlns:c16="http://schemas.microsoft.com/office/drawing/2014/chart" uri="{C3380CC4-5D6E-409C-BE32-E72D297353CC}">
                <c16:uniqueId val="{0000001A-2ED8-4024-8CBD-3018C69D91E5}"/>
              </c:ext>
            </c:extLst>
          </c:dPt>
          <c:dPt>
            <c:idx val="34"/>
            <c:marker>
              <c:symbol val="none"/>
            </c:marker>
            <c:bubble3D val="0"/>
            <c:extLst>
              <c:ext xmlns:c16="http://schemas.microsoft.com/office/drawing/2014/chart" uri="{C3380CC4-5D6E-409C-BE32-E72D297353CC}">
                <c16:uniqueId val="{0000001B-2ED8-4024-8CBD-3018C69D91E5}"/>
              </c:ext>
            </c:extLst>
          </c:dPt>
          <c:dPt>
            <c:idx val="36"/>
            <c:marker>
              <c:symbol val="none"/>
            </c:marker>
            <c:bubble3D val="0"/>
            <c:extLst>
              <c:ext xmlns:c16="http://schemas.microsoft.com/office/drawing/2014/chart" uri="{C3380CC4-5D6E-409C-BE32-E72D297353CC}">
                <c16:uniqueId val="{0000001C-2ED8-4024-8CBD-3018C69D91E5}"/>
              </c:ext>
            </c:extLst>
          </c:dPt>
          <c:dPt>
            <c:idx val="37"/>
            <c:marker>
              <c:symbol val="none"/>
            </c:marker>
            <c:bubble3D val="0"/>
            <c:extLst>
              <c:ext xmlns:c16="http://schemas.microsoft.com/office/drawing/2014/chart" uri="{C3380CC4-5D6E-409C-BE32-E72D297353CC}">
                <c16:uniqueId val="{0000001D-2ED8-4024-8CBD-3018C69D91E5}"/>
              </c:ext>
            </c:extLst>
          </c:dPt>
          <c:dPt>
            <c:idx val="38"/>
            <c:marker>
              <c:symbol val="none"/>
            </c:marker>
            <c:bubble3D val="0"/>
            <c:extLst>
              <c:ext xmlns:c16="http://schemas.microsoft.com/office/drawing/2014/chart" uri="{C3380CC4-5D6E-409C-BE32-E72D297353CC}">
                <c16:uniqueId val="{0000001E-2ED8-4024-8CBD-3018C69D91E5}"/>
              </c:ext>
            </c:extLst>
          </c:dPt>
          <c:dPt>
            <c:idx val="39"/>
            <c:marker>
              <c:symbol val="none"/>
            </c:marker>
            <c:bubble3D val="0"/>
            <c:extLst>
              <c:ext xmlns:c16="http://schemas.microsoft.com/office/drawing/2014/chart" uri="{C3380CC4-5D6E-409C-BE32-E72D297353CC}">
                <c16:uniqueId val="{0000001F-2ED8-4024-8CBD-3018C69D91E5}"/>
              </c:ext>
            </c:extLst>
          </c:dPt>
          <c:dPt>
            <c:idx val="41"/>
            <c:marker>
              <c:symbol val="none"/>
            </c:marker>
            <c:bubble3D val="0"/>
            <c:extLst>
              <c:ext xmlns:c16="http://schemas.microsoft.com/office/drawing/2014/chart" uri="{C3380CC4-5D6E-409C-BE32-E72D297353CC}">
                <c16:uniqueId val="{00000020-2ED8-4024-8CBD-3018C69D91E5}"/>
              </c:ext>
            </c:extLst>
          </c:dPt>
          <c:dPt>
            <c:idx val="42"/>
            <c:marker>
              <c:symbol val="none"/>
            </c:marker>
            <c:bubble3D val="0"/>
            <c:extLst>
              <c:ext xmlns:c16="http://schemas.microsoft.com/office/drawing/2014/chart" uri="{C3380CC4-5D6E-409C-BE32-E72D297353CC}">
                <c16:uniqueId val="{00000021-2ED8-4024-8CBD-3018C69D91E5}"/>
              </c:ext>
            </c:extLst>
          </c:dPt>
          <c:dPt>
            <c:idx val="43"/>
            <c:marker>
              <c:symbol val="none"/>
            </c:marker>
            <c:bubble3D val="0"/>
            <c:extLst>
              <c:ext xmlns:c16="http://schemas.microsoft.com/office/drawing/2014/chart" uri="{C3380CC4-5D6E-409C-BE32-E72D297353CC}">
                <c16:uniqueId val="{00000022-2ED8-4024-8CBD-3018C69D91E5}"/>
              </c:ext>
            </c:extLst>
          </c:dPt>
          <c:dPt>
            <c:idx val="44"/>
            <c:marker>
              <c:symbol val="none"/>
            </c:marker>
            <c:bubble3D val="0"/>
            <c:extLst>
              <c:ext xmlns:c16="http://schemas.microsoft.com/office/drawing/2014/chart" uri="{C3380CC4-5D6E-409C-BE32-E72D297353CC}">
                <c16:uniqueId val="{00000023-2ED8-4024-8CBD-3018C69D91E5}"/>
              </c:ext>
            </c:extLst>
          </c:dPt>
          <c:dPt>
            <c:idx val="46"/>
            <c:marker>
              <c:symbol val="none"/>
            </c:marker>
            <c:bubble3D val="0"/>
            <c:extLst>
              <c:ext xmlns:c16="http://schemas.microsoft.com/office/drawing/2014/chart" uri="{C3380CC4-5D6E-409C-BE32-E72D297353CC}">
                <c16:uniqueId val="{00000024-2ED8-4024-8CBD-3018C69D91E5}"/>
              </c:ext>
            </c:extLst>
          </c:dPt>
          <c:dPt>
            <c:idx val="47"/>
            <c:marker>
              <c:symbol val="none"/>
            </c:marker>
            <c:bubble3D val="0"/>
            <c:extLst>
              <c:ext xmlns:c16="http://schemas.microsoft.com/office/drawing/2014/chart" uri="{C3380CC4-5D6E-409C-BE32-E72D297353CC}">
                <c16:uniqueId val="{00000025-2ED8-4024-8CBD-3018C69D91E5}"/>
              </c:ext>
            </c:extLst>
          </c:dPt>
          <c:dPt>
            <c:idx val="48"/>
            <c:marker>
              <c:symbol val="none"/>
            </c:marker>
            <c:bubble3D val="0"/>
            <c:extLst>
              <c:ext xmlns:c16="http://schemas.microsoft.com/office/drawing/2014/chart" uri="{C3380CC4-5D6E-409C-BE32-E72D297353CC}">
                <c16:uniqueId val="{00000026-2ED8-4024-8CBD-3018C69D91E5}"/>
              </c:ext>
            </c:extLst>
          </c:dPt>
          <c:dPt>
            <c:idx val="49"/>
            <c:marker>
              <c:symbol val="none"/>
            </c:marker>
            <c:bubble3D val="0"/>
            <c:extLst>
              <c:ext xmlns:c16="http://schemas.microsoft.com/office/drawing/2014/chart" uri="{C3380CC4-5D6E-409C-BE32-E72D297353CC}">
                <c16:uniqueId val="{00000027-2ED8-4024-8CBD-3018C69D91E5}"/>
              </c:ext>
            </c:extLst>
          </c:dPt>
          <c:dPt>
            <c:idx val="51"/>
            <c:marker>
              <c:symbol val="none"/>
            </c:marker>
            <c:bubble3D val="0"/>
            <c:extLst>
              <c:ext xmlns:c16="http://schemas.microsoft.com/office/drawing/2014/chart" uri="{C3380CC4-5D6E-409C-BE32-E72D297353CC}">
                <c16:uniqueId val="{00000028-2ED8-4024-8CBD-3018C69D91E5}"/>
              </c:ext>
            </c:extLst>
          </c:dPt>
          <c:dPt>
            <c:idx val="52"/>
            <c:marker>
              <c:symbol val="none"/>
            </c:marker>
            <c:bubble3D val="0"/>
            <c:extLst>
              <c:ext xmlns:c16="http://schemas.microsoft.com/office/drawing/2014/chart" uri="{C3380CC4-5D6E-409C-BE32-E72D297353CC}">
                <c16:uniqueId val="{00000029-2ED8-4024-8CBD-3018C69D91E5}"/>
              </c:ext>
            </c:extLst>
          </c:dPt>
          <c:cat>
            <c:numRef>
              <c:f>総括表!$C$5:$BC$5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総括表!$C$179:$BC$179</c:f>
              <c:numCache>
                <c:formatCode>#,##0_ ;[Red]\-#,##0\ </c:formatCode>
                <c:ptCount val="53"/>
                <c:pt idx="0">
                  <c:v>-0.6953417765944323</c:v>
                </c:pt>
                <c:pt idx="1">
                  <c:v>-541.16484337277689</c:v>
                </c:pt>
                <c:pt idx="2">
                  <c:v>-422.77217389523867</c:v>
                </c:pt>
                <c:pt idx="3">
                  <c:v>-838.13079813580953</c:v>
                </c:pt>
                <c:pt idx="4">
                  <c:v>-3762.1157596479316</c:v>
                </c:pt>
                <c:pt idx="5">
                  <c:v>-4162.4422375090471</c:v>
                </c:pt>
                <c:pt idx="6">
                  <c:v>-3011</c:v>
                </c:pt>
                <c:pt idx="7">
                  <c:v>-3789.2742028956254</c:v>
                </c:pt>
                <c:pt idx="8">
                  <c:v>-3850.5947566896457</c:v>
                </c:pt>
                <c:pt idx="9">
                  <c:v>-3881.7473986745945</c:v>
                </c:pt>
                <c:pt idx="10">
                  <c:v>-3952.8353205092399</c:v>
                </c:pt>
                <c:pt idx="11">
                  <c:v>-3975.4850386187227</c:v>
                </c:pt>
                <c:pt idx="12">
                  <c:v>-3586.2104423395567</c:v>
                </c:pt>
                <c:pt idx="13">
                  <c:v>-3567.1409914304586</c:v>
                </c:pt>
                <c:pt idx="14">
                  <c:v>-3557.8183579247816</c:v>
                </c:pt>
                <c:pt idx="15">
                  <c:v>-3619.7052368083296</c:v>
                </c:pt>
                <c:pt idx="16">
                  <c:v>-3679.2859431456018</c:v>
                </c:pt>
                <c:pt idx="17">
                  <c:v>-3331.6800358912324</c:v>
                </c:pt>
                <c:pt idx="18">
                  <c:v>-3292.8605622876084</c:v>
                </c:pt>
                <c:pt idx="19">
                  <c:v>-3231.8899670507317</c:v>
                </c:pt>
                <c:pt idx="20">
                  <c:v>-3295.6620333728943</c:v>
                </c:pt>
                <c:pt idx="21">
                  <c:v>-3337.1653329064857</c:v>
                </c:pt>
                <c:pt idx="22">
                  <c:v>-3018.278458894747</c:v>
                </c:pt>
                <c:pt idx="23">
                  <c:v>-3050.8498669979363</c:v>
                </c:pt>
                <c:pt idx="24">
                  <c:v>-3033.223495155823</c:v>
                </c:pt>
                <c:pt idx="25">
                  <c:v>-3040.1974767621869</c:v>
                </c:pt>
                <c:pt idx="26">
                  <c:v>-3055.6763366628238</c:v>
                </c:pt>
                <c:pt idx="27">
                  <c:v>-2914.3390659862525</c:v>
                </c:pt>
                <c:pt idx="28">
                  <c:v>-2971.7037775155923</c:v>
                </c:pt>
                <c:pt idx="29">
                  <c:v>-3000.192103890834</c:v>
                </c:pt>
                <c:pt idx="30">
                  <c:v>-3088.0008026282721</c:v>
                </c:pt>
                <c:pt idx="31">
                  <c:v>-3196.2613781817836</c:v>
                </c:pt>
                <c:pt idx="32">
                  <c:v>-3329.3476904247273</c:v>
                </c:pt>
                <c:pt idx="33">
                  <c:v>-3487.4154745863061</c:v>
                </c:pt>
                <c:pt idx="34">
                  <c:v>-3583.6151316849446</c:v>
                </c:pt>
                <c:pt idx="35">
                  <c:v>-3738.5180137610787</c:v>
                </c:pt>
                <c:pt idx="36">
                  <c:v>-3892.7989275490663</c:v>
                </c:pt>
                <c:pt idx="37">
                  <c:v>-4056.6426765629576</c:v>
                </c:pt>
                <c:pt idx="38">
                  <c:v>-4219.5879539183034</c:v>
                </c:pt>
                <c:pt idx="39">
                  <c:v>-4287.9622209667777</c:v>
                </c:pt>
                <c:pt idx="40">
                  <c:v>-4445.3373062017063</c:v>
                </c:pt>
                <c:pt idx="41">
                  <c:v>-4576.7121068157994</c:v>
                </c:pt>
                <c:pt idx="42">
                  <c:v>-4688.4953265718132</c:v>
                </c:pt>
                <c:pt idx="43">
                  <c:v>-4765.9303967349733</c:v>
                </c:pt>
                <c:pt idx="44">
                  <c:v>-4837.8643020667869</c:v>
                </c:pt>
                <c:pt idx="45">
                  <c:v>-4893.4898068903058</c:v>
                </c:pt>
                <c:pt idx="46">
                  <c:v>-4939.2433311507139</c:v>
                </c:pt>
                <c:pt idx="47">
                  <c:v>-4959.2764319776479</c:v>
                </c:pt>
                <c:pt idx="48">
                  <c:v>-4927.2079691017452</c:v>
                </c:pt>
                <c:pt idx="49">
                  <c:v>-4889.019068239224</c:v>
                </c:pt>
                <c:pt idx="50">
                  <c:v>-4837.3683859991106</c:v>
                </c:pt>
                <c:pt idx="51">
                  <c:v>-4784.80453199157</c:v>
                </c:pt>
                <c:pt idx="52">
                  <c:v>-4737.2672704434635</c:v>
                </c:pt>
              </c:numCache>
            </c:numRef>
          </c:val>
          <c:smooth val="0"/>
          <c:extLst>
            <c:ext xmlns:c16="http://schemas.microsoft.com/office/drawing/2014/chart" uri="{C3380CC4-5D6E-409C-BE32-E72D297353CC}">
              <c16:uniqueId val="{0000002D-2ED8-4024-8CBD-3018C69D91E5}"/>
            </c:ext>
          </c:extLst>
        </c:ser>
        <c:dLbls>
          <c:showLegendKey val="0"/>
          <c:showVal val="0"/>
          <c:showCatName val="0"/>
          <c:showSerName val="0"/>
          <c:showPercent val="0"/>
          <c:showBubbleSize val="0"/>
        </c:dLbls>
        <c:smooth val="0"/>
        <c:axId val="504760240"/>
        <c:axId val="504761024"/>
        <c:extLst>
          <c:ext xmlns:c15="http://schemas.microsoft.com/office/drawing/2012/chart" uri="{02D57815-91ED-43cb-92C2-25804820EDAC}">
            <c15:filteredLineSeries>
              <c15:ser>
                <c:idx val="3"/>
                <c:order val="1"/>
                <c:tx>
                  <c:strRef>
                    <c:extLst>
                      <c:ext uri="{02D57815-91ED-43cb-92C2-25804820EDAC}">
                        <c15:formulaRef>
                          <c15:sqref>総括表!$B$180</c15:sqref>
                        </c15:formulaRef>
                      </c:ext>
                    </c:extLst>
                    <c:strCache>
                      <c:ptCount val="1"/>
                      <c:pt idx="0">
                        <c:v>前回推計(R6推計)</c:v>
                      </c:pt>
                    </c:strCache>
                  </c:strRef>
                </c:tx>
                <c:spPr>
                  <a:ln w="28575" cap="rnd">
                    <a:solidFill>
                      <a:schemeClr val="accent4"/>
                    </a:solidFill>
                    <a:prstDash val="sysDash"/>
                    <a:round/>
                  </a:ln>
                  <a:effectLst/>
                </c:spPr>
                <c:marker>
                  <c:symbol val="none"/>
                </c:marker>
                <c:cat>
                  <c:numRef>
                    <c:extLst>
                      <c:ext uri="{02D57815-91ED-43cb-92C2-25804820EDAC}">
                        <c15:formulaRef>
                          <c15:sqref>総括表!$C$5:$BC$5</c15:sqref>
                        </c15:formulaRef>
                      </c:ext>
                    </c:extLst>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extLst>
                      <c:ext uri="{02D57815-91ED-43cb-92C2-25804820EDAC}">
                        <c15:formulaRef>
                          <c15:sqref>総括表!$C$180:$BF$180</c15:sqref>
                        </c15:formulaRef>
                      </c:ext>
                    </c:extLst>
                    <c:numCache>
                      <c:formatCode>#,##0_ ;[Red]\-#,##0\ </c:formatCode>
                      <c:ptCount val="56"/>
                    </c:numCache>
                  </c:numRef>
                </c:val>
                <c:smooth val="0"/>
                <c:extLst>
                  <c:ext xmlns:c16="http://schemas.microsoft.com/office/drawing/2014/chart" uri="{C3380CC4-5D6E-409C-BE32-E72D297353CC}">
                    <c16:uniqueId val="{0000002E-2ED8-4024-8CBD-3018C69D91E5}"/>
                  </c:ext>
                </c:extLst>
              </c15:ser>
            </c15:filteredLineSeries>
          </c:ext>
        </c:extLst>
      </c:lineChart>
      <c:catAx>
        <c:axId val="504760240"/>
        <c:scaling>
          <c:orientation val="minMax"/>
        </c:scaling>
        <c:delete val="0"/>
        <c:axPos val="b"/>
        <c:majorGridlines>
          <c:spPr>
            <a:ln w="9525" cap="flat" cmpd="sng" algn="ctr">
              <a:solidFill>
                <a:schemeClr val="tx1">
                  <a:lumMod val="15000"/>
                  <a:lumOff val="85000"/>
                </a:schemeClr>
              </a:solidFill>
              <a:round/>
            </a:ln>
            <a:effectLst/>
          </c:spPr>
        </c:majorGridlines>
        <c:numFmt formatCode="#&quot;年&quot;" sourceLinked="0"/>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4761024"/>
        <c:crosses val="autoZero"/>
        <c:auto val="1"/>
        <c:lblAlgn val="ctr"/>
        <c:lblOffset val="100"/>
        <c:tickLblSkip val="5"/>
        <c:noMultiLvlLbl val="0"/>
      </c:catAx>
      <c:valAx>
        <c:axId val="504761024"/>
        <c:scaling>
          <c:orientation val="minMax"/>
          <c:max val="10000"/>
          <c:min val="-1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quot;#,##0;[Red]&quot;▲&quot;#,##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4760240"/>
        <c:crosses val="autoZero"/>
        <c:crossBetween val="between"/>
        <c:majorUnit val="5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'総括表(地区)'!$A$176</c:f>
          <c:strCache>
            <c:ptCount val="1"/>
            <c:pt idx="0">
              <c:v>：自然増減_年間_地区別(基本推計)</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1446575342465753"/>
          <c:y val="0.16170833333333334"/>
          <c:w val="0.78885060942724627"/>
          <c:h val="0.68731955380577425"/>
        </c:manualLayout>
      </c:layout>
      <c:lineChart>
        <c:grouping val="standard"/>
        <c:varyColors val="0"/>
        <c:ser>
          <c:idx val="0"/>
          <c:order val="0"/>
          <c:tx>
            <c:strRef>
              <c:f>'総括表(地区)'!$B$176</c:f>
              <c:strCache>
                <c:ptCount val="1"/>
                <c:pt idx="0">
                  <c:v>大森地区</c:v>
                </c:pt>
              </c:strCache>
            </c:strRef>
          </c:tx>
          <c:spPr>
            <a:ln w="28575" cap="rnd">
              <a:solidFill>
                <a:schemeClr val="accent2"/>
              </a:solidFill>
              <a:round/>
            </a:ln>
            <a:effectLst/>
          </c:spPr>
          <c:marker>
            <c:symbol val="none"/>
          </c:marker>
          <c:cat>
            <c:numRef>
              <c:f>'総括表(地区)'!$C$5:$BC$5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'総括表(地区)'!$C$176:$BC$176</c:f>
              <c:numCache>
                <c:formatCode>#,##0_ ;[Red]\-#,##0\ </c:formatCode>
                <c:ptCount val="53"/>
                <c:pt idx="0">
                  <c:v>174.18971563618015</c:v>
                </c:pt>
                <c:pt idx="1">
                  <c:v>0.9845697956402546</c:v>
                </c:pt>
                <c:pt idx="2">
                  <c:v>37.02371583530919</c:v>
                </c:pt>
                <c:pt idx="3">
                  <c:v>-114.76705089626762</c:v>
                </c:pt>
                <c:pt idx="4">
                  <c:v>-565.51038759337189</c:v>
                </c:pt>
                <c:pt idx="5">
                  <c:v>-808.03423970222821</c:v>
                </c:pt>
                <c:pt idx="6">
                  <c:v>-860.41945704029195</c:v>
                </c:pt>
                <c:pt idx="7">
                  <c:v>-1078.4538253365029</c:v>
                </c:pt>
                <c:pt idx="8">
                  <c:v>-1102.6161864823246</c:v>
                </c:pt>
                <c:pt idx="9">
                  <c:v>-1112.0468203599321</c:v>
                </c:pt>
                <c:pt idx="10">
                  <c:v>-1134.8000163626339</c:v>
                </c:pt>
                <c:pt idx="11">
                  <c:v>-1136.0048601634644</c:v>
                </c:pt>
                <c:pt idx="12">
                  <c:v>-1003.239117870135</c:v>
                </c:pt>
                <c:pt idx="13">
                  <c:v>-992.23343864073649</c:v>
                </c:pt>
                <c:pt idx="14">
                  <c:v>-985.70244922667553</c:v>
                </c:pt>
                <c:pt idx="15">
                  <c:v>-997.95898549276262</c:v>
                </c:pt>
                <c:pt idx="16">
                  <c:v>-1009.2912493159138</c:v>
                </c:pt>
                <c:pt idx="17">
                  <c:v>-887.59799920963042</c:v>
                </c:pt>
                <c:pt idx="18">
                  <c:v>-870.92245338199928</c:v>
                </c:pt>
                <c:pt idx="19">
                  <c:v>-842.83502856173391</c:v>
                </c:pt>
                <c:pt idx="20">
                  <c:v>-855.15300783501652</c:v>
                </c:pt>
                <c:pt idx="21">
                  <c:v>-853.61230976578759</c:v>
                </c:pt>
                <c:pt idx="22">
                  <c:v>-739.30356009032948</c:v>
                </c:pt>
                <c:pt idx="23">
                  <c:v>-743.06188179684364</c:v>
                </c:pt>
                <c:pt idx="24">
                  <c:v>-731.36105570183486</c:v>
                </c:pt>
                <c:pt idx="25">
                  <c:v>-728.76057755178408</c:v>
                </c:pt>
                <c:pt idx="26">
                  <c:v>-724.57187913863845</c:v>
                </c:pt>
                <c:pt idx="27">
                  <c:v>-671.54514466719138</c:v>
                </c:pt>
                <c:pt idx="28">
                  <c:v>-685.96891325353045</c:v>
                </c:pt>
                <c:pt idx="29">
                  <c:v>-692.35713800069652</c:v>
                </c:pt>
                <c:pt idx="30">
                  <c:v>-719.52123181865227</c:v>
                </c:pt>
                <c:pt idx="31">
                  <c:v>-748.36824570845283</c:v>
                </c:pt>
                <c:pt idx="32">
                  <c:v>-787.04316361195538</c:v>
                </c:pt>
                <c:pt idx="33">
                  <c:v>-837.09059322849407</c:v>
                </c:pt>
                <c:pt idx="34">
                  <c:v>-864.72261766358451</c:v>
                </c:pt>
                <c:pt idx="35">
                  <c:v>-910.93839201444871</c:v>
                </c:pt>
                <c:pt idx="36">
                  <c:v>-955.37234651732047</c:v>
                </c:pt>
                <c:pt idx="37">
                  <c:v>-1003.2249130482464</c:v>
                </c:pt>
                <c:pt idx="38">
                  <c:v>-1058.5830812836543</c:v>
                </c:pt>
                <c:pt idx="39">
                  <c:v>-1080.9646002078603</c:v>
                </c:pt>
                <c:pt idx="40">
                  <c:v>-1134.6104293342369</c:v>
                </c:pt>
                <c:pt idx="41">
                  <c:v>-1175.7655513017914</c:v>
                </c:pt>
                <c:pt idx="42">
                  <c:v>-1211.1433527624445</c:v>
                </c:pt>
                <c:pt idx="43">
                  <c:v>-1239.3495171078191</c:v>
                </c:pt>
                <c:pt idx="44">
                  <c:v>-1264.5734902840643</c:v>
                </c:pt>
                <c:pt idx="45">
                  <c:v>-1284.773470875889</c:v>
                </c:pt>
                <c:pt idx="46">
                  <c:v>-1301.8167711395438</c:v>
                </c:pt>
                <c:pt idx="47">
                  <c:v>-1316.9242480196403</c:v>
                </c:pt>
                <c:pt idx="48">
                  <c:v>-1314.4515316869861</c:v>
                </c:pt>
                <c:pt idx="49">
                  <c:v>-1309.3014871304231</c:v>
                </c:pt>
                <c:pt idx="50">
                  <c:v>-1294.9645291203442</c:v>
                </c:pt>
                <c:pt idx="51">
                  <c:v>-1284.9649460513915</c:v>
                </c:pt>
                <c:pt idx="52">
                  <c:v>-1272.8235335115778</c:v>
                </c:pt>
              </c:numCache>
            </c:numRef>
          </c:val>
          <c:smooth val="0"/>
          <c:extLst>
            <c:ext xmlns:c16="http://schemas.microsoft.com/office/drawing/2014/chart" uri="{C3380CC4-5D6E-409C-BE32-E72D297353CC}">
              <c16:uniqueId val="{00000001-B826-4571-8BB9-672032704B54}"/>
            </c:ext>
          </c:extLst>
        </c:ser>
        <c:ser>
          <c:idx val="1"/>
          <c:order val="1"/>
          <c:tx>
            <c:strRef>
              <c:f>'総括表(地区)'!$B$177</c:f>
              <c:strCache>
                <c:ptCount val="1"/>
                <c:pt idx="0">
                  <c:v>調布地区</c:v>
                </c:pt>
              </c:strCache>
            </c:strRef>
          </c:tx>
          <c:spPr>
            <a:ln w="28575" cap="rnd">
              <a:solidFill>
                <a:schemeClr val="accent4"/>
              </a:solidFill>
              <a:round/>
            </a:ln>
            <a:effectLst/>
          </c:spPr>
          <c:marker>
            <c:symbol val="none"/>
          </c:marker>
          <c:cat>
            <c:numRef>
              <c:f>'総括表(地区)'!$C$5:$BC$5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'総括表(地区)'!$C$177:$BC$177</c:f>
              <c:numCache>
                <c:formatCode>#,##0_ ;[Red]\-#,##0\ </c:formatCode>
                <c:ptCount val="53"/>
                <c:pt idx="0">
                  <c:v>-44.670833023332193</c:v>
                </c:pt>
                <c:pt idx="1">
                  <c:v>-176.71082449463222</c:v>
                </c:pt>
                <c:pt idx="2">
                  <c:v>-127.42394888963076</c:v>
                </c:pt>
                <c:pt idx="3">
                  <c:v>-265.07843557609783</c:v>
                </c:pt>
                <c:pt idx="4">
                  <c:v>-1737.1648315053671</c:v>
                </c:pt>
                <c:pt idx="5">
                  <c:v>-1818.5728995192167</c:v>
                </c:pt>
                <c:pt idx="6">
                  <c:v>-867.46764474400061</c:v>
                </c:pt>
                <c:pt idx="7">
                  <c:v>-1058.8853003049753</c:v>
                </c:pt>
                <c:pt idx="8">
                  <c:v>-1076.1955388672375</c:v>
                </c:pt>
                <c:pt idx="9">
                  <c:v>-1088.8736233053658</c:v>
                </c:pt>
                <c:pt idx="10">
                  <c:v>-1115.3400625197262</c:v>
                </c:pt>
                <c:pt idx="11">
                  <c:v>-1126.8615241109337</c:v>
                </c:pt>
                <c:pt idx="12">
                  <c:v>-1036.0186555631394</c:v>
                </c:pt>
                <c:pt idx="13">
                  <c:v>-1039.3308580217429</c:v>
                </c:pt>
                <c:pt idx="14">
                  <c:v>-1042.483611061567</c:v>
                </c:pt>
                <c:pt idx="15">
                  <c:v>-1071.1993808065931</c:v>
                </c:pt>
                <c:pt idx="16">
                  <c:v>-1095.2790732535757</c:v>
                </c:pt>
                <c:pt idx="17">
                  <c:v>-1017.9536999252407</c:v>
                </c:pt>
                <c:pt idx="18">
                  <c:v>-1014.8385876169664</c:v>
                </c:pt>
                <c:pt idx="19">
                  <c:v>-1012.5381451808341</c:v>
                </c:pt>
                <c:pt idx="20">
                  <c:v>-1041.5825707688805</c:v>
                </c:pt>
                <c:pt idx="21">
                  <c:v>-1064.185483597593</c:v>
                </c:pt>
                <c:pt idx="22">
                  <c:v>-989.4192631449107</c:v>
                </c:pt>
                <c:pt idx="23">
                  <c:v>-1003.8674845073933</c:v>
                </c:pt>
                <c:pt idx="24">
                  <c:v>-1005.0579979604202</c:v>
                </c:pt>
                <c:pt idx="25">
                  <c:v>-1014.5660686290066</c:v>
                </c:pt>
                <c:pt idx="26">
                  <c:v>-1026.4847599653706</c:v>
                </c:pt>
                <c:pt idx="27">
                  <c:v>-996.18319817835368</c:v>
                </c:pt>
                <c:pt idx="28">
                  <c:v>-1019.9823414569412</c:v>
                </c:pt>
                <c:pt idx="29">
                  <c:v>-1033.286224496838</c:v>
                </c:pt>
                <c:pt idx="30">
                  <c:v>-1070.2164196727817</c:v>
                </c:pt>
                <c:pt idx="31">
                  <c:v>-1110.1041056700924</c:v>
                </c:pt>
                <c:pt idx="32">
                  <c:v>-1160.8701691428034</c:v>
                </c:pt>
                <c:pt idx="33">
                  <c:v>-1212.6412392617976</c:v>
                </c:pt>
                <c:pt idx="34">
                  <c:v>-1242.3551324831424</c:v>
                </c:pt>
                <c:pt idx="35">
                  <c:v>-1291.2787498414332</c:v>
                </c:pt>
                <c:pt idx="36">
                  <c:v>-1342.825298439607</c:v>
                </c:pt>
                <c:pt idx="37">
                  <c:v>-1392.5025141349577</c:v>
                </c:pt>
                <c:pt idx="38">
                  <c:v>-1437.2325270326442</c:v>
                </c:pt>
                <c:pt idx="39">
                  <c:v>-1448.0812828820729</c:v>
                </c:pt>
                <c:pt idx="40">
                  <c:v>-1489.500088177962</c:v>
                </c:pt>
                <c:pt idx="41">
                  <c:v>-1528.4685441201614</c:v>
                </c:pt>
                <c:pt idx="42">
                  <c:v>-1559.3398932747489</c:v>
                </c:pt>
                <c:pt idx="43">
                  <c:v>-1574.7472352027794</c:v>
                </c:pt>
                <c:pt idx="44">
                  <c:v>-1581.9511922287884</c:v>
                </c:pt>
                <c:pt idx="45">
                  <c:v>-1590.9865044983583</c:v>
                </c:pt>
                <c:pt idx="46">
                  <c:v>-1600.1149086150117</c:v>
                </c:pt>
                <c:pt idx="47">
                  <c:v>-1596.8393035339041</c:v>
                </c:pt>
                <c:pt idx="48">
                  <c:v>-1577.5677855761128</c:v>
                </c:pt>
                <c:pt idx="49">
                  <c:v>-1550.0764905536246</c:v>
                </c:pt>
                <c:pt idx="50">
                  <c:v>-1525.1726465854938</c:v>
                </c:pt>
                <c:pt idx="51">
                  <c:v>-1500.4663555157174</c:v>
                </c:pt>
                <c:pt idx="52">
                  <c:v>-1470.447511498855</c:v>
                </c:pt>
              </c:numCache>
            </c:numRef>
          </c:val>
          <c:smooth val="0"/>
          <c:extLst>
            <c:ext xmlns:c16="http://schemas.microsoft.com/office/drawing/2014/chart" uri="{C3380CC4-5D6E-409C-BE32-E72D297353CC}">
              <c16:uniqueId val="{00000003-B826-4571-8BB9-672032704B54}"/>
            </c:ext>
          </c:extLst>
        </c:ser>
        <c:ser>
          <c:idx val="2"/>
          <c:order val="2"/>
          <c:tx>
            <c:strRef>
              <c:f>'総括表(地区)'!$B$178</c:f>
              <c:strCache>
                <c:ptCount val="1"/>
                <c:pt idx="0">
                  <c:v>蒲田地区</c:v>
                </c:pt>
              </c:strCache>
            </c:strRef>
          </c:tx>
          <c:spPr>
            <a:ln w="28575" cap="rnd">
              <a:solidFill>
                <a:schemeClr val="accent6"/>
              </a:solidFill>
              <a:round/>
            </a:ln>
            <a:effectLst/>
          </c:spPr>
          <c:marker>
            <c:symbol val="none"/>
          </c:marker>
          <c:cat>
            <c:numRef>
              <c:f>'総括表(地区)'!$C$5:$BC$5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'総括表(地区)'!$C$178:$BC$178</c:f>
              <c:numCache>
                <c:formatCode>#,##0_ ;[Red]\-#,##0\ </c:formatCode>
                <c:ptCount val="53"/>
                <c:pt idx="0">
                  <c:v>-130.21422438944251</c:v>
                </c:pt>
                <c:pt idx="1">
                  <c:v>-365.43518858552238</c:v>
                </c:pt>
                <c:pt idx="2">
                  <c:v>-332.37194084091743</c:v>
                </c:pt>
                <c:pt idx="3">
                  <c:v>-458.28531166344465</c:v>
                </c:pt>
                <c:pt idx="4">
                  <c:v>-1459.4405405491918</c:v>
                </c:pt>
                <c:pt idx="5">
                  <c:v>-1535.8350982876027</c:v>
                </c:pt>
                <c:pt idx="6">
                  <c:v>-1282.8793227154056</c:v>
                </c:pt>
                <c:pt idx="7">
                  <c:v>-1651.9350772541475</c:v>
                </c:pt>
                <c:pt idx="8">
                  <c:v>-1671.7830313400839</c:v>
                </c:pt>
                <c:pt idx="9">
                  <c:v>-1680.8269550092964</c:v>
                </c:pt>
                <c:pt idx="10">
                  <c:v>-1702.6952416268796</c:v>
                </c:pt>
                <c:pt idx="11">
                  <c:v>-1712.6186543443241</c:v>
                </c:pt>
                <c:pt idx="12">
                  <c:v>-1546.9526689062823</c:v>
                </c:pt>
                <c:pt idx="13">
                  <c:v>-1535.5766947679781</c:v>
                </c:pt>
                <c:pt idx="14">
                  <c:v>-1529.63229763654</c:v>
                </c:pt>
                <c:pt idx="15">
                  <c:v>-1550.5468705089756</c:v>
                </c:pt>
                <c:pt idx="16">
                  <c:v>-1574.7156205761123</c:v>
                </c:pt>
                <c:pt idx="17">
                  <c:v>-1426.1283367563613</c:v>
                </c:pt>
                <c:pt idx="18">
                  <c:v>-1407.099521288643</c:v>
                </c:pt>
                <c:pt idx="19">
                  <c:v>-1376.5167933081634</c:v>
                </c:pt>
                <c:pt idx="20">
                  <c:v>-1398.9264547689968</c:v>
                </c:pt>
                <c:pt idx="21">
                  <c:v>-1419.3675395431042</c:v>
                </c:pt>
                <c:pt idx="22">
                  <c:v>-1289.5556356595066</c:v>
                </c:pt>
                <c:pt idx="23">
                  <c:v>-1303.9205006937</c:v>
                </c:pt>
                <c:pt idx="24">
                  <c:v>-1296.8044414935671</c:v>
                </c:pt>
                <c:pt idx="25">
                  <c:v>-1296.870830581395</c:v>
                </c:pt>
                <c:pt idx="26">
                  <c:v>-1304.6196975588146</c:v>
                </c:pt>
                <c:pt idx="27">
                  <c:v>-1246.6107231407073</c:v>
                </c:pt>
                <c:pt idx="28">
                  <c:v>-1265.7525228051211</c:v>
                </c:pt>
                <c:pt idx="29">
                  <c:v>-1274.5487413932995</c:v>
                </c:pt>
                <c:pt idx="30">
                  <c:v>-1298.2631511368386</c:v>
                </c:pt>
                <c:pt idx="31">
                  <c:v>-1337.7890268032388</c:v>
                </c:pt>
                <c:pt idx="32">
                  <c:v>-1381.4343576699689</c:v>
                </c:pt>
                <c:pt idx="33">
                  <c:v>-1437.6836420960149</c:v>
                </c:pt>
                <c:pt idx="34">
                  <c:v>-1476.5373815382188</c:v>
                </c:pt>
                <c:pt idx="35">
                  <c:v>-1536.3008719051977</c:v>
                </c:pt>
                <c:pt idx="36">
                  <c:v>-1594.6012825921403</c:v>
                </c:pt>
                <c:pt idx="37">
                  <c:v>-1660.9152493797546</c:v>
                </c:pt>
                <c:pt idx="38">
                  <c:v>-1723.7723456020055</c:v>
                </c:pt>
                <c:pt idx="39">
                  <c:v>-1758.9163378768449</c:v>
                </c:pt>
                <c:pt idx="40">
                  <c:v>-1821.226788689507</c:v>
                </c:pt>
                <c:pt idx="41">
                  <c:v>-1872.4780113938466</c:v>
                </c:pt>
                <c:pt idx="42">
                  <c:v>-1918.0120805346191</c:v>
                </c:pt>
                <c:pt idx="43">
                  <c:v>-1951.8336444243741</c:v>
                </c:pt>
                <c:pt idx="44">
                  <c:v>-1991.3396195539337</c:v>
                </c:pt>
                <c:pt idx="45">
                  <c:v>-2017.7298315160583</c:v>
                </c:pt>
                <c:pt idx="46">
                  <c:v>-2037.311651396157</c:v>
                </c:pt>
                <c:pt idx="47">
                  <c:v>-2045.512880424104</c:v>
                </c:pt>
                <c:pt idx="48">
                  <c:v>-2035.1886518386473</c:v>
                </c:pt>
                <c:pt idx="49">
                  <c:v>-2029.6410905551766</c:v>
                </c:pt>
                <c:pt idx="50">
                  <c:v>-2017.2312102932733</c:v>
                </c:pt>
                <c:pt idx="51">
                  <c:v>-1999.3732304244616</c:v>
                </c:pt>
                <c:pt idx="52">
                  <c:v>-1993.9962254330312</c:v>
                </c:pt>
              </c:numCache>
            </c:numRef>
          </c:val>
          <c:smooth val="0"/>
          <c:extLst>
            <c:ext xmlns:c16="http://schemas.microsoft.com/office/drawing/2014/chart" uri="{C3380CC4-5D6E-409C-BE32-E72D297353CC}">
              <c16:uniqueId val="{00000005-B826-4571-8BB9-672032704B54}"/>
            </c:ext>
          </c:extLst>
        </c:ser>
        <c:dLbls>
          <c:showLegendKey val="0"/>
          <c:showVal val="0"/>
          <c:showCatName val="0"/>
          <c:showSerName val="0"/>
          <c:showPercent val="0"/>
          <c:showBubbleSize val="0"/>
        </c:dLbls>
        <c:smooth val="0"/>
        <c:axId val="504762592"/>
        <c:axId val="504762984"/>
        <c:extLst/>
      </c:lineChart>
      <c:catAx>
        <c:axId val="504762592"/>
        <c:scaling>
          <c:orientation val="minMax"/>
        </c:scaling>
        <c:delete val="0"/>
        <c:axPos val="b"/>
        <c:majorGridlines>
          <c:spPr>
            <a:ln w="9525" cap="flat" cmpd="sng" algn="ctr">
              <a:solidFill>
                <a:schemeClr val="tx1">
                  <a:lumMod val="15000"/>
                  <a:lumOff val="85000"/>
                </a:schemeClr>
              </a:solidFill>
              <a:round/>
            </a:ln>
            <a:effectLst/>
          </c:spPr>
        </c:majorGridlines>
        <c:numFmt formatCode="#&quot;年&quot;" sourceLinked="0"/>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4762984"/>
        <c:crosses val="autoZero"/>
        <c:auto val="1"/>
        <c:lblAlgn val="ctr"/>
        <c:lblOffset val="100"/>
        <c:tickLblSkip val="5"/>
        <c:tickMarkSkip val="1"/>
        <c:noMultiLvlLbl val="0"/>
      </c:catAx>
      <c:valAx>
        <c:axId val="5047629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quot;#,##0;&quot;▲&quot;#,##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4762592"/>
        <c:crosses val="autoZero"/>
        <c:crossBetween val="between"/>
      </c:valAx>
      <c:spPr>
        <a:noFill/>
        <a:ln>
          <a:noFill/>
        </a:ln>
        <a:effectLst/>
      </c:spPr>
    </c:plotArea>
    <c:legend>
      <c:legendPos val="t"/>
      <c:overlay val="1"/>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800" b="1"/>
              <a:t>：総人口</a:t>
            </a:r>
            <a:r>
              <a:rPr lang="en-US" altLang="ja-JP" sz="1800" b="1"/>
              <a:t>(</a:t>
            </a:r>
            <a:r>
              <a:rPr lang="ja-JP" altLang="en-US" sz="1800" b="1"/>
              <a:t>基本推計</a:t>
            </a:r>
            <a:r>
              <a:rPr lang="en-US" altLang="ja-JP" sz="1800" b="1"/>
              <a:t>)_</a:t>
            </a:r>
            <a:r>
              <a:rPr lang="ja-JP" altLang="en-US" sz="1800" b="1"/>
              <a:t>年齢３区分別</a:t>
            </a:r>
          </a:p>
        </c:rich>
      </c:tx>
      <c:layout>
        <c:manualLayout>
          <c:xMode val="edge"/>
          <c:yMode val="edge"/>
          <c:x val="5.2633109643784133E-3"/>
          <c:y val="1.250000000000000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barChart>
        <c:barDir val="col"/>
        <c:grouping val="stacked"/>
        <c:varyColors val="0"/>
        <c:ser>
          <c:idx val="0"/>
          <c:order val="0"/>
          <c:tx>
            <c:v>：年少人口</c:v>
          </c:tx>
          <c:spPr>
            <a:solidFill>
              <a:schemeClr val="accent1"/>
            </a:solidFill>
            <a:ln>
              <a:noFill/>
            </a:ln>
            <a:effectLst/>
          </c:spPr>
          <c:invertIfNegative val="0"/>
          <c:dPt>
            <c:idx val="0"/>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01-3927-43FF-BE67-88F064AB6877}"/>
              </c:ext>
            </c:extLst>
          </c:dPt>
          <c:dPt>
            <c:idx val="5"/>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03-3927-43FF-BE67-88F064AB6877}"/>
              </c:ext>
            </c:extLst>
          </c:dPt>
          <c:dPt>
            <c:idx val="10"/>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05-3927-43FF-BE67-88F064AB6877}"/>
              </c:ext>
            </c:extLst>
          </c:dPt>
          <c:dPt>
            <c:idx val="15"/>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07-3927-43FF-BE67-88F064AB6877}"/>
              </c:ext>
            </c:extLst>
          </c:dPt>
          <c:dPt>
            <c:idx val="20"/>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09-3927-43FF-BE67-88F064AB6877}"/>
              </c:ext>
            </c:extLst>
          </c:dPt>
          <c:dPt>
            <c:idx val="25"/>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0B-3927-43FF-BE67-88F064AB6877}"/>
              </c:ext>
            </c:extLst>
          </c:dPt>
          <c:dPt>
            <c:idx val="30"/>
            <c:invertIfNegative val="0"/>
            <c:bubble3D val="0"/>
            <c:spPr>
              <a:solidFill>
                <a:schemeClr val="accent1"/>
              </a:solidFill>
              <a:ln w="28575">
                <a:solidFill>
                  <a:sysClr val="windowText" lastClr="000000"/>
                </a:solidFill>
              </a:ln>
              <a:effectLst/>
            </c:spPr>
            <c:extLst>
              <c:ext xmlns:c16="http://schemas.microsoft.com/office/drawing/2014/chart" uri="{C3380CC4-5D6E-409C-BE32-E72D297353CC}">
                <c16:uniqueId val="{0000000D-3927-43FF-BE67-88F064AB6877}"/>
              </c:ext>
            </c:extLst>
          </c:dPt>
          <c:dPt>
            <c:idx val="35"/>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0F-3927-43FF-BE67-88F064AB6877}"/>
              </c:ext>
            </c:extLst>
          </c:dPt>
          <c:dPt>
            <c:idx val="40"/>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11-3927-43FF-BE67-88F064AB6877}"/>
              </c:ext>
            </c:extLst>
          </c:dPt>
          <c:dPt>
            <c:idx val="45"/>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13-3927-43FF-BE67-88F064AB6877}"/>
              </c:ext>
            </c:extLst>
          </c:dPt>
          <c:dPt>
            <c:idx val="50"/>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15-3927-43FF-BE67-88F064AB6877}"/>
              </c:ext>
            </c:extLst>
          </c:dPt>
          <c:dLbls>
            <c:dLbl>
              <c:idx val="0"/>
              <c:numFmt formatCode="#,##0_);[Red]\(#,##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lumMod val="75000"/>
                        </a:schemeClr>
                      </a:solidFill>
                      <a:latin typeface="Meiryo UI" panose="020B0604030504040204" pitchFamily="50" charset="-128"/>
                      <a:ea typeface="Meiryo UI" panose="020B0604030504040204" pitchFamily="50" charset="-128"/>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27-43FF-BE67-88F064AB6877}"/>
                </c:ext>
              </c:extLst>
            </c:dLbl>
            <c:dLbl>
              <c:idx val="5"/>
              <c:dLblPos val="inEnd"/>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3927-43FF-BE67-88F064AB6877}"/>
                </c:ext>
              </c:extLst>
            </c:dLbl>
            <c:dLbl>
              <c:idx val="6"/>
              <c:layout>
                <c:manualLayout>
                  <c:x val="3.424711465861284E-3"/>
                  <c:y val="-6.8937499999999999E-2"/>
                </c:manualLayout>
              </c:layout>
              <c:numFmt formatCode="#,##0_);[Red]\(#,##0\)" sourceLinked="0"/>
              <c:spPr>
                <a:solidFill>
                  <a:schemeClr val="bg1">
                    <a:alpha val="69000"/>
                  </a:scheme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lumMod val="7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1"/>
              <c:showSerName val="1"/>
              <c:showPercent val="0"/>
              <c:showBubbleSize val="0"/>
              <c:separator> </c:separator>
              <c:extLst>
                <c:ext xmlns:c15="http://schemas.microsoft.com/office/drawing/2012/chart" uri="{CE6537A1-D6FC-4f65-9D91-7224C49458BB}">
                  <c15:layout>
                    <c:manualLayout>
                      <c:w val="0.16601564016826661"/>
                      <c:h val="7.8831036745406841E-2"/>
                    </c:manualLayout>
                  </c15:layout>
                </c:ext>
                <c:ext xmlns:c16="http://schemas.microsoft.com/office/drawing/2014/chart" uri="{C3380CC4-5D6E-409C-BE32-E72D297353CC}">
                  <c16:uniqueId val="{00000016-3927-43FF-BE67-88F064AB6877}"/>
                </c:ext>
              </c:extLst>
            </c:dLbl>
            <c:dLbl>
              <c:idx val="10"/>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927-43FF-BE67-88F064AB6877}"/>
                </c:ext>
              </c:extLst>
            </c:dLbl>
            <c:dLbl>
              <c:idx val="15"/>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927-43FF-BE67-88F064AB6877}"/>
                </c:ext>
              </c:extLst>
            </c:dLbl>
            <c:dLbl>
              <c:idx val="20"/>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927-43FF-BE67-88F064AB6877}"/>
                </c:ext>
              </c:extLst>
            </c:dLbl>
            <c:dLbl>
              <c:idx val="25"/>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927-43FF-BE67-88F064AB6877}"/>
                </c:ext>
              </c:extLst>
            </c:dLbl>
            <c:dLbl>
              <c:idx val="30"/>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927-43FF-BE67-88F064AB6877}"/>
                </c:ext>
              </c:extLst>
            </c:dLbl>
            <c:dLbl>
              <c:idx val="35"/>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927-43FF-BE67-88F064AB6877}"/>
                </c:ext>
              </c:extLst>
            </c:dLbl>
            <c:dLbl>
              <c:idx val="40"/>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927-43FF-BE67-88F064AB6877}"/>
                </c:ext>
              </c:extLst>
            </c:dLbl>
            <c:dLbl>
              <c:idx val="45"/>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927-43FF-BE67-88F064AB6877}"/>
                </c:ext>
              </c:extLst>
            </c:dLbl>
            <c:dLbl>
              <c:idx val="50"/>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927-43FF-BE67-88F064AB6877}"/>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inEnd"/>
            <c:showLegendKey val="0"/>
            <c:showVal val="0"/>
            <c:showCatName val="0"/>
            <c:showSerName val="0"/>
            <c:showPercent val="0"/>
            <c:showBubbleSize val="0"/>
            <c:extLst>
              <c:ext xmlns:c15="http://schemas.microsoft.com/office/drawing/2012/chart" uri="{CE6537A1-D6FC-4f65-9D91-7224C49458BB}">
                <c15:showLeaderLines val="0"/>
              </c:ext>
            </c:extLst>
          </c:dLbls>
          <c:cat>
            <c:numRef>
              <c:f>[1]総括表!$C$5:$BC$5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[1]総括表!$C$10:$BC$10</c:f>
              <c:numCache>
                <c:formatCode>General</c:formatCode>
                <c:ptCount val="53"/>
                <c:pt idx="0">
                  <c:v>80325</c:v>
                </c:pt>
                <c:pt idx="1">
                  <c:v>80020</c:v>
                </c:pt>
                <c:pt idx="2">
                  <c:v>79689</c:v>
                </c:pt>
                <c:pt idx="3">
                  <c:v>78224</c:v>
                </c:pt>
                <c:pt idx="4">
                  <c:v>76917</c:v>
                </c:pt>
                <c:pt idx="5">
                  <c:v>75471.999999999985</c:v>
                </c:pt>
                <c:pt idx="6">
                  <c:v>74262.999999999985</c:v>
                </c:pt>
                <c:pt idx="7">
                  <c:v>73278.636145658325</c:v>
                </c:pt>
                <c:pt idx="8">
                  <c:v>72246.326852999206</c:v>
                </c:pt>
                <c:pt idx="9">
                  <c:v>71288.031088299787</c:v>
                </c:pt>
                <c:pt idx="10">
                  <c:v>70244.914474889345</c:v>
                </c:pt>
                <c:pt idx="11">
                  <c:v>69196.694751471223</c:v>
                </c:pt>
                <c:pt idx="12">
                  <c:v>68089.651884923718</c:v>
                </c:pt>
                <c:pt idx="13">
                  <c:v>67185.647564417013</c:v>
                </c:pt>
                <c:pt idx="14">
                  <c:v>66486.957551811938</c:v>
                </c:pt>
                <c:pt idx="15">
                  <c:v>65774.70067955149</c:v>
                </c:pt>
                <c:pt idx="16">
                  <c:v>65547.832898366381</c:v>
                </c:pt>
                <c:pt idx="17">
                  <c:v>65323.679711335179</c:v>
                </c:pt>
                <c:pt idx="18">
                  <c:v>65284.532694418594</c:v>
                </c:pt>
                <c:pt idx="19">
                  <c:v>65430.024935233334</c:v>
                </c:pt>
                <c:pt idx="20">
                  <c:v>65800.872637721113</c:v>
                </c:pt>
                <c:pt idx="21">
                  <c:v>66258.717071689462</c:v>
                </c:pt>
                <c:pt idx="22">
                  <c:v>66368.374664707168</c:v>
                </c:pt>
                <c:pt idx="23">
                  <c:v>66475.70824756549</c:v>
                </c:pt>
                <c:pt idx="24">
                  <c:v>66570.439081175486</c:v>
                </c:pt>
                <c:pt idx="25">
                  <c:v>66649.855414355363</c:v>
                </c:pt>
                <c:pt idx="26">
                  <c:v>66692.462943804363</c:v>
                </c:pt>
                <c:pt idx="27">
                  <c:v>66695.011019907222</c:v>
                </c:pt>
                <c:pt idx="28">
                  <c:v>66647.587960573859</c:v>
                </c:pt>
                <c:pt idx="29">
                  <c:v>66553.556614149697</c:v>
                </c:pt>
                <c:pt idx="30">
                  <c:v>66414.474172423535</c:v>
                </c:pt>
                <c:pt idx="31">
                  <c:v>66242.181339557574</c:v>
                </c:pt>
                <c:pt idx="32">
                  <c:v>66027.509706515586</c:v>
                </c:pt>
                <c:pt idx="33">
                  <c:v>65767.424099549549</c:v>
                </c:pt>
                <c:pt idx="34">
                  <c:v>65464.968594866979</c:v>
                </c:pt>
                <c:pt idx="35">
                  <c:v>65133.959608952355</c:v>
                </c:pt>
                <c:pt idx="36">
                  <c:v>64773.462515521067</c:v>
                </c:pt>
                <c:pt idx="37">
                  <c:v>64385.839775250919</c:v>
                </c:pt>
                <c:pt idx="38">
                  <c:v>63971.521492360756</c:v>
                </c:pt>
                <c:pt idx="39">
                  <c:v>63539.895309818661</c:v>
                </c:pt>
                <c:pt idx="40">
                  <c:v>63089.227637033109</c:v>
                </c:pt>
                <c:pt idx="41">
                  <c:v>62636.834524874328</c:v>
                </c:pt>
                <c:pt idx="42">
                  <c:v>62184.337713433917</c:v>
                </c:pt>
                <c:pt idx="43">
                  <c:v>61742.577835176875</c:v>
                </c:pt>
                <c:pt idx="44">
                  <c:v>61312.495231916473</c:v>
                </c:pt>
                <c:pt idx="45">
                  <c:v>60884.504434935407</c:v>
                </c:pt>
                <c:pt idx="46">
                  <c:v>60456.020156281214</c:v>
                </c:pt>
                <c:pt idx="47">
                  <c:v>60028.755700847338</c:v>
                </c:pt>
                <c:pt idx="48">
                  <c:v>59616.573899999537</c:v>
                </c:pt>
                <c:pt idx="49">
                  <c:v>59217.181305617196</c:v>
                </c:pt>
                <c:pt idx="50">
                  <c:v>58822.321434226986</c:v>
                </c:pt>
                <c:pt idx="51">
                  <c:v>58440.927866818747</c:v>
                </c:pt>
                <c:pt idx="52">
                  <c:v>58068.388296580713</c:v>
                </c:pt>
              </c:numCache>
            </c:numRef>
          </c:val>
          <c:extLst>
            <c:ext xmlns:c16="http://schemas.microsoft.com/office/drawing/2014/chart" uri="{C3380CC4-5D6E-409C-BE32-E72D297353CC}">
              <c16:uniqueId val="{00000017-3927-43FF-BE67-88F064AB6877}"/>
            </c:ext>
          </c:extLst>
        </c:ser>
        <c:ser>
          <c:idx val="1"/>
          <c:order val="1"/>
          <c:tx>
            <c:v>：生産年齢人口</c:v>
          </c:tx>
          <c:spPr>
            <a:solidFill>
              <a:schemeClr val="accent2"/>
            </a:solidFill>
            <a:ln>
              <a:noFill/>
            </a:ln>
            <a:effectLst/>
          </c:spPr>
          <c:invertIfNegative val="0"/>
          <c:dPt>
            <c:idx val="0"/>
            <c:invertIfNegative val="0"/>
            <c:bubble3D val="0"/>
            <c:spPr>
              <a:solidFill>
                <a:schemeClr val="accent2"/>
              </a:solidFill>
              <a:ln w="19050">
                <a:solidFill>
                  <a:schemeClr val="tx1"/>
                </a:solidFill>
              </a:ln>
              <a:effectLst/>
            </c:spPr>
            <c:extLst>
              <c:ext xmlns:c16="http://schemas.microsoft.com/office/drawing/2014/chart" uri="{C3380CC4-5D6E-409C-BE32-E72D297353CC}">
                <c16:uniqueId val="{00000019-3927-43FF-BE67-88F064AB6877}"/>
              </c:ext>
            </c:extLst>
          </c:dPt>
          <c:dPt>
            <c:idx val="5"/>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1B-3927-43FF-BE67-88F064AB6877}"/>
              </c:ext>
            </c:extLst>
          </c:dPt>
          <c:dPt>
            <c:idx val="10"/>
            <c:invertIfNegative val="0"/>
            <c:bubble3D val="0"/>
            <c:spPr>
              <a:solidFill>
                <a:schemeClr val="accent2"/>
              </a:solidFill>
              <a:ln w="28575">
                <a:solidFill>
                  <a:sysClr val="windowText" lastClr="000000"/>
                </a:solidFill>
              </a:ln>
              <a:effectLst/>
            </c:spPr>
            <c:extLst>
              <c:ext xmlns:c16="http://schemas.microsoft.com/office/drawing/2014/chart" uri="{C3380CC4-5D6E-409C-BE32-E72D297353CC}">
                <c16:uniqueId val="{0000001D-3927-43FF-BE67-88F064AB6877}"/>
              </c:ext>
            </c:extLst>
          </c:dPt>
          <c:dPt>
            <c:idx val="15"/>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1F-3927-43FF-BE67-88F064AB6877}"/>
              </c:ext>
            </c:extLst>
          </c:dPt>
          <c:dPt>
            <c:idx val="20"/>
            <c:invertIfNegative val="0"/>
            <c:bubble3D val="0"/>
            <c:spPr>
              <a:solidFill>
                <a:schemeClr val="accent2"/>
              </a:solidFill>
              <a:ln w="19050">
                <a:solidFill>
                  <a:sysClr val="windowText" lastClr="000000"/>
                </a:solidFill>
              </a:ln>
              <a:effectLst/>
            </c:spPr>
            <c:extLst>
              <c:ext xmlns:c16="http://schemas.microsoft.com/office/drawing/2014/chart" uri="{C3380CC4-5D6E-409C-BE32-E72D297353CC}">
                <c16:uniqueId val="{00000021-3927-43FF-BE67-88F064AB6877}"/>
              </c:ext>
            </c:extLst>
          </c:dPt>
          <c:dPt>
            <c:idx val="25"/>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23-3927-43FF-BE67-88F064AB6877}"/>
              </c:ext>
            </c:extLst>
          </c:dPt>
          <c:dPt>
            <c:idx val="30"/>
            <c:invertIfNegative val="0"/>
            <c:bubble3D val="0"/>
            <c:spPr>
              <a:solidFill>
                <a:schemeClr val="accent2"/>
              </a:solidFill>
              <a:ln w="19050">
                <a:solidFill>
                  <a:sysClr val="windowText" lastClr="000000"/>
                </a:solidFill>
              </a:ln>
              <a:effectLst/>
            </c:spPr>
            <c:extLst>
              <c:ext xmlns:c16="http://schemas.microsoft.com/office/drawing/2014/chart" uri="{C3380CC4-5D6E-409C-BE32-E72D297353CC}">
                <c16:uniqueId val="{00000025-3927-43FF-BE67-88F064AB6877}"/>
              </c:ext>
            </c:extLst>
          </c:dPt>
          <c:dPt>
            <c:idx val="35"/>
            <c:invertIfNegative val="0"/>
            <c:bubble3D val="0"/>
            <c:spPr>
              <a:solidFill>
                <a:schemeClr val="accent2"/>
              </a:solidFill>
              <a:ln w="19050">
                <a:solidFill>
                  <a:sysClr val="windowText" lastClr="000000"/>
                </a:solidFill>
              </a:ln>
              <a:effectLst/>
            </c:spPr>
            <c:extLst>
              <c:ext xmlns:c16="http://schemas.microsoft.com/office/drawing/2014/chart" uri="{C3380CC4-5D6E-409C-BE32-E72D297353CC}">
                <c16:uniqueId val="{00000027-3927-43FF-BE67-88F064AB6877}"/>
              </c:ext>
            </c:extLst>
          </c:dPt>
          <c:dPt>
            <c:idx val="40"/>
            <c:invertIfNegative val="0"/>
            <c:bubble3D val="0"/>
            <c:spPr>
              <a:solidFill>
                <a:schemeClr val="accent2"/>
              </a:solidFill>
              <a:ln w="19050">
                <a:solidFill>
                  <a:sysClr val="windowText" lastClr="000000"/>
                </a:solidFill>
              </a:ln>
              <a:effectLst/>
            </c:spPr>
            <c:extLst>
              <c:ext xmlns:c16="http://schemas.microsoft.com/office/drawing/2014/chart" uri="{C3380CC4-5D6E-409C-BE32-E72D297353CC}">
                <c16:uniqueId val="{00000029-3927-43FF-BE67-88F064AB6877}"/>
              </c:ext>
            </c:extLst>
          </c:dPt>
          <c:dPt>
            <c:idx val="45"/>
            <c:invertIfNegative val="0"/>
            <c:bubble3D val="0"/>
            <c:spPr>
              <a:solidFill>
                <a:schemeClr val="accent2"/>
              </a:solidFill>
              <a:ln w="19050">
                <a:solidFill>
                  <a:sysClr val="windowText" lastClr="000000"/>
                </a:solidFill>
              </a:ln>
              <a:effectLst/>
            </c:spPr>
            <c:extLst>
              <c:ext xmlns:c16="http://schemas.microsoft.com/office/drawing/2014/chart" uri="{C3380CC4-5D6E-409C-BE32-E72D297353CC}">
                <c16:uniqueId val="{0000002B-3927-43FF-BE67-88F064AB6877}"/>
              </c:ext>
            </c:extLst>
          </c:dPt>
          <c:dPt>
            <c:idx val="50"/>
            <c:invertIfNegative val="0"/>
            <c:bubble3D val="0"/>
            <c:spPr>
              <a:solidFill>
                <a:schemeClr val="accent2"/>
              </a:solidFill>
              <a:ln w="19050">
                <a:solidFill>
                  <a:sysClr val="windowText" lastClr="000000"/>
                </a:solidFill>
              </a:ln>
              <a:effectLst/>
            </c:spPr>
            <c:extLst>
              <c:ext xmlns:c16="http://schemas.microsoft.com/office/drawing/2014/chart" uri="{C3380CC4-5D6E-409C-BE32-E72D297353CC}">
                <c16:uniqueId val="{0000002D-3927-43FF-BE67-88F064AB6877}"/>
              </c:ext>
            </c:extLst>
          </c:dPt>
          <c:dLbls>
            <c:dLbl>
              <c:idx val="0"/>
              <c:numFmt formatCode="#,##0_);[Red]\(#,##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2">
                          <a:lumMod val="7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927-43FF-BE67-88F064AB6877}"/>
                </c:ext>
              </c:extLst>
            </c:dLbl>
            <c:dLbl>
              <c:idx val="5"/>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3927-43FF-BE67-88F064AB6877}"/>
                </c:ext>
              </c:extLst>
            </c:dLbl>
            <c:dLbl>
              <c:idx val="6"/>
              <c:layout>
                <c:manualLayout>
                  <c:x val="-1.3698090820839226E-3"/>
                  <c:y val="-6.4583333333333409E-2"/>
                </c:manualLayout>
              </c:layout>
              <c:numFmt formatCode="#,##0_);[Red]\(#,##0\)" sourceLinked="0"/>
              <c:spPr>
                <a:solidFill>
                  <a:schemeClr val="bg1">
                    <a:alpha val="68000"/>
                  </a:scheme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2">
                          <a:lumMod val="7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1"/>
              <c:showSerName val="1"/>
              <c:showPercent val="0"/>
              <c:showBubbleSize val="0"/>
              <c:separator> </c:separator>
              <c:extLst>
                <c:ext xmlns:c15="http://schemas.microsoft.com/office/drawing/2012/chart" uri="{CE6537A1-D6FC-4f65-9D91-7224C49458BB}">
                  <c15:layout>
                    <c:manualLayout>
                      <c:w val="0.1901027936576421"/>
                      <c:h val="7.8479166666666669E-2"/>
                    </c:manualLayout>
                  </c15:layout>
                </c:ext>
                <c:ext xmlns:c16="http://schemas.microsoft.com/office/drawing/2014/chart" uri="{C3380CC4-5D6E-409C-BE32-E72D297353CC}">
                  <c16:uniqueId val="{0000002E-3927-43FF-BE67-88F064AB6877}"/>
                </c:ext>
              </c:extLst>
            </c:dLbl>
            <c:dLbl>
              <c:idx val="1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3927-43FF-BE67-88F064AB6877}"/>
                </c:ext>
              </c:extLst>
            </c:dLbl>
            <c:dLbl>
              <c:idx val="1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3927-43FF-BE67-88F064AB6877}"/>
                </c:ext>
              </c:extLst>
            </c:dLbl>
            <c:dLbl>
              <c:idx val="2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3927-43FF-BE67-88F064AB6877}"/>
                </c:ext>
              </c:extLst>
            </c:dLbl>
            <c:dLbl>
              <c:idx val="2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3927-43FF-BE67-88F064AB6877}"/>
                </c:ext>
              </c:extLst>
            </c:dLbl>
            <c:dLbl>
              <c:idx val="3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3927-43FF-BE67-88F064AB6877}"/>
                </c:ext>
              </c:extLst>
            </c:dLbl>
            <c:dLbl>
              <c:idx val="3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3927-43FF-BE67-88F064AB6877}"/>
                </c:ext>
              </c:extLst>
            </c:dLbl>
            <c:dLbl>
              <c:idx val="4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3927-43FF-BE67-88F064AB6877}"/>
                </c:ext>
              </c:extLst>
            </c:dLbl>
            <c:dLbl>
              <c:idx val="4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3927-43FF-BE67-88F064AB6877}"/>
                </c:ext>
              </c:extLst>
            </c:dLbl>
            <c:dLbl>
              <c:idx val="5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3927-43FF-BE67-88F064AB6877}"/>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[1]総括表!$C$5:$BC$5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[1]総括表!$C$17:$BC$17</c:f>
              <c:numCache>
                <c:formatCode>General</c:formatCode>
                <c:ptCount val="53"/>
                <c:pt idx="0">
                  <c:v>483583.99999999988</c:v>
                </c:pt>
                <c:pt idx="1">
                  <c:v>488363.00000000012</c:v>
                </c:pt>
                <c:pt idx="2">
                  <c:v>487654.00000000012</c:v>
                </c:pt>
                <c:pt idx="3">
                  <c:v>484818.99999999988</c:v>
                </c:pt>
                <c:pt idx="4">
                  <c:v>486774</c:v>
                </c:pt>
                <c:pt idx="5">
                  <c:v>493790.00000000012</c:v>
                </c:pt>
                <c:pt idx="6">
                  <c:v>502188.99999999994</c:v>
                </c:pt>
                <c:pt idx="7">
                  <c:v>504715.00733535714</c:v>
                </c:pt>
                <c:pt idx="8">
                  <c:v>507267.20392148232</c:v>
                </c:pt>
                <c:pt idx="9">
                  <c:v>509251.17597829242</c:v>
                </c:pt>
                <c:pt idx="10">
                  <c:v>510790.19728181406</c:v>
                </c:pt>
                <c:pt idx="11">
                  <c:v>511503.63401014288</c:v>
                </c:pt>
                <c:pt idx="12">
                  <c:v>511582.76065527304</c:v>
                </c:pt>
                <c:pt idx="13">
                  <c:v>513623.02762890788</c:v>
                </c:pt>
                <c:pt idx="14">
                  <c:v>512627.65125499899</c:v>
                </c:pt>
                <c:pt idx="15">
                  <c:v>511681.37236464419</c:v>
                </c:pt>
                <c:pt idx="16">
                  <c:v>510003.5418530436</c:v>
                </c:pt>
                <c:pt idx="17">
                  <c:v>508366.11906583281</c:v>
                </c:pt>
                <c:pt idx="18">
                  <c:v>506220.69300817046</c:v>
                </c:pt>
                <c:pt idx="19">
                  <c:v>503825.45244653482</c:v>
                </c:pt>
                <c:pt idx="20">
                  <c:v>501149.4023010853</c:v>
                </c:pt>
                <c:pt idx="21">
                  <c:v>498704.14085732028</c:v>
                </c:pt>
                <c:pt idx="22">
                  <c:v>497181.33346006682</c:v>
                </c:pt>
                <c:pt idx="23">
                  <c:v>495748.18640360731</c:v>
                </c:pt>
                <c:pt idx="24">
                  <c:v>494367.04238981981</c:v>
                </c:pt>
                <c:pt idx="25">
                  <c:v>492832.8314382903</c:v>
                </c:pt>
                <c:pt idx="26">
                  <c:v>491443.0827092604</c:v>
                </c:pt>
                <c:pt idx="27">
                  <c:v>490188.27064433205</c:v>
                </c:pt>
                <c:pt idx="28">
                  <c:v>488702.14734054235</c:v>
                </c:pt>
                <c:pt idx="29">
                  <c:v>487255.30521520076</c:v>
                </c:pt>
                <c:pt idx="30">
                  <c:v>486095.66576240142</c:v>
                </c:pt>
                <c:pt idx="31">
                  <c:v>484883.41198295471</c:v>
                </c:pt>
                <c:pt idx="32">
                  <c:v>483918.86969334166</c:v>
                </c:pt>
                <c:pt idx="33">
                  <c:v>483480.49581510329</c:v>
                </c:pt>
                <c:pt idx="34">
                  <c:v>483246.19308766397</c:v>
                </c:pt>
                <c:pt idx="35">
                  <c:v>482957.82740882394</c:v>
                </c:pt>
                <c:pt idx="36">
                  <c:v>482994.78469371429</c:v>
                </c:pt>
                <c:pt idx="37">
                  <c:v>483013.46056432085</c:v>
                </c:pt>
                <c:pt idx="38">
                  <c:v>482668.41147880303</c:v>
                </c:pt>
                <c:pt idx="39">
                  <c:v>482381.14050187333</c:v>
                </c:pt>
                <c:pt idx="40">
                  <c:v>481819.43755981862</c:v>
                </c:pt>
                <c:pt idx="41">
                  <c:v>480549.11083378061</c:v>
                </c:pt>
                <c:pt idx="42">
                  <c:v>479331.14758784615</c:v>
                </c:pt>
                <c:pt idx="43">
                  <c:v>477306.15158081258</c:v>
                </c:pt>
                <c:pt idx="44">
                  <c:v>475099.09935726796</c:v>
                </c:pt>
                <c:pt idx="45">
                  <c:v>472927.83600210282</c:v>
                </c:pt>
                <c:pt idx="46">
                  <c:v>470506.41993064899</c:v>
                </c:pt>
                <c:pt idx="47">
                  <c:v>467592.23042359145</c:v>
                </c:pt>
                <c:pt idx="48">
                  <c:v>464625.12000191904</c:v>
                </c:pt>
                <c:pt idx="49">
                  <c:v>461909.97101373132</c:v>
                </c:pt>
                <c:pt idx="50">
                  <c:v>459498.41055335023</c:v>
                </c:pt>
                <c:pt idx="51">
                  <c:v>457067.36448667676</c:v>
                </c:pt>
                <c:pt idx="52">
                  <c:v>455028.06097651197</c:v>
                </c:pt>
              </c:numCache>
            </c:numRef>
          </c:val>
          <c:extLst>
            <c:ext xmlns:c16="http://schemas.microsoft.com/office/drawing/2014/chart" uri="{C3380CC4-5D6E-409C-BE32-E72D297353CC}">
              <c16:uniqueId val="{0000002F-3927-43FF-BE67-88F064AB6877}"/>
            </c:ext>
          </c:extLst>
        </c:ser>
        <c:ser>
          <c:idx val="2"/>
          <c:order val="2"/>
          <c:tx>
            <c:v>：老年人口</c:v>
          </c:tx>
          <c:spPr>
            <a:solidFill>
              <a:schemeClr val="accent3"/>
            </a:solidFill>
            <a:ln>
              <a:noFill/>
            </a:ln>
            <a:effectLst/>
          </c:spPr>
          <c:invertIfNegative val="0"/>
          <c:dPt>
            <c:idx val="0"/>
            <c:invertIfNegative val="0"/>
            <c:bubble3D val="0"/>
            <c:spPr>
              <a:solidFill>
                <a:schemeClr val="accent3"/>
              </a:solidFill>
              <a:ln>
                <a:solidFill>
                  <a:sysClr val="windowText" lastClr="000000"/>
                </a:solidFill>
              </a:ln>
              <a:effectLst/>
            </c:spPr>
            <c:extLst>
              <c:ext xmlns:c16="http://schemas.microsoft.com/office/drawing/2014/chart" uri="{C3380CC4-5D6E-409C-BE32-E72D297353CC}">
                <c16:uniqueId val="{00000031-3927-43FF-BE67-88F064AB6877}"/>
              </c:ext>
            </c:extLst>
          </c:dPt>
          <c:dPt>
            <c:idx val="5"/>
            <c:invertIfNegative val="0"/>
            <c:bubble3D val="0"/>
            <c:spPr>
              <a:solidFill>
                <a:schemeClr val="accent3"/>
              </a:solidFill>
              <a:ln>
                <a:solidFill>
                  <a:sysClr val="windowText" lastClr="000000"/>
                </a:solidFill>
              </a:ln>
              <a:effectLst/>
            </c:spPr>
            <c:extLst>
              <c:ext xmlns:c16="http://schemas.microsoft.com/office/drawing/2014/chart" uri="{C3380CC4-5D6E-409C-BE32-E72D297353CC}">
                <c16:uniqueId val="{00000033-3927-43FF-BE67-88F064AB6877}"/>
              </c:ext>
            </c:extLst>
          </c:dPt>
          <c:dPt>
            <c:idx val="10"/>
            <c:invertIfNegative val="0"/>
            <c:bubble3D val="0"/>
            <c:spPr>
              <a:solidFill>
                <a:schemeClr val="accent3"/>
              </a:solidFill>
              <a:ln>
                <a:solidFill>
                  <a:sysClr val="windowText" lastClr="000000"/>
                </a:solidFill>
              </a:ln>
              <a:effectLst/>
            </c:spPr>
            <c:extLst>
              <c:ext xmlns:c16="http://schemas.microsoft.com/office/drawing/2014/chart" uri="{C3380CC4-5D6E-409C-BE32-E72D297353CC}">
                <c16:uniqueId val="{00000035-3927-43FF-BE67-88F064AB6877}"/>
              </c:ext>
            </c:extLst>
          </c:dPt>
          <c:dPt>
            <c:idx val="15"/>
            <c:invertIfNegative val="0"/>
            <c:bubble3D val="0"/>
            <c:spPr>
              <a:solidFill>
                <a:schemeClr val="accent3"/>
              </a:solidFill>
              <a:ln>
                <a:solidFill>
                  <a:sysClr val="windowText" lastClr="000000"/>
                </a:solidFill>
              </a:ln>
              <a:effectLst/>
            </c:spPr>
            <c:extLst>
              <c:ext xmlns:c16="http://schemas.microsoft.com/office/drawing/2014/chart" uri="{C3380CC4-5D6E-409C-BE32-E72D297353CC}">
                <c16:uniqueId val="{00000037-3927-43FF-BE67-88F064AB6877}"/>
              </c:ext>
            </c:extLst>
          </c:dPt>
          <c:dPt>
            <c:idx val="20"/>
            <c:invertIfNegative val="0"/>
            <c:bubble3D val="0"/>
            <c:spPr>
              <a:solidFill>
                <a:schemeClr val="accent3"/>
              </a:solidFill>
              <a:ln>
                <a:solidFill>
                  <a:sysClr val="windowText" lastClr="000000"/>
                </a:solidFill>
              </a:ln>
              <a:effectLst/>
            </c:spPr>
            <c:extLst>
              <c:ext xmlns:c16="http://schemas.microsoft.com/office/drawing/2014/chart" uri="{C3380CC4-5D6E-409C-BE32-E72D297353CC}">
                <c16:uniqueId val="{00000039-3927-43FF-BE67-88F064AB6877}"/>
              </c:ext>
            </c:extLst>
          </c:dPt>
          <c:dPt>
            <c:idx val="25"/>
            <c:invertIfNegative val="0"/>
            <c:bubble3D val="0"/>
            <c:spPr>
              <a:solidFill>
                <a:schemeClr val="accent3"/>
              </a:solidFill>
              <a:ln>
                <a:solidFill>
                  <a:sysClr val="windowText" lastClr="000000"/>
                </a:solidFill>
              </a:ln>
              <a:effectLst/>
            </c:spPr>
            <c:extLst>
              <c:ext xmlns:c16="http://schemas.microsoft.com/office/drawing/2014/chart" uri="{C3380CC4-5D6E-409C-BE32-E72D297353CC}">
                <c16:uniqueId val="{0000003B-3927-43FF-BE67-88F064AB6877}"/>
              </c:ext>
            </c:extLst>
          </c:dPt>
          <c:dPt>
            <c:idx val="30"/>
            <c:invertIfNegative val="0"/>
            <c:bubble3D val="0"/>
            <c:spPr>
              <a:solidFill>
                <a:schemeClr val="accent3"/>
              </a:solidFill>
              <a:ln>
                <a:solidFill>
                  <a:sysClr val="windowText" lastClr="000000"/>
                </a:solidFill>
              </a:ln>
              <a:effectLst/>
            </c:spPr>
            <c:extLst>
              <c:ext xmlns:c16="http://schemas.microsoft.com/office/drawing/2014/chart" uri="{C3380CC4-5D6E-409C-BE32-E72D297353CC}">
                <c16:uniqueId val="{0000003D-3927-43FF-BE67-88F064AB6877}"/>
              </c:ext>
            </c:extLst>
          </c:dPt>
          <c:dPt>
            <c:idx val="35"/>
            <c:invertIfNegative val="0"/>
            <c:bubble3D val="0"/>
            <c:spPr>
              <a:solidFill>
                <a:schemeClr val="accent3"/>
              </a:solidFill>
              <a:ln>
                <a:solidFill>
                  <a:sysClr val="windowText" lastClr="000000"/>
                </a:solidFill>
              </a:ln>
              <a:effectLst/>
            </c:spPr>
            <c:extLst>
              <c:ext xmlns:c16="http://schemas.microsoft.com/office/drawing/2014/chart" uri="{C3380CC4-5D6E-409C-BE32-E72D297353CC}">
                <c16:uniqueId val="{0000003F-3927-43FF-BE67-88F064AB6877}"/>
              </c:ext>
            </c:extLst>
          </c:dPt>
          <c:dPt>
            <c:idx val="40"/>
            <c:invertIfNegative val="0"/>
            <c:bubble3D val="0"/>
            <c:spPr>
              <a:solidFill>
                <a:schemeClr val="accent3"/>
              </a:solidFill>
              <a:ln>
                <a:solidFill>
                  <a:sysClr val="windowText" lastClr="000000"/>
                </a:solidFill>
              </a:ln>
              <a:effectLst/>
            </c:spPr>
            <c:extLst>
              <c:ext xmlns:c16="http://schemas.microsoft.com/office/drawing/2014/chart" uri="{C3380CC4-5D6E-409C-BE32-E72D297353CC}">
                <c16:uniqueId val="{00000041-3927-43FF-BE67-88F064AB6877}"/>
              </c:ext>
            </c:extLst>
          </c:dPt>
          <c:dPt>
            <c:idx val="45"/>
            <c:invertIfNegative val="0"/>
            <c:bubble3D val="0"/>
            <c:spPr>
              <a:solidFill>
                <a:schemeClr val="accent3"/>
              </a:solidFill>
              <a:ln>
                <a:solidFill>
                  <a:sysClr val="windowText" lastClr="000000"/>
                </a:solidFill>
              </a:ln>
              <a:effectLst/>
            </c:spPr>
            <c:extLst>
              <c:ext xmlns:c16="http://schemas.microsoft.com/office/drawing/2014/chart" uri="{C3380CC4-5D6E-409C-BE32-E72D297353CC}">
                <c16:uniqueId val="{00000043-3927-43FF-BE67-88F064AB6877}"/>
              </c:ext>
            </c:extLst>
          </c:dPt>
          <c:dPt>
            <c:idx val="50"/>
            <c:invertIfNegative val="0"/>
            <c:bubble3D val="0"/>
            <c:spPr>
              <a:solidFill>
                <a:schemeClr val="accent3"/>
              </a:solidFill>
              <a:ln>
                <a:solidFill>
                  <a:sysClr val="windowText" lastClr="000000"/>
                </a:solidFill>
              </a:ln>
              <a:effectLst/>
            </c:spPr>
            <c:extLst>
              <c:ext xmlns:c16="http://schemas.microsoft.com/office/drawing/2014/chart" uri="{C3380CC4-5D6E-409C-BE32-E72D297353CC}">
                <c16:uniqueId val="{00000045-3927-43FF-BE67-88F064AB6877}"/>
              </c:ext>
            </c:extLst>
          </c:dPt>
          <c:dLbls>
            <c:dLbl>
              <c:idx val="0"/>
              <c:numFmt formatCode="#,##0_);[Red]\(#,##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3">
                          <a:lumMod val="50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3927-43FF-BE67-88F064AB6877}"/>
                </c:ext>
              </c:extLst>
            </c:dLbl>
            <c:dLbl>
              <c:idx val="5"/>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33-3927-43FF-BE67-88F064AB6877}"/>
                </c:ext>
              </c:extLst>
            </c:dLbl>
            <c:dLbl>
              <c:idx val="6"/>
              <c:layout>
                <c:manualLayout>
                  <c:x val="1.8433735639265168E-2"/>
                  <c:y val="-6.0416666666666688E-2"/>
                </c:manualLayout>
              </c:layout>
              <c:tx>
                <c:rich>
                  <a:bodyPr rot="0" spcFirstLastPara="1" vertOverflow="ellipsis" vert="horz" wrap="square" lIns="38100" tIns="19050" rIns="38100" bIns="19050" anchor="ctr" anchorCtr="1">
                    <a:spAutoFit/>
                  </a:bodyPr>
                  <a:lstStyle/>
                  <a:p>
                    <a:pPr>
                      <a:defRPr sz="1050" b="1" i="0" u="none" strike="noStrike" kern="1200" baseline="0">
                        <a:solidFill>
                          <a:schemeClr val="accent3">
                            <a:lumMod val="50000"/>
                          </a:schemeClr>
                        </a:solidFill>
                        <a:latin typeface="Meiryo UI" panose="020B0604030504040204" pitchFamily="50" charset="-128"/>
                        <a:ea typeface="Meiryo UI" panose="020B0604030504040204" pitchFamily="50" charset="-128"/>
                        <a:cs typeface="+mn-cs"/>
                      </a:defRPr>
                    </a:pPr>
                    <a:fld id="{E468B8F8-2594-4A04-8F17-48CC48B81463}" type="SERIESNAME">
                      <a:rPr lang="ja-JP" altLang="en-US">
                        <a:solidFill>
                          <a:schemeClr val="accent3">
                            <a:lumMod val="50000"/>
                          </a:schemeClr>
                        </a:solidFill>
                      </a:rPr>
                      <a:pPr>
                        <a:defRPr sz="1050" b="1">
                          <a:solidFill>
                            <a:schemeClr val="accent3">
                              <a:lumMod val="50000"/>
                            </a:schemeClr>
                          </a:solidFill>
                        </a:defRPr>
                      </a:pPr>
                      <a:t>[系列名]</a:t>
                    </a:fld>
                    <a:r>
                      <a:rPr lang="ja-JP" altLang="en-US" baseline="0">
                        <a:solidFill>
                          <a:schemeClr val="accent3">
                            <a:lumMod val="50000"/>
                          </a:schemeClr>
                        </a:solidFill>
                      </a:rPr>
                      <a:t> </a:t>
                    </a:r>
                    <a:fld id="{B4B5FD6C-D00D-4F58-AA2E-6E83F9ACCFEF}" type="CATEGORYNAME">
                      <a:rPr lang="en-US" altLang="ja-JP" baseline="0">
                        <a:solidFill>
                          <a:schemeClr val="accent3">
                            <a:lumMod val="50000"/>
                          </a:schemeClr>
                        </a:solidFill>
                      </a:rPr>
                      <a:pPr>
                        <a:defRPr sz="1050" b="1">
                          <a:solidFill>
                            <a:schemeClr val="accent3">
                              <a:lumMod val="50000"/>
                            </a:schemeClr>
                          </a:solidFill>
                        </a:defRPr>
                      </a:pPr>
                      <a:t>[分類名]</a:t>
                    </a:fld>
                    <a:endParaRPr lang="en-US" altLang="ja-JP" baseline="0">
                      <a:solidFill>
                        <a:schemeClr val="accent3">
                          <a:lumMod val="50000"/>
                        </a:schemeClr>
                      </a:solidFill>
                    </a:endParaRPr>
                  </a:p>
                  <a:p>
                    <a:pPr>
                      <a:defRPr sz="1050" b="1">
                        <a:solidFill>
                          <a:schemeClr val="accent3">
                            <a:lumMod val="50000"/>
                          </a:schemeClr>
                        </a:solidFill>
                      </a:defRPr>
                    </a:pPr>
                    <a:fld id="{D03B585C-91A9-428B-AE6B-A9304C00CDD4}" type="VALUE">
                      <a:rPr lang="en-US" altLang="ja-JP" baseline="0">
                        <a:solidFill>
                          <a:schemeClr val="accent3">
                            <a:lumMod val="50000"/>
                          </a:schemeClr>
                        </a:solidFill>
                      </a:rPr>
                      <a:pPr>
                        <a:defRPr sz="1050" b="1">
                          <a:solidFill>
                            <a:schemeClr val="accent3">
                              <a:lumMod val="50000"/>
                            </a:schemeClr>
                          </a:solidFill>
                        </a:defRPr>
                      </a:pPr>
                      <a:t>[値]</a:t>
                    </a:fld>
                    <a:endParaRPr lang="ja-JP" altLang="en-US"/>
                  </a:p>
                </c:rich>
              </c:tx>
              <c:numFmt formatCode="#,##0_);[Red]\(#,##0\)" sourceLinked="0"/>
              <c:spPr>
                <a:solidFill>
                  <a:schemeClr val="bg1">
                    <a:alpha val="68000"/>
                  </a:scheme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3">
                          <a:lumMod val="50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1"/>
              <c:showSerName val="1"/>
              <c:showPercent val="0"/>
              <c:showBubbleSize val="0"/>
              <c:extLst>
                <c:ext xmlns:c15="http://schemas.microsoft.com/office/drawing/2012/chart" uri="{CE6537A1-D6FC-4f65-9D91-7224C49458BB}">
                  <c15:layout>
                    <c:manualLayout>
                      <c:w val="0.17026621776300355"/>
                      <c:h val="7.8479166666666669E-2"/>
                    </c:manualLayout>
                  </c15:layout>
                  <c15:dlblFieldTable/>
                  <c15:showDataLabelsRange val="0"/>
                </c:ext>
                <c:ext xmlns:c16="http://schemas.microsoft.com/office/drawing/2014/chart" uri="{C3380CC4-5D6E-409C-BE32-E72D297353CC}">
                  <c16:uniqueId val="{00000046-3927-43FF-BE67-88F064AB6877}"/>
                </c:ext>
              </c:extLst>
            </c:dLbl>
            <c:dLbl>
              <c:idx val="1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3927-43FF-BE67-88F064AB6877}"/>
                </c:ext>
              </c:extLst>
            </c:dLbl>
            <c:dLbl>
              <c:idx val="1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3927-43FF-BE67-88F064AB6877}"/>
                </c:ext>
              </c:extLst>
            </c:dLbl>
            <c:dLbl>
              <c:idx val="2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3927-43FF-BE67-88F064AB6877}"/>
                </c:ext>
              </c:extLst>
            </c:dLbl>
            <c:dLbl>
              <c:idx val="2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3927-43FF-BE67-88F064AB6877}"/>
                </c:ext>
              </c:extLst>
            </c:dLbl>
            <c:dLbl>
              <c:idx val="3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3927-43FF-BE67-88F064AB6877}"/>
                </c:ext>
              </c:extLst>
            </c:dLbl>
            <c:dLbl>
              <c:idx val="3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3927-43FF-BE67-88F064AB6877}"/>
                </c:ext>
              </c:extLst>
            </c:dLbl>
            <c:dLbl>
              <c:idx val="4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3927-43FF-BE67-88F064AB6877}"/>
                </c:ext>
              </c:extLst>
            </c:dLbl>
            <c:dLbl>
              <c:idx val="4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3927-43FF-BE67-88F064AB6877}"/>
                </c:ext>
              </c:extLst>
            </c:dLbl>
            <c:dLbl>
              <c:idx val="5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3927-43FF-BE67-88F064AB6877}"/>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[1]総括表!$C$5:$BC$5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[1]総括表!$C$24:$BC$24</c:f>
              <c:numCache>
                <c:formatCode>General</c:formatCode>
                <c:ptCount val="53"/>
                <c:pt idx="0">
                  <c:v>165624.99999999997</c:v>
                </c:pt>
                <c:pt idx="1">
                  <c:v>166110</c:v>
                </c:pt>
                <c:pt idx="2">
                  <c:v>166329</c:v>
                </c:pt>
                <c:pt idx="3">
                  <c:v>165660</c:v>
                </c:pt>
                <c:pt idx="4">
                  <c:v>164734.00000000003</c:v>
                </c:pt>
                <c:pt idx="5">
                  <c:v>164372.00000000003</c:v>
                </c:pt>
                <c:pt idx="6">
                  <c:v>164067</c:v>
                </c:pt>
                <c:pt idx="7">
                  <c:v>163194.19435487676</c:v>
                </c:pt>
                <c:pt idx="8">
                  <c:v>162128.51325431591</c:v>
                </c:pt>
                <c:pt idx="9">
                  <c:v>161362.21834861446</c:v>
                </c:pt>
                <c:pt idx="10">
                  <c:v>160916.17642452905</c:v>
                </c:pt>
                <c:pt idx="11">
                  <c:v>161214.12515211129</c:v>
                </c:pt>
                <c:pt idx="12">
                  <c:v>162489.88272960417</c:v>
                </c:pt>
                <c:pt idx="13">
                  <c:v>161577.35680855688</c:v>
                </c:pt>
                <c:pt idx="14">
                  <c:v>163462.08812340593</c:v>
                </c:pt>
                <c:pt idx="15">
                  <c:v>165253.07374245123</c:v>
                </c:pt>
                <c:pt idx="16">
                  <c:v>167299.16081430466</c:v>
                </c:pt>
                <c:pt idx="17">
                  <c:v>169614.56705457187</c:v>
                </c:pt>
                <c:pt idx="18">
                  <c:v>172217.63256264926</c:v>
                </c:pt>
                <c:pt idx="19">
                  <c:v>174845.76920206562</c:v>
                </c:pt>
                <c:pt idx="20">
                  <c:v>177490.47013942091</c:v>
                </c:pt>
                <c:pt idx="21">
                  <c:v>179711.29366536575</c:v>
                </c:pt>
                <c:pt idx="22">
                  <c:v>181550.07724615288</c:v>
                </c:pt>
                <c:pt idx="23">
                  <c:v>183109.58276268566</c:v>
                </c:pt>
                <c:pt idx="24">
                  <c:v>184214.43362501639</c:v>
                </c:pt>
                <c:pt idx="25">
                  <c:v>185262.48664191191</c:v>
                </c:pt>
                <c:pt idx="26">
                  <c:v>185924.49476018263</c:v>
                </c:pt>
                <c:pt idx="27">
                  <c:v>186428.26624335509</c:v>
                </c:pt>
                <c:pt idx="28">
                  <c:v>187021.89060171891</c:v>
                </c:pt>
                <c:pt idx="29">
                  <c:v>187520.99371973809</c:v>
                </c:pt>
                <c:pt idx="30">
                  <c:v>187840.21604827576</c:v>
                </c:pt>
                <c:pt idx="31">
                  <c:v>188220.96804648178</c:v>
                </c:pt>
                <c:pt idx="32">
                  <c:v>188373.48270060093</c:v>
                </c:pt>
                <c:pt idx="33">
                  <c:v>187986.89776359891</c:v>
                </c:pt>
                <c:pt idx="34">
                  <c:v>187370.88645142468</c:v>
                </c:pt>
                <c:pt idx="35">
                  <c:v>186754.95364123586</c:v>
                </c:pt>
                <c:pt idx="36">
                  <c:v>185759.7781370054</c:v>
                </c:pt>
                <c:pt idx="37">
                  <c:v>184714.57211912354</c:v>
                </c:pt>
                <c:pt idx="38">
                  <c:v>183954.17544567276</c:v>
                </c:pt>
                <c:pt idx="39">
                  <c:v>183034.63224204886</c:v>
                </c:pt>
                <c:pt idx="40">
                  <c:v>182318.9826938952</c:v>
                </c:pt>
                <c:pt idx="41">
                  <c:v>182224.92804209489</c:v>
                </c:pt>
                <c:pt idx="42">
                  <c:v>182006.10772338836</c:v>
                </c:pt>
                <c:pt idx="43">
                  <c:v>182525.96010118711</c:v>
                </c:pt>
                <c:pt idx="44">
                  <c:v>183145.56896945089</c:v>
                </c:pt>
                <c:pt idx="45">
                  <c:v>183680.3689192452</c:v>
                </c:pt>
                <c:pt idx="46">
                  <c:v>184424.25758856296</c:v>
                </c:pt>
                <c:pt idx="47">
                  <c:v>185621.15239810041</c:v>
                </c:pt>
                <c:pt idx="48">
                  <c:v>186825.20515676969</c:v>
                </c:pt>
                <c:pt idx="49">
                  <c:v>187738.32868722023</c:v>
                </c:pt>
                <c:pt idx="50">
                  <c:v>188322.64954320787</c:v>
                </c:pt>
                <c:pt idx="51">
                  <c:v>188905.09531681988</c:v>
                </c:pt>
                <c:pt idx="52">
                  <c:v>189083.03027538874</c:v>
                </c:pt>
              </c:numCache>
            </c:numRef>
          </c:val>
          <c:extLst>
            <c:ext xmlns:c16="http://schemas.microsoft.com/office/drawing/2014/chart" uri="{C3380CC4-5D6E-409C-BE32-E72D297353CC}">
              <c16:uniqueId val="{00000047-3927-43FF-BE67-88F064AB6877}"/>
            </c:ext>
          </c:extLst>
        </c:ser>
        <c:dLbls>
          <c:showLegendKey val="0"/>
          <c:showVal val="0"/>
          <c:showCatName val="0"/>
          <c:showSerName val="0"/>
          <c:showPercent val="0"/>
          <c:showBubbleSize val="0"/>
        </c:dLbls>
        <c:gapWidth val="0"/>
        <c:overlap val="100"/>
        <c:axId val="514370424"/>
        <c:axId val="514315456"/>
      </c:barChart>
      <c:lineChart>
        <c:grouping val="standard"/>
        <c:varyColors val="0"/>
        <c:ser>
          <c:idx val="3"/>
          <c:order val="3"/>
          <c:tx>
            <c:v>：総人口</c:v>
          </c:tx>
          <c:spPr>
            <a:ln w="25400" cap="rnd">
              <a:noFill/>
              <a:round/>
            </a:ln>
            <a:effectLst/>
          </c:spPr>
          <c:marker>
            <c:symbol val="none"/>
          </c:marker>
          <c:cat>
            <c:numLit>
              <c:formatCode>General</c:formatCode>
              <c:ptCount val="5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pt idx="36">
                <c:v>2051</c:v>
              </c:pt>
              <c:pt idx="37">
                <c:v>2052</c:v>
              </c:pt>
              <c:pt idx="38">
                <c:v>2053</c:v>
              </c:pt>
              <c:pt idx="39">
                <c:v>2054</c:v>
              </c:pt>
              <c:pt idx="40">
                <c:v>2055</c:v>
              </c:pt>
              <c:pt idx="41">
                <c:v>2056</c:v>
              </c:pt>
              <c:pt idx="42">
                <c:v>2057</c:v>
              </c:pt>
              <c:pt idx="43">
                <c:v>2058</c:v>
              </c:pt>
              <c:pt idx="44">
                <c:v>2059</c:v>
              </c:pt>
              <c:pt idx="45">
                <c:v>2060</c:v>
              </c:pt>
              <c:pt idx="46">
                <c:v>2061</c:v>
              </c:pt>
              <c:pt idx="47">
                <c:v>2062</c:v>
              </c:pt>
              <c:pt idx="48">
                <c:v>2063</c:v>
              </c:pt>
              <c:pt idx="49">
                <c:v>2064</c:v>
              </c:pt>
              <c:pt idx="50">
                <c:v>2065</c:v>
              </c:pt>
              <c:pt idx="51">
                <c:v>2066</c:v>
              </c:pt>
              <c:pt idx="52">
                <c:v>2067</c:v>
              </c:pt>
              <c:pt idx="53">
                <c:v>2068</c:v>
              </c:pt>
              <c:pt idx="54">
                <c:v>2069</c:v>
              </c:pt>
              <c:pt idx="55">
                <c:v>2070</c:v>
              </c:pt>
            </c:numLit>
          </c:cat>
          <c:val>
            <c:numRef>
              <c:f>[1]総括表!$C$31:$BC$31</c:f>
              <c:numCache>
                <c:formatCode>General</c:formatCode>
                <c:ptCount val="53"/>
                <c:pt idx="0">
                  <c:v>729534.00000000012</c:v>
                </c:pt>
                <c:pt idx="1">
                  <c:v>734493.00000000023</c:v>
                </c:pt>
                <c:pt idx="2">
                  <c:v>733672.00000000023</c:v>
                </c:pt>
                <c:pt idx="3">
                  <c:v>728703.00000000023</c:v>
                </c:pt>
                <c:pt idx="4">
                  <c:v>728425</c:v>
                </c:pt>
                <c:pt idx="5">
                  <c:v>733633.99999999988</c:v>
                </c:pt>
                <c:pt idx="6">
                  <c:v>740519</c:v>
                </c:pt>
                <c:pt idx="7">
                  <c:v>741187.83783589222</c:v>
                </c:pt>
                <c:pt idx="8">
                  <c:v>741642.04402879719</c:v>
                </c:pt>
                <c:pt idx="9">
                  <c:v>741901.4254152067</c:v>
                </c:pt>
                <c:pt idx="10">
                  <c:v>741951.28818123275</c:v>
                </c:pt>
                <c:pt idx="11">
                  <c:v>741914.45391372521</c:v>
                </c:pt>
                <c:pt idx="12">
                  <c:v>742162.29526980082</c:v>
                </c:pt>
                <c:pt idx="13">
                  <c:v>742386.03200188174</c:v>
                </c:pt>
                <c:pt idx="14">
                  <c:v>742576.69693021663</c:v>
                </c:pt>
                <c:pt idx="15">
                  <c:v>742709.14678664692</c:v>
                </c:pt>
                <c:pt idx="16">
                  <c:v>742850.5355657147</c:v>
                </c:pt>
                <c:pt idx="17">
                  <c:v>743304.3658317402</c:v>
                </c:pt>
                <c:pt idx="18">
                  <c:v>743722.85826523858</c:v>
                </c:pt>
                <c:pt idx="19">
                  <c:v>744101.24658383382</c:v>
                </c:pt>
                <c:pt idx="20">
                  <c:v>744440.74507822772</c:v>
                </c:pt>
                <c:pt idx="21">
                  <c:v>744674.15159437549</c:v>
                </c:pt>
                <c:pt idx="22">
                  <c:v>745099.78537092649</c:v>
                </c:pt>
                <c:pt idx="23">
                  <c:v>745333.4774138584</c:v>
                </c:pt>
                <c:pt idx="24">
                  <c:v>745151.91509601113</c:v>
                </c:pt>
                <c:pt idx="25">
                  <c:v>744745.17349455738</c:v>
                </c:pt>
                <c:pt idx="26">
                  <c:v>744060.04041324742</c:v>
                </c:pt>
                <c:pt idx="27">
                  <c:v>743311.54790759447</c:v>
                </c:pt>
                <c:pt idx="28">
                  <c:v>742371.62590283516</c:v>
                </c:pt>
                <c:pt idx="29">
                  <c:v>741329.85554908868</c:v>
                </c:pt>
                <c:pt idx="30">
                  <c:v>740350.35598310095</c:v>
                </c:pt>
                <c:pt idx="31">
                  <c:v>739346.56136899407</c:v>
                </c:pt>
                <c:pt idx="32">
                  <c:v>738319.86210045812</c:v>
                </c:pt>
                <c:pt idx="33">
                  <c:v>737234.81767825177</c:v>
                </c:pt>
                <c:pt idx="34">
                  <c:v>736082.04813395557</c:v>
                </c:pt>
                <c:pt idx="35">
                  <c:v>734846.74065901188</c:v>
                </c:pt>
                <c:pt idx="36">
                  <c:v>733528.02534624049</c:v>
                </c:pt>
                <c:pt idx="37">
                  <c:v>732113.87245869485</c:v>
                </c:pt>
                <c:pt idx="38">
                  <c:v>730594.10841683671</c:v>
                </c:pt>
                <c:pt idx="39">
                  <c:v>728955.66805374098</c:v>
                </c:pt>
                <c:pt idx="40">
                  <c:v>727227.64789074718</c:v>
                </c:pt>
                <c:pt idx="41">
                  <c:v>725410.87340074987</c:v>
                </c:pt>
                <c:pt idx="42">
                  <c:v>723521.59302466852</c:v>
                </c:pt>
                <c:pt idx="43">
                  <c:v>721574.68951717659</c:v>
                </c:pt>
                <c:pt idx="44">
                  <c:v>719557.16355863563</c:v>
                </c:pt>
                <c:pt idx="45">
                  <c:v>717492.7093562833</c:v>
                </c:pt>
                <c:pt idx="46">
                  <c:v>715386.69767549285</c:v>
                </c:pt>
                <c:pt idx="47">
                  <c:v>713242.13852253929</c:v>
                </c:pt>
                <c:pt idx="48">
                  <c:v>711066.89905868843</c:v>
                </c:pt>
                <c:pt idx="49">
                  <c:v>708865.48100656876</c:v>
                </c:pt>
                <c:pt idx="50">
                  <c:v>706643.38153078489</c:v>
                </c:pt>
                <c:pt idx="51">
                  <c:v>704413.38767031534</c:v>
                </c:pt>
                <c:pt idx="52">
                  <c:v>702179.47954848141</c:v>
                </c:pt>
              </c:numCache>
            </c:numRef>
          </c:val>
          <c:smooth val="0"/>
          <c:extLst>
            <c:ext xmlns:c16="http://schemas.microsoft.com/office/drawing/2014/chart" uri="{C3380CC4-5D6E-409C-BE32-E72D297353CC}">
              <c16:uniqueId val="{00000048-3927-43FF-BE67-88F064AB6877}"/>
            </c:ext>
          </c:extLst>
        </c:ser>
        <c:dLbls>
          <c:showLegendKey val="0"/>
          <c:showVal val="0"/>
          <c:showCatName val="0"/>
          <c:showSerName val="0"/>
          <c:showPercent val="0"/>
          <c:showBubbleSize val="0"/>
        </c:dLbls>
        <c:marker val="1"/>
        <c:smooth val="0"/>
        <c:axId val="514370424"/>
        <c:axId val="514315456"/>
      </c:lineChart>
      <c:catAx>
        <c:axId val="5143704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a:t>（基準日：</a:t>
                </a:r>
                <a:r>
                  <a:rPr lang="en-US" altLang="ja-JP"/>
                  <a:t>1</a:t>
                </a:r>
                <a:r>
                  <a:rPr lang="ja-JP" altLang="en-US"/>
                  <a:t>月</a:t>
                </a:r>
                <a:r>
                  <a:rPr lang="en-US" altLang="ja-JP"/>
                  <a:t>1</a:t>
                </a:r>
                <a:r>
                  <a:rPr lang="ja-JP" altLang="en-US"/>
                  <a:t>日）</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14315456"/>
        <c:crosses val="autoZero"/>
        <c:auto val="1"/>
        <c:lblAlgn val="ctr"/>
        <c:lblOffset val="100"/>
        <c:tickLblSkip val="5"/>
        <c:noMultiLvlLbl val="0"/>
      </c:catAx>
      <c:valAx>
        <c:axId val="514315456"/>
        <c:scaling>
          <c:orientation val="minMax"/>
        </c:scaling>
        <c:delete val="1"/>
        <c:axPos val="l"/>
        <c:numFmt formatCode="General" sourceLinked="1"/>
        <c:majorTickMark val="none"/>
        <c:minorTickMark val="none"/>
        <c:tickLblPos val="nextTo"/>
        <c:crossAx val="5143704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総括表!$A$363</c:f>
          <c:strCache>
            <c:ptCount val="1"/>
            <c:pt idx="0">
              <c:v>総人口（年齢３区分別）_構成比_区全域（基本推計）</c:v>
            </c:pt>
          </c:strCache>
        </c:strRef>
      </c:tx>
      <c:layout>
        <c:manualLayout>
          <c:xMode val="edge"/>
          <c:yMode val="edge"/>
          <c:x val="5.2633109643784133E-3"/>
          <c:y val="1.2500000000000001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barChart>
        <c:barDir val="col"/>
        <c:grouping val="stacked"/>
        <c:varyColors val="0"/>
        <c:ser>
          <c:idx val="0"/>
          <c:order val="0"/>
          <c:tx>
            <c:strRef>
              <c:f>総括表!$B$432</c:f>
              <c:strCache>
                <c:ptCount val="1"/>
                <c:pt idx="0">
                  <c:v>年少人口比率</c:v>
                </c:pt>
              </c:strCache>
            </c:strRef>
          </c:tx>
          <c:spPr>
            <a:solidFill>
              <a:schemeClr val="accent1"/>
            </a:solidFill>
            <a:ln w="28575">
              <a:noFill/>
            </a:ln>
            <a:effectLst/>
          </c:spPr>
          <c:invertIfNegative val="0"/>
          <c:dPt>
            <c:idx val="0"/>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01-B204-4AB2-A874-2EF310C2B435}"/>
              </c:ext>
            </c:extLst>
          </c:dPt>
          <c:dPt>
            <c:idx val="5"/>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03-B204-4AB2-A874-2EF310C2B435}"/>
              </c:ext>
            </c:extLst>
          </c:dPt>
          <c:dPt>
            <c:idx val="10"/>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05-B204-4AB2-A874-2EF310C2B435}"/>
              </c:ext>
            </c:extLst>
          </c:dPt>
          <c:dPt>
            <c:idx val="15"/>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07-B204-4AB2-A874-2EF310C2B435}"/>
              </c:ext>
            </c:extLst>
          </c:dPt>
          <c:dPt>
            <c:idx val="20"/>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09-B204-4AB2-A874-2EF310C2B435}"/>
              </c:ext>
            </c:extLst>
          </c:dPt>
          <c:dPt>
            <c:idx val="25"/>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0B-B204-4AB2-A874-2EF310C2B435}"/>
              </c:ext>
            </c:extLst>
          </c:dPt>
          <c:dPt>
            <c:idx val="30"/>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0D-B204-4AB2-A874-2EF310C2B435}"/>
              </c:ext>
            </c:extLst>
          </c:dPt>
          <c:dPt>
            <c:idx val="35"/>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0F-B204-4AB2-A874-2EF310C2B435}"/>
              </c:ext>
            </c:extLst>
          </c:dPt>
          <c:dPt>
            <c:idx val="40"/>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11-B204-4AB2-A874-2EF310C2B435}"/>
              </c:ext>
            </c:extLst>
          </c:dPt>
          <c:dPt>
            <c:idx val="45"/>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13-B204-4AB2-A874-2EF310C2B435}"/>
              </c:ext>
            </c:extLst>
          </c:dPt>
          <c:dPt>
            <c:idx val="50"/>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15-B204-4AB2-A874-2EF310C2B435}"/>
              </c:ext>
            </c:extLst>
          </c:dPt>
          <c:dLbls>
            <c:dLbl>
              <c:idx val="0"/>
              <c:numFmt formatCode="0.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lumMod val="7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04-4AB2-A874-2EF310C2B435}"/>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204-4AB2-A874-2EF310C2B435}"/>
                </c:ext>
              </c:extLst>
            </c:dLbl>
            <c:dLbl>
              <c:idx val="6"/>
              <c:layout>
                <c:manualLayout>
                  <c:x val="2.7397260273972477E-3"/>
                  <c:y val="-8.9583333333333404E-2"/>
                </c:manualLayout>
              </c:layout>
              <c:numFmt formatCode="0.0%" sourceLinked="0"/>
              <c:spPr>
                <a:solidFill>
                  <a:sysClr val="window" lastClr="FFFFFF">
                    <a:alpha val="65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lumMod val="7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B204-4AB2-A874-2EF310C2B435}"/>
                </c:ext>
              </c:extLst>
            </c:dLbl>
            <c:dLbl>
              <c:idx val="1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204-4AB2-A874-2EF310C2B435}"/>
                </c:ext>
              </c:extLst>
            </c:dLbl>
            <c:dLbl>
              <c:idx val="1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204-4AB2-A874-2EF310C2B435}"/>
                </c:ext>
              </c:extLst>
            </c:dLbl>
            <c:dLbl>
              <c:idx val="2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204-4AB2-A874-2EF310C2B435}"/>
                </c:ext>
              </c:extLst>
            </c:dLbl>
            <c:dLbl>
              <c:idx val="2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204-4AB2-A874-2EF310C2B435}"/>
                </c:ext>
              </c:extLst>
            </c:dLbl>
            <c:dLbl>
              <c:idx val="3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204-4AB2-A874-2EF310C2B435}"/>
                </c:ext>
              </c:extLst>
            </c:dLbl>
            <c:dLbl>
              <c:idx val="3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204-4AB2-A874-2EF310C2B435}"/>
                </c:ext>
              </c:extLst>
            </c:dLbl>
            <c:dLbl>
              <c:idx val="4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204-4AB2-A874-2EF310C2B435}"/>
                </c:ext>
              </c:extLst>
            </c:dLbl>
            <c:dLbl>
              <c:idx val="4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204-4AB2-A874-2EF310C2B435}"/>
                </c:ext>
              </c:extLst>
            </c:dLbl>
            <c:dLbl>
              <c:idx val="5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204-4AB2-A874-2EF310C2B43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総括表!$C$5:$BC$5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総括表!$C$432:$BC$432</c:f>
              <c:numCache>
                <c:formatCode>General</c:formatCode>
                <c:ptCount val="53"/>
                <c:pt idx="0">
                  <c:v>0.11010453248237918</c:v>
                </c:pt>
                <c:pt idx="1">
                  <c:v>0.10894589873559038</c:v>
                </c:pt>
                <c:pt idx="2">
                  <c:v>0.10861665703475121</c:v>
                </c:pt>
                <c:pt idx="3">
                  <c:v>0.10734688892456874</c:v>
                </c:pt>
                <c:pt idx="4">
                  <c:v>0.10559357517932526</c:v>
                </c:pt>
                <c:pt idx="5">
                  <c:v>0.10287418522042323</c:v>
                </c:pt>
                <c:pt idx="6">
                  <c:v>0.10028507033580501</c:v>
                </c:pt>
                <c:pt idx="7">
                  <c:v>9.8866484857085699E-2</c:v>
                </c:pt>
                <c:pt idx="8">
                  <c:v>9.7414011833172082E-2</c:v>
                </c:pt>
                <c:pt idx="9">
                  <c:v>9.6088278909025271E-2</c:v>
                </c:pt>
                <c:pt idx="10">
                  <c:v>9.4675911469987231E-2</c:v>
                </c:pt>
                <c:pt idx="11">
                  <c:v>9.3267753966035899E-2</c:v>
                </c:pt>
                <c:pt idx="12">
                  <c:v>9.1744962414414821E-2</c:v>
                </c:pt>
                <c:pt idx="13">
                  <c:v>9.0499611614792211E-2</c:v>
                </c:pt>
                <c:pt idx="14">
                  <c:v>8.9535475361220501E-2</c:v>
                </c:pt>
                <c:pt idx="15">
                  <c:v>8.8560509809429006E-2</c:v>
                </c:pt>
                <c:pt idx="16">
                  <c:v>8.8238252192210806E-2</c:v>
                </c:pt>
                <c:pt idx="17">
                  <c:v>8.788281451601529E-2</c:v>
                </c:pt>
                <c:pt idx="18">
                  <c:v>8.7780726340316112E-2</c:v>
                </c:pt>
                <c:pt idx="19">
                  <c:v>8.7931615805809146E-2</c:v>
                </c:pt>
                <c:pt idx="20">
                  <c:v>8.838967113602389E-2</c:v>
                </c:pt>
                <c:pt idx="21">
                  <c:v>8.8976791969785765E-2</c:v>
                </c:pt>
                <c:pt idx="22">
                  <c:v>8.9073136199693759E-2</c:v>
                </c:pt>
                <c:pt idx="23">
                  <c:v>8.918921564910974E-2</c:v>
                </c:pt>
                <c:pt idx="24">
                  <c:v>8.9338076884091455E-2</c:v>
                </c:pt>
                <c:pt idx="25">
                  <c:v>8.949350433734958E-2</c:v>
                </c:pt>
                <c:pt idx="26">
                  <c:v>8.9633173831998397E-2</c:v>
                </c:pt>
                <c:pt idx="27">
                  <c:v>8.9726859763785735E-2</c:v>
                </c:pt>
                <c:pt idx="28">
                  <c:v>8.9776583095454929E-2</c:v>
                </c:pt>
                <c:pt idx="29">
                  <c:v>8.9775902205981944E-2</c:v>
                </c:pt>
                <c:pt idx="30">
                  <c:v>8.9706817367883468E-2</c:v>
                </c:pt>
                <c:pt idx="31">
                  <c:v>8.9595576419401704E-2</c:v>
                </c:pt>
                <c:pt idx="32">
                  <c:v>8.9429410064457496E-2</c:v>
                </c:pt>
                <c:pt idx="33">
                  <c:v>8.920824481224128E-2</c:v>
                </c:pt>
                <c:pt idx="34">
                  <c:v>8.8937053635294416E-2</c:v>
                </c:pt>
                <c:pt idx="35">
                  <c:v>8.8636114178774317E-2</c:v>
                </c:pt>
                <c:pt idx="36">
                  <c:v>8.8304005133200775E-2</c:v>
                </c:pt>
                <c:pt idx="37">
                  <c:v>8.7945116459848899E-2</c:v>
                </c:pt>
                <c:pt idx="38">
                  <c:v>8.7560959984996425E-2</c:v>
                </c:pt>
                <c:pt idx="39">
                  <c:v>8.7165650936586583E-2</c:v>
                </c:pt>
                <c:pt idx="40">
                  <c:v>8.6753065315953365E-2</c:v>
                </c:pt>
                <c:pt idx="41">
                  <c:v>8.634669925918094E-2</c:v>
                </c:pt>
                <c:pt idx="42">
                  <c:v>8.5946761386171577E-2</c:v>
                </c:pt>
                <c:pt idx="43">
                  <c:v>8.5566440636229021E-2</c:v>
                </c:pt>
                <c:pt idx="44">
                  <c:v>8.5208651010699354E-2</c:v>
                </c:pt>
                <c:pt idx="45">
                  <c:v>8.4857314424225255E-2</c:v>
                </c:pt>
                <c:pt idx="46">
                  <c:v>8.4508169291826418E-2</c:v>
                </c:pt>
                <c:pt idx="47">
                  <c:v>8.4163220957745422E-2</c:v>
                </c:pt>
                <c:pt idx="48">
                  <c:v>8.3841019711253711E-2</c:v>
                </c:pt>
                <c:pt idx="49">
                  <c:v>8.3537967205753183E-2</c:v>
                </c:pt>
                <c:pt idx="50">
                  <c:v>8.3241876980155907E-2</c:v>
                </c:pt>
                <c:pt idx="51">
                  <c:v>8.2963965321696434E-2</c:v>
                </c:pt>
                <c:pt idx="52">
                  <c:v>8.2697358706523449E-2</c:v>
                </c:pt>
              </c:numCache>
            </c:numRef>
          </c:val>
          <c:extLst>
            <c:ext xmlns:c16="http://schemas.microsoft.com/office/drawing/2014/chart" uri="{C3380CC4-5D6E-409C-BE32-E72D297353CC}">
              <c16:uniqueId val="{00000019-B204-4AB2-A874-2EF310C2B435}"/>
            </c:ext>
          </c:extLst>
        </c:ser>
        <c:ser>
          <c:idx val="1"/>
          <c:order val="1"/>
          <c:tx>
            <c:strRef>
              <c:f>総括表!$B$433</c:f>
              <c:strCache>
                <c:ptCount val="1"/>
                <c:pt idx="0">
                  <c:v>生産年齢人口比率</c:v>
                </c:pt>
              </c:strCache>
            </c:strRef>
          </c:tx>
          <c:spPr>
            <a:solidFill>
              <a:schemeClr val="accent2"/>
            </a:solidFill>
            <a:ln w="28575">
              <a:noFill/>
            </a:ln>
            <a:effectLst/>
          </c:spPr>
          <c:invertIfNegative val="0"/>
          <c:dPt>
            <c:idx val="0"/>
            <c:invertIfNegative val="0"/>
            <c:bubble3D val="0"/>
            <c:spPr>
              <a:solidFill>
                <a:schemeClr val="accent2"/>
              </a:solidFill>
              <a:ln w="28575">
                <a:solidFill>
                  <a:schemeClr val="accent2">
                    <a:lumMod val="50000"/>
                  </a:schemeClr>
                </a:solidFill>
              </a:ln>
              <a:effectLst/>
            </c:spPr>
            <c:extLst>
              <c:ext xmlns:c16="http://schemas.microsoft.com/office/drawing/2014/chart" uri="{C3380CC4-5D6E-409C-BE32-E72D297353CC}">
                <c16:uniqueId val="{0000001B-B204-4AB2-A874-2EF310C2B435}"/>
              </c:ext>
            </c:extLst>
          </c:dPt>
          <c:dPt>
            <c:idx val="5"/>
            <c:invertIfNegative val="0"/>
            <c:bubble3D val="0"/>
            <c:spPr>
              <a:solidFill>
                <a:schemeClr val="accent2"/>
              </a:solidFill>
              <a:ln w="28575">
                <a:solidFill>
                  <a:schemeClr val="accent2">
                    <a:lumMod val="50000"/>
                  </a:schemeClr>
                </a:solidFill>
              </a:ln>
              <a:effectLst/>
            </c:spPr>
            <c:extLst>
              <c:ext xmlns:c16="http://schemas.microsoft.com/office/drawing/2014/chart" uri="{C3380CC4-5D6E-409C-BE32-E72D297353CC}">
                <c16:uniqueId val="{0000001D-B204-4AB2-A874-2EF310C2B435}"/>
              </c:ext>
            </c:extLst>
          </c:dPt>
          <c:dPt>
            <c:idx val="10"/>
            <c:invertIfNegative val="0"/>
            <c:bubble3D val="0"/>
            <c:spPr>
              <a:solidFill>
                <a:schemeClr val="accent2"/>
              </a:solidFill>
              <a:ln w="28575">
                <a:solidFill>
                  <a:schemeClr val="accent2">
                    <a:lumMod val="50000"/>
                  </a:schemeClr>
                </a:solidFill>
              </a:ln>
              <a:effectLst/>
            </c:spPr>
            <c:extLst>
              <c:ext xmlns:c16="http://schemas.microsoft.com/office/drawing/2014/chart" uri="{C3380CC4-5D6E-409C-BE32-E72D297353CC}">
                <c16:uniqueId val="{0000001F-B204-4AB2-A874-2EF310C2B435}"/>
              </c:ext>
            </c:extLst>
          </c:dPt>
          <c:dPt>
            <c:idx val="15"/>
            <c:invertIfNegative val="0"/>
            <c:bubble3D val="0"/>
            <c:spPr>
              <a:solidFill>
                <a:schemeClr val="accent2"/>
              </a:solidFill>
              <a:ln w="28575">
                <a:solidFill>
                  <a:schemeClr val="accent2">
                    <a:lumMod val="50000"/>
                  </a:schemeClr>
                </a:solidFill>
              </a:ln>
              <a:effectLst/>
            </c:spPr>
            <c:extLst>
              <c:ext xmlns:c16="http://schemas.microsoft.com/office/drawing/2014/chart" uri="{C3380CC4-5D6E-409C-BE32-E72D297353CC}">
                <c16:uniqueId val="{00000021-B204-4AB2-A874-2EF310C2B435}"/>
              </c:ext>
            </c:extLst>
          </c:dPt>
          <c:dPt>
            <c:idx val="20"/>
            <c:invertIfNegative val="0"/>
            <c:bubble3D val="0"/>
            <c:spPr>
              <a:solidFill>
                <a:schemeClr val="accent2"/>
              </a:solidFill>
              <a:ln w="28575">
                <a:solidFill>
                  <a:schemeClr val="accent2">
                    <a:lumMod val="50000"/>
                  </a:schemeClr>
                </a:solidFill>
              </a:ln>
              <a:effectLst/>
            </c:spPr>
            <c:extLst>
              <c:ext xmlns:c16="http://schemas.microsoft.com/office/drawing/2014/chart" uri="{C3380CC4-5D6E-409C-BE32-E72D297353CC}">
                <c16:uniqueId val="{00000023-B204-4AB2-A874-2EF310C2B435}"/>
              </c:ext>
            </c:extLst>
          </c:dPt>
          <c:dPt>
            <c:idx val="25"/>
            <c:invertIfNegative val="0"/>
            <c:bubble3D val="0"/>
            <c:spPr>
              <a:solidFill>
                <a:schemeClr val="accent2"/>
              </a:solidFill>
              <a:ln w="28575">
                <a:solidFill>
                  <a:schemeClr val="accent2">
                    <a:lumMod val="50000"/>
                  </a:schemeClr>
                </a:solidFill>
              </a:ln>
              <a:effectLst/>
            </c:spPr>
            <c:extLst>
              <c:ext xmlns:c16="http://schemas.microsoft.com/office/drawing/2014/chart" uri="{C3380CC4-5D6E-409C-BE32-E72D297353CC}">
                <c16:uniqueId val="{00000025-B204-4AB2-A874-2EF310C2B435}"/>
              </c:ext>
            </c:extLst>
          </c:dPt>
          <c:dPt>
            <c:idx val="30"/>
            <c:invertIfNegative val="0"/>
            <c:bubble3D val="0"/>
            <c:spPr>
              <a:solidFill>
                <a:schemeClr val="accent2"/>
              </a:solidFill>
              <a:ln w="28575">
                <a:solidFill>
                  <a:schemeClr val="accent2">
                    <a:lumMod val="50000"/>
                  </a:schemeClr>
                </a:solidFill>
              </a:ln>
              <a:effectLst/>
            </c:spPr>
            <c:extLst>
              <c:ext xmlns:c16="http://schemas.microsoft.com/office/drawing/2014/chart" uri="{C3380CC4-5D6E-409C-BE32-E72D297353CC}">
                <c16:uniqueId val="{00000027-B204-4AB2-A874-2EF310C2B435}"/>
              </c:ext>
            </c:extLst>
          </c:dPt>
          <c:dPt>
            <c:idx val="35"/>
            <c:invertIfNegative val="0"/>
            <c:bubble3D val="0"/>
            <c:spPr>
              <a:solidFill>
                <a:schemeClr val="accent2"/>
              </a:solidFill>
              <a:ln w="28575">
                <a:solidFill>
                  <a:schemeClr val="accent2">
                    <a:lumMod val="50000"/>
                  </a:schemeClr>
                </a:solidFill>
              </a:ln>
              <a:effectLst/>
            </c:spPr>
            <c:extLst>
              <c:ext xmlns:c16="http://schemas.microsoft.com/office/drawing/2014/chart" uri="{C3380CC4-5D6E-409C-BE32-E72D297353CC}">
                <c16:uniqueId val="{00000029-B204-4AB2-A874-2EF310C2B435}"/>
              </c:ext>
            </c:extLst>
          </c:dPt>
          <c:dPt>
            <c:idx val="40"/>
            <c:invertIfNegative val="0"/>
            <c:bubble3D val="0"/>
            <c:spPr>
              <a:solidFill>
                <a:schemeClr val="accent2"/>
              </a:solidFill>
              <a:ln w="28575">
                <a:solidFill>
                  <a:schemeClr val="accent2">
                    <a:lumMod val="50000"/>
                  </a:schemeClr>
                </a:solidFill>
              </a:ln>
              <a:effectLst/>
            </c:spPr>
            <c:extLst>
              <c:ext xmlns:c16="http://schemas.microsoft.com/office/drawing/2014/chart" uri="{C3380CC4-5D6E-409C-BE32-E72D297353CC}">
                <c16:uniqueId val="{0000002B-B204-4AB2-A874-2EF310C2B435}"/>
              </c:ext>
            </c:extLst>
          </c:dPt>
          <c:dPt>
            <c:idx val="45"/>
            <c:invertIfNegative val="0"/>
            <c:bubble3D val="0"/>
            <c:spPr>
              <a:solidFill>
                <a:schemeClr val="accent2"/>
              </a:solidFill>
              <a:ln w="28575">
                <a:solidFill>
                  <a:schemeClr val="accent2">
                    <a:lumMod val="50000"/>
                  </a:schemeClr>
                </a:solidFill>
              </a:ln>
              <a:effectLst/>
            </c:spPr>
            <c:extLst>
              <c:ext xmlns:c16="http://schemas.microsoft.com/office/drawing/2014/chart" uri="{C3380CC4-5D6E-409C-BE32-E72D297353CC}">
                <c16:uniqueId val="{0000002D-B204-4AB2-A874-2EF310C2B435}"/>
              </c:ext>
            </c:extLst>
          </c:dPt>
          <c:dPt>
            <c:idx val="50"/>
            <c:invertIfNegative val="0"/>
            <c:bubble3D val="0"/>
            <c:spPr>
              <a:solidFill>
                <a:schemeClr val="accent2"/>
              </a:solidFill>
              <a:ln w="28575">
                <a:solidFill>
                  <a:schemeClr val="accent2">
                    <a:lumMod val="50000"/>
                  </a:schemeClr>
                </a:solidFill>
              </a:ln>
              <a:effectLst/>
            </c:spPr>
            <c:extLst>
              <c:ext xmlns:c16="http://schemas.microsoft.com/office/drawing/2014/chart" uri="{C3380CC4-5D6E-409C-BE32-E72D297353CC}">
                <c16:uniqueId val="{0000002F-B204-4AB2-A874-2EF310C2B435}"/>
              </c:ext>
            </c:extLst>
          </c:dPt>
          <c:dLbls>
            <c:dLbl>
              <c:idx val="0"/>
              <c:numFmt formatCode="0.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2">
                          <a:lumMod val="7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204-4AB2-A874-2EF310C2B435}"/>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204-4AB2-A874-2EF310C2B435}"/>
                </c:ext>
              </c:extLst>
            </c:dLbl>
            <c:dLbl>
              <c:idx val="6"/>
              <c:layout>
                <c:manualLayout>
                  <c:x val="-2.7397260273972603E-3"/>
                  <c:y val="-8.5416666666666669E-2"/>
                </c:manualLayout>
              </c:layout>
              <c:numFmt formatCode="0.0%" sourceLinked="0"/>
              <c:spPr>
                <a:solidFill>
                  <a:sysClr val="window" lastClr="FFFFFF">
                    <a:alpha val="65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2">
                          <a:lumMod val="7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32-B204-4AB2-A874-2EF310C2B435}"/>
                </c:ext>
              </c:extLst>
            </c:dLbl>
            <c:dLbl>
              <c:idx val="1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204-4AB2-A874-2EF310C2B435}"/>
                </c:ext>
              </c:extLst>
            </c:dLbl>
            <c:dLbl>
              <c:idx val="1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204-4AB2-A874-2EF310C2B435}"/>
                </c:ext>
              </c:extLst>
            </c:dLbl>
            <c:dLbl>
              <c:idx val="2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204-4AB2-A874-2EF310C2B435}"/>
                </c:ext>
              </c:extLst>
            </c:dLbl>
            <c:dLbl>
              <c:idx val="2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204-4AB2-A874-2EF310C2B435}"/>
                </c:ext>
              </c:extLst>
            </c:dLbl>
            <c:dLbl>
              <c:idx val="3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204-4AB2-A874-2EF310C2B435}"/>
                </c:ext>
              </c:extLst>
            </c:dLbl>
            <c:dLbl>
              <c:idx val="3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204-4AB2-A874-2EF310C2B435}"/>
                </c:ext>
              </c:extLst>
            </c:dLbl>
            <c:dLbl>
              <c:idx val="4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204-4AB2-A874-2EF310C2B435}"/>
                </c:ext>
              </c:extLst>
            </c:dLbl>
            <c:dLbl>
              <c:idx val="4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B204-4AB2-A874-2EF310C2B435}"/>
                </c:ext>
              </c:extLst>
            </c:dLbl>
            <c:dLbl>
              <c:idx val="5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B204-4AB2-A874-2EF310C2B43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総括表!$C$5:$BC$5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総括表!$C$433:$BC$433</c:f>
              <c:numCache>
                <c:formatCode>General</c:formatCode>
                <c:ptCount val="53"/>
                <c:pt idx="0">
                  <c:v>0.66286698083982376</c:v>
                </c:pt>
                <c:pt idx="1">
                  <c:v>0.66489809977766978</c:v>
                </c:pt>
                <c:pt idx="2">
                  <c:v>0.6646757679180888</c:v>
                </c:pt>
                <c:pt idx="3">
                  <c:v>0.66531769458887913</c:v>
                </c:pt>
                <c:pt idx="4">
                  <c:v>0.66825548271956614</c:v>
                </c:pt>
                <c:pt idx="5">
                  <c:v>0.67307403964374612</c:v>
                </c:pt>
                <c:pt idx="6">
                  <c:v>0.67815815664419143</c:v>
                </c:pt>
                <c:pt idx="7">
                  <c:v>0.68095424880286148</c:v>
                </c:pt>
                <c:pt idx="8">
                  <c:v>0.68397848801272321</c:v>
                </c:pt>
                <c:pt idx="9">
                  <c:v>0.6864135295242072</c:v>
                </c:pt>
                <c:pt idx="10">
                  <c:v>0.68844168804387351</c:v>
                </c:pt>
                <c:pt idx="11">
                  <c:v>0.68943748340778899</c:v>
                </c:pt>
                <c:pt idx="12">
                  <c:v>0.68931386560037455</c:v>
                </c:pt>
                <c:pt idx="13">
                  <c:v>0.69185437964652585</c:v>
                </c:pt>
                <c:pt idx="14">
                  <c:v>0.69033630246435385</c:v>
                </c:pt>
                <c:pt idx="15">
                  <c:v>0.68893910163682348</c:v>
                </c:pt>
                <c:pt idx="16">
                  <c:v>0.68654933588309608</c:v>
                </c:pt>
                <c:pt idx="17">
                  <c:v>0.68392726107155732</c:v>
                </c:pt>
                <c:pt idx="18">
                  <c:v>0.68065770385079916</c:v>
                </c:pt>
                <c:pt idx="19">
                  <c:v>0.67709260636183</c:v>
                </c:pt>
                <c:pt idx="20">
                  <c:v>0.67318910956227074</c:v>
                </c:pt>
                <c:pt idx="21">
                  <c:v>0.66969444258213595</c:v>
                </c:pt>
                <c:pt idx="22">
                  <c:v>0.66726812062166829</c:v>
                </c:pt>
                <c:pt idx="23">
                  <c:v>0.66513607858289592</c:v>
                </c:pt>
                <c:pt idx="24">
                  <c:v>0.66344463776372542</c:v>
                </c:pt>
                <c:pt idx="25">
                  <c:v>0.66174692898750531</c:v>
                </c:pt>
                <c:pt idx="26">
                  <c:v>0.66048847675829392</c:v>
                </c:pt>
                <c:pt idx="27">
                  <c:v>0.65946543145226422</c:v>
                </c:pt>
                <c:pt idx="28">
                  <c:v>0.65829852635626707</c:v>
                </c:pt>
                <c:pt idx="29">
                  <c:v>0.65727193039365761</c:v>
                </c:pt>
                <c:pt idx="30">
                  <c:v>0.65657517664987386</c:v>
                </c:pt>
                <c:pt idx="31">
                  <c:v>0.65582696575355892</c:v>
                </c:pt>
                <c:pt idx="32">
                  <c:v>0.6554325496765494</c:v>
                </c:pt>
                <c:pt idx="33">
                  <c:v>0.65580258042846074</c:v>
                </c:pt>
                <c:pt idx="34">
                  <c:v>0.65651131461872103</c:v>
                </c:pt>
                <c:pt idx="35">
                  <c:v>0.65722252095138411</c:v>
                </c:pt>
                <c:pt idx="36">
                  <c:v>0.65845443937296133</c:v>
                </c:pt>
                <c:pt idx="37">
                  <c:v>0.65975182104143459</c:v>
                </c:pt>
                <c:pt idx="38">
                  <c:v>0.66065193507339259</c:v>
                </c:pt>
                <c:pt idx="39">
                  <c:v>0.66174276659346953</c:v>
                </c:pt>
                <c:pt idx="40">
                  <c:v>0.66254279379681047</c:v>
                </c:pt>
                <c:pt idx="41">
                  <c:v>0.66245093429734614</c:v>
                </c:pt>
                <c:pt idx="42">
                  <c:v>0.6624973631872012</c:v>
                </c:pt>
                <c:pt idx="43">
                  <c:v>0.6614785115317583</c:v>
                </c:pt>
                <c:pt idx="44">
                  <c:v>0.66026595720015102</c:v>
                </c:pt>
                <c:pt idx="45">
                  <c:v>0.65913957010992053</c:v>
                </c:pt>
                <c:pt idx="46">
                  <c:v>0.65769523176691169</c:v>
                </c:pt>
                <c:pt idx="47">
                  <c:v>0.655586939089431</c:v>
                </c:pt>
                <c:pt idx="48">
                  <c:v>0.65341970019556617</c:v>
                </c:pt>
                <c:pt idx="49">
                  <c:v>0.65161865458285873</c:v>
                </c:pt>
                <c:pt idx="50">
                  <c:v>0.65025502617451747</c:v>
                </c:pt>
                <c:pt idx="51">
                  <c:v>0.64886240450131361</c:v>
                </c:pt>
                <c:pt idx="52">
                  <c:v>0.64802244188210423</c:v>
                </c:pt>
              </c:numCache>
            </c:numRef>
          </c:val>
          <c:extLst>
            <c:ext xmlns:c16="http://schemas.microsoft.com/office/drawing/2014/chart" uri="{C3380CC4-5D6E-409C-BE32-E72D297353CC}">
              <c16:uniqueId val="{00000033-B204-4AB2-A874-2EF310C2B435}"/>
            </c:ext>
          </c:extLst>
        </c:ser>
        <c:ser>
          <c:idx val="2"/>
          <c:order val="2"/>
          <c:tx>
            <c:strRef>
              <c:f>総括表!$B$434</c:f>
              <c:strCache>
                <c:ptCount val="1"/>
                <c:pt idx="0">
                  <c:v>高齢化率</c:v>
                </c:pt>
              </c:strCache>
            </c:strRef>
          </c:tx>
          <c:spPr>
            <a:solidFill>
              <a:schemeClr val="accent3"/>
            </a:solidFill>
            <a:ln w="28575">
              <a:noFill/>
            </a:ln>
            <a:effectLst/>
          </c:spPr>
          <c:invertIfNegative val="0"/>
          <c:dPt>
            <c:idx val="0"/>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35-B204-4AB2-A874-2EF310C2B435}"/>
              </c:ext>
            </c:extLst>
          </c:dPt>
          <c:dPt>
            <c:idx val="5"/>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37-B204-4AB2-A874-2EF310C2B435}"/>
              </c:ext>
            </c:extLst>
          </c:dPt>
          <c:dPt>
            <c:idx val="10"/>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39-B204-4AB2-A874-2EF310C2B435}"/>
              </c:ext>
            </c:extLst>
          </c:dPt>
          <c:dPt>
            <c:idx val="15"/>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3B-B204-4AB2-A874-2EF310C2B435}"/>
              </c:ext>
            </c:extLst>
          </c:dPt>
          <c:dPt>
            <c:idx val="20"/>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3D-B204-4AB2-A874-2EF310C2B435}"/>
              </c:ext>
            </c:extLst>
          </c:dPt>
          <c:dPt>
            <c:idx val="25"/>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3F-B204-4AB2-A874-2EF310C2B435}"/>
              </c:ext>
            </c:extLst>
          </c:dPt>
          <c:dPt>
            <c:idx val="30"/>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41-B204-4AB2-A874-2EF310C2B435}"/>
              </c:ext>
            </c:extLst>
          </c:dPt>
          <c:dPt>
            <c:idx val="35"/>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43-B204-4AB2-A874-2EF310C2B435}"/>
              </c:ext>
            </c:extLst>
          </c:dPt>
          <c:dPt>
            <c:idx val="40"/>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45-B204-4AB2-A874-2EF310C2B435}"/>
              </c:ext>
            </c:extLst>
          </c:dPt>
          <c:dPt>
            <c:idx val="45"/>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47-B204-4AB2-A874-2EF310C2B435}"/>
              </c:ext>
            </c:extLst>
          </c:dPt>
          <c:dPt>
            <c:idx val="50"/>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49-B204-4AB2-A874-2EF310C2B435}"/>
              </c:ext>
            </c:extLst>
          </c:dPt>
          <c:dLbls>
            <c:dLbl>
              <c:idx val="0"/>
              <c:numFmt formatCode="0.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3">
                          <a:lumMod val="50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B204-4AB2-A874-2EF310C2B435}"/>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B204-4AB2-A874-2EF310C2B435}"/>
                </c:ext>
              </c:extLst>
            </c:dLbl>
            <c:dLbl>
              <c:idx val="6"/>
              <c:layout>
                <c:manualLayout>
                  <c:x val="-1.3698630136986301E-3"/>
                  <c:y val="7.4999999999999997E-2"/>
                </c:manualLayout>
              </c:layout>
              <c:numFmt formatCode="0.0%" sourceLinked="0"/>
              <c:spPr>
                <a:solidFill>
                  <a:sysClr val="window" lastClr="FFFFFF">
                    <a:alpha val="65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3">
                          <a:lumMod val="50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4C-B204-4AB2-A874-2EF310C2B435}"/>
                </c:ext>
              </c:extLst>
            </c:dLbl>
            <c:dLbl>
              <c:idx val="1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204-4AB2-A874-2EF310C2B435}"/>
                </c:ext>
              </c:extLst>
            </c:dLbl>
            <c:dLbl>
              <c:idx val="1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204-4AB2-A874-2EF310C2B435}"/>
                </c:ext>
              </c:extLst>
            </c:dLbl>
            <c:dLbl>
              <c:idx val="2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B204-4AB2-A874-2EF310C2B435}"/>
                </c:ext>
              </c:extLst>
            </c:dLbl>
            <c:dLbl>
              <c:idx val="2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B204-4AB2-A874-2EF310C2B435}"/>
                </c:ext>
              </c:extLst>
            </c:dLbl>
            <c:dLbl>
              <c:idx val="3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B204-4AB2-A874-2EF310C2B435}"/>
                </c:ext>
              </c:extLst>
            </c:dLbl>
            <c:dLbl>
              <c:idx val="3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204-4AB2-A874-2EF310C2B435}"/>
                </c:ext>
              </c:extLst>
            </c:dLbl>
            <c:dLbl>
              <c:idx val="4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204-4AB2-A874-2EF310C2B435}"/>
                </c:ext>
              </c:extLst>
            </c:dLbl>
            <c:dLbl>
              <c:idx val="4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B204-4AB2-A874-2EF310C2B435}"/>
                </c:ext>
              </c:extLst>
            </c:dLbl>
            <c:dLbl>
              <c:idx val="5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B204-4AB2-A874-2EF310C2B43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総括表!$C$5:$BC$5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総括表!$C$434:$BC$434</c:f>
              <c:numCache>
                <c:formatCode>General</c:formatCode>
                <c:ptCount val="53"/>
                <c:pt idx="0">
                  <c:v>0.22702848667779704</c:v>
                </c:pt>
                <c:pt idx="1">
                  <c:v>0.22615600148673981</c:v>
                </c:pt>
                <c:pt idx="2">
                  <c:v>0.22670757504715999</c:v>
                </c:pt>
                <c:pt idx="3">
                  <c:v>0.22733541648655217</c:v>
                </c:pt>
                <c:pt idx="4">
                  <c:v>0.22615094210110859</c:v>
                </c:pt>
                <c:pt idx="5">
                  <c:v>0.22405177513583069</c:v>
                </c:pt>
                <c:pt idx="6">
                  <c:v>0.22155677302000357</c:v>
                </c:pt>
                <c:pt idx="7">
                  <c:v>0.22017926634005278</c:v>
                </c:pt>
                <c:pt idx="8">
                  <c:v>0.21860750015410477</c:v>
                </c:pt>
                <c:pt idx="9">
                  <c:v>0.21749819156676745</c:v>
                </c:pt>
                <c:pt idx="10">
                  <c:v>0.21688240048613938</c:v>
                </c:pt>
                <c:pt idx="11">
                  <c:v>0.21729476262617509</c:v>
                </c:pt>
                <c:pt idx="12">
                  <c:v>0.21894117198521065</c:v>
                </c:pt>
                <c:pt idx="13">
                  <c:v>0.21764600873868178</c:v>
                </c:pt>
                <c:pt idx="14">
                  <c:v>0.22012822217442568</c:v>
                </c:pt>
                <c:pt idx="15">
                  <c:v>0.22250038855374751</c:v>
                </c:pt>
                <c:pt idx="16">
                  <c:v>0.22521241192469318</c:v>
                </c:pt>
                <c:pt idx="17">
                  <c:v>0.22818992441242719</c:v>
                </c:pt>
                <c:pt idx="18">
                  <c:v>0.2315615698088847</c:v>
                </c:pt>
                <c:pt idx="19">
                  <c:v>0.23497577783236076</c:v>
                </c:pt>
                <c:pt idx="20">
                  <c:v>0.23842121930170526</c:v>
                </c:pt>
                <c:pt idx="21">
                  <c:v>0.2413287654480783</c:v>
                </c:pt>
                <c:pt idx="22">
                  <c:v>0.24365874317863787</c:v>
                </c:pt>
                <c:pt idx="23">
                  <c:v>0.24567470576799422</c:v>
                </c:pt>
                <c:pt idx="24">
                  <c:v>0.24721728535218304</c:v>
                </c:pt>
                <c:pt idx="25">
                  <c:v>0.24875956667514509</c:v>
                </c:pt>
                <c:pt idx="26">
                  <c:v>0.24987834940970763</c:v>
                </c:pt>
                <c:pt idx="27">
                  <c:v>0.25080770878395009</c:v>
                </c:pt>
                <c:pt idx="28">
                  <c:v>0.25192489054827799</c:v>
                </c:pt>
                <c:pt idx="29">
                  <c:v>0.25295216740036047</c:v>
                </c:pt>
                <c:pt idx="30">
                  <c:v>0.25371800598224253</c:v>
                </c:pt>
                <c:pt idx="31">
                  <c:v>0.25457745782703955</c:v>
                </c:pt>
                <c:pt idx="32">
                  <c:v>0.25513804025899306</c:v>
                </c:pt>
                <c:pt idx="33">
                  <c:v>0.25498917475929794</c:v>
                </c:pt>
                <c:pt idx="34">
                  <c:v>0.25455163174598444</c:v>
                </c:pt>
                <c:pt idx="35">
                  <c:v>0.25414136486984157</c:v>
                </c:pt>
                <c:pt idx="36">
                  <c:v>0.25324155549383798</c:v>
                </c:pt>
                <c:pt idx="37">
                  <c:v>0.25230306249871648</c:v>
                </c:pt>
                <c:pt idx="38">
                  <c:v>0.25178710494161105</c:v>
                </c:pt>
                <c:pt idx="39">
                  <c:v>0.25109158246994379</c:v>
                </c:pt>
                <c:pt idx="40">
                  <c:v>0.25070414088723619</c:v>
                </c:pt>
                <c:pt idx="41">
                  <c:v>0.25120236644347288</c:v>
                </c:pt>
                <c:pt idx="42">
                  <c:v>0.25155587542662722</c:v>
                </c:pt>
                <c:pt idx="43">
                  <c:v>0.25295504783201267</c:v>
                </c:pt>
                <c:pt idx="44">
                  <c:v>0.25452539178914968</c:v>
                </c:pt>
                <c:pt idx="45">
                  <c:v>0.25600311546585419</c:v>
                </c:pt>
                <c:pt idx="46">
                  <c:v>0.25779659894126206</c:v>
                </c:pt>
                <c:pt idx="47">
                  <c:v>0.26024983995282347</c:v>
                </c:pt>
                <c:pt idx="48">
                  <c:v>0.26273928009318004</c:v>
                </c:pt>
                <c:pt idx="49">
                  <c:v>0.26484337821138809</c:v>
                </c:pt>
                <c:pt idx="50">
                  <c:v>0.26650309684532653</c:v>
                </c:pt>
                <c:pt idx="51">
                  <c:v>0.26817363017699009</c:v>
                </c:pt>
                <c:pt idx="52">
                  <c:v>0.26928019941137238</c:v>
                </c:pt>
              </c:numCache>
            </c:numRef>
          </c:val>
          <c:extLst>
            <c:ext xmlns:c16="http://schemas.microsoft.com/office/drawing/2014/chart" uri="{C3380CC4-5D6E-409C-BE32-E72D297353CC}">
              <c16:uniqueId val="{0000004D-B204-4AB2-A874-2EF310C2B435}"/>
            </c:ext>
          </c:extLst>
        </c:ser>
        <c:dLbls>
          <c:showLegendKey val="0"/>
          <c:showVal val="0"/>
          <c:showCatName val="0"/>
          <c:showSerName val="0"/>
          <c:showPercent val="0"/>
          <c:showBubbleSize val="0"/>
        </c:dLbls>
        <c:gapWidth val="0"/>
        <c:overlap val="100"/>
        <c:axId val="514312712"/>
        <c:axId val="514317808"/>
      </c:barChart>
      <c:catAx>
        <c:axId val="5143127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a:t>（基準日：</a:t>
                </a:r>
                <a:r>
                  <a:rPr lang="en-US" altLang="ja-JP"/>
                  <a:t>1</a:t>
                </a:r>
                <a:r>
                  <a:rPr lang="ja-JP" altLang="en-US"/>
                  <a:t>月</a:t>
                </a:r>
                <a:r>
                  <a:rPr lang="en-US" altLang="ja-JP"/>
                  <a:t>1</a:t>
                </a:r>
                <a:r>
                  <a:rPr lang="ja-JP" altLang="en-US"/>
                  <a:t>日）</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14317808"/>
        <c:crosses val="autoZero"/>
        <c:auto val="1"/>
        <c:lblAlgn val="ctr"/>
        <c:lblOffset val="100"/>
        <c:tickLblSkip val="5"/>
        <c:noMultiLvlLbl val="0"/>
      </c:catAx>
      <c:valAx>
        <c:axId val="514317808"/>
        <c:scaling>
          <c:orientation val="minMax"/>
          <c:max val="1"/>
        </c:scaling>
        <c:delete val="1"/>
        <c:axPos val="l"/>
        <c:numFmt formatCode="General" sourceLinked="1"/>
        <c:majorTickMark val="out"/>
        <c:minorTickMark val="none"/>
        <c:tickLblPos val="nextTo"/>
        <c:crossAx val="514312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総括表!$A$169</c:f>
          <c:strCache>
            <c:ptCount val="1"/>
            <c:pt idx="0">
              <c:v>：死者数_区全域</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4"/>
          <c:order val="0"/>
          <c:tx>
            <c:strRef>
              <c:f>総括表!$B$172</c:f>
              <c:strCache>
                <c:ptCount val="1"/>
                <c:pt idx="0">
                  <c:v>基本推計</c:v>
                </c:pt>
              </c:strCache>
            </c:strRef>
          </c:tx>
          <c:spPr>
            <a:ln w="63500" cap="rnd">
              <a:solidFill>
                <a:schemeClr val="accent5"/>
              </a:solidFill>
              <a:round/>
            </a:ln>
            <a:effectLst/>
          </c:spPr>
          <c:marker>
            <c:symbol val="none"/>
          </c:marker>
          <c:dPt>
            <c:idx val="5"/>
            <c:marker>
              <c:symbol val="none"/>
            </c:marker>
            <c:bubble3D val="0"/>
            <c:extLst>
              <c:ext xmlns:c16="http://schemas.microsoft.com/office/drawing/2014/chart" uri="{C3380CC4-5D6E-409C-BE32-E72D297353CC}">
                <c16:uniqueId val="{00000000-0971-4046-86D5-939DC46B4571}"/>
              </c:ext>
            </c:extLst>
          </c:dPt>
          <c:dPt>
            <c:idx val="10"/>
            <c:marker>
              <c:symbol val="none"/>
            </c:marker>
            <c:bubble3D val="0"/>
            <c:extLst>
              <c:ext xmlns:c16="http://schemas.microsoft.com/office/drawing/2014/chart" uri="{C3380CC4-5D6E-409C-BE32-E72D297353CC}">
                <c16:uniqueId val="{00000001-0971-4046-86D5-939DC46B4571}"/>
              </c:ext>
            </c:extLst>
          </c:dPt>
          <c:dPt>
            <c:idx val="15"/>
            <c:marker>
              <c:symbol val="none"/>
            </c:marker>
            <c:bubble3D val="0"/>
            <c:extLst>
              <c:ext xmlns:c16="http://schemas.microsoft.com/office/drawing/2014/chart" uri="{C3380CC4-5D6E-409C-BE32-E72D297353CC}">
                <c16:uniqueId val="{00000002-0971-4046-86D5-939DC46B4571}"/>
              </c:ext>
            </c:extLst>
          </c:dPt>
          <c:dPt>
            <c:idx val="20"/>
            <c:marker>
              <c:symbol val="none"/>
            </c:marker>
            <c:bubble3D val="0"/>
            <c:extLst>
              <c:ext xmlns:c16="http://schemas.microsoft.com/office/drawing/2014/chart" uri="{C3380CC4-5D6E-409C-BE32-E72D297353CC}">
                <c16:uniqueId val="{00000003-0971-4046-86D5-939DC46B4571}"/>
              </c:ext>
            </c:extLst>
          </c:dPt>
          <c:dPt>
            <c:idx val="25"/>
            <c:marker>
              <c:symbol val="none"/>
            </c:marker>
            <c:bubble3D val="0"/>
            <c:extLst>
              <c:ext xmlns:c16="http://schemas.microsoft.com/office/drawing/2014/chart" uri="{C3380CC4-5D6E-409C-BE32-E72D297353CC}">
                <c16:uniqueId val="{00000004-0971-4046-86D5-939DC46B4571}"/>
              </c:ext>
            </c:extLst>
          </c:dPt>
          <c:dPt>
            <c:idx val="30"/>
            <c:marker>
              <c:symbol val="none"/>
            </c:marker>
            <c:bubble3D val="0"/>
            <c:extLst>
              <c:ext xmlns:c16="http://schemas.microsoft.com/office/drawing/2014/chart" uri="{C3380CC4-5D6E-409C-BE32-E72D297353CC}">
                <c16:uniqueId val="{00000005-0971-4046-86D5-939DC46B4571}"/>
              </c:ext>
            </c:extLst>
          </c:dPt>
          <c:dPt>
            <c:idx val="35"/>
            <c:marker>
              <c:symbol val="none"/>
            </c:marker>
            <c:bubble3D val="0"/>
            <c:extLst>
              <c:ext xmlns:c16="http://schemas.microsoft.com/office/drawing/2014/chart" uri="{C3380CC4-5D6E-409C-BE32-E72D297353CC}">
                <c16:uniqueId val="{00000006-0971-4046-86D5-939DC46B4571}"/>
              </c:ext>
            </c:extLst>
          </c:dPt>
          <c:dPt>
            <c:idx val="40"/>
            <c:marker>
              <c:symbol val="none"/>
            </c:marker>
            <c:bubble3D val="0"/>
            <c:extLst>
              <c:ext xmlns:c16="http://schemas.microsoft.com/office/drawing/2014/chart" uri="{C3380CC4-5D6E-409C-BE32-E72D297353CC}">
                <c16:uniqueId val="{00000007-0971-4046-86D5-939DC46B4571}"/>
              </c:ext>
            </c:extLst>
          </c:dPt>
          <c:dPt>
            <c:idx val="45"/>
            <c:marker>
              <c:symbol val="none"/>
            </c:marker>
            <c:bubble3D val="0"/>
            <c:extLst>
              <c:ext xmlns:c16="http://schemas.microsoft.com/office/drawing/2014/chart" uri="{C3380CC4-5D6E-409C-BE32-E72D297353CC}">
                <c16:uniqueId val="{00000008-0971-4046-86D5-939DC46B4571}"/>
              </c:ext>
            </c:extLst>
          </c:dPt>
          <c:dPt>
            <c:idx val="50"/>
            <c:marker>
              <c:symbol val="none"/>
            </c:marker>
            <c:bubble3D val="0"/>
            <c:extLst>
              <c:ext xmlns:c16="http://schemas.microsoft.com/office/drawing/2014/chart" uri="{C3380CC4-5D6E-409C-BE32-E72D297353CC}">
                <c16:uniqueId val="{00000009-0971-4046-86D5-939DC46B4571}"/>
              </c:ext>
            </c:extLst>
          </c:dPt>
          <c:dPt>
            <c:idx val="55"/>
            <c:marker>
              <c:symbol val="none"/>
            </c:marker>
            <c:bubble3D val="0"/>
            <c:extLst>
              <c:ext xmlns:c16="http://schemas.microsoft.com/office/drawing/2014/chart" uri="{C3380CC4-5D6E-409C-BE32-E72D297353CC}">
                <c16:uniqueId val="{0000000A-0971-4046-86D5-939DC46B4571}"/>
              </c:ext>
            </c:extLst>
          </c:dPt>
          <c:dLbls>
            <c:dLbl>
              <c:idx val="55"/>
              <c:layout>
                <c:manualLayout>
                  <c:x val="-5.2054794520547946E-2"/>
                  <c:y val="-4.1500000000000037E-2"/>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5">
                          <a:lumMod val="50000"/>
                        </a:schemeClr>
                      </a:solidFill>
                      <a:latin typeface="Meiryo UI" panose="020B0604030504040204" pitchFamily="50" charset="-128"/>
                      <a:ea typeface="Meiryo UI" panose="020B0604030504040204" pitchFamily="50" charset="-128"/>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0971-4046-86D5-939DC46B457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総括表!$C$5:$BC$5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総括表!$C$172:$BF$172</c:f>
              <c:numCache>
                <c:formatCode>#,##0_ ;[Red]\-#,##0\ </c:formatCode>
                <c:ptCount val="56"/>
                <c:pt idx="0">
                  <c:v>5734.6953417765944</c:v>
                </c:pt>
                <c:pt idx="1">
                  <c:v>5796.1648433727769</c:v>
                </c:pt>
                <c:pt idx="2">
                  <c:v>5766.7721738952387</c:v>
                </c:pt>
                <c:pt idx="3">
                  <c:v>5847.1307981358095</c:v>
                </c:pt>
                <c:pt idx="4">
                  <c:v>8544.1157596479316</c:v>
                </c:pt>
                <c:pt idx="5">
                  <c:v>8658.4422375090471</c:v>
                </c:pt>
                <c:pt idx="6">
                  <c:v>7478</c:v>
                </c:pt>
                <c:pt idx="7">
                  <c:v>8664.4694017878992</c:v>
                </c:pt>
                <c:pt idx="8">
                  <c:v>8728.2789604739028</c:v>
                </c:pt>
                <c:pt idx="9">
                  <c:v>8766.6809898661249</c:v>
                </c:pt>
                <c:pt idx="10">
                  <c:v>8842.4819235796531</c:v>
                </c:pt>
                <c:pt idx="11">
                  <c:v>8876.5247025277222</c:v>
                </c:pt>
                <c:pt idx="12">
                  <c:v>8503.508562575742</c:v>
                </c:pt>
                <c:pt idx="13">
                  <c:v>8495.4638171878651</c:v>
                </c:pt>
                <c:pt idx="14">
                  <c:v>8494.7372782424281</c:v>
                </c:pt>
                <c:pt idx="15">
                  <c:v>8569.0833127237347</c:v>
                </c:pt>
                <c:pt idx="16">
                  <c:v>8632.0234380539368</c:v>
                </c:pt>
                <c:pt idx="17">
                  <c:v>8293.4532394016715</c:v>
                </c:pt>
                <c:pt idx="18">
                  <c:v>8263.8956212718676</c:v>
                </c:pt>
                <c:pt idx="19">
                  <c:v>8214.2552380917314</c:v>
                </c:pt>
                <c:pt idx="20">
                  <c:v>8282.4993534879777</c:v>
                </c:pt>
                <c:pt idx="21">
                  <c:v>8331.8132464736664</c:v>
                </c:pt>
                <c:pt idx="22">
                  <c:v>8018.5929147757643</c:v>
                </c:pt>
                <c:pt idx="23">
                  <c:v>8051.3351277685506</c:v>
                </c:pt>
                <c:pt idx="24">
                  <c:v>8027.5584829534519</c:v>
                </c:pt>
                <c:pt idx="25">
                  <c:v>8023.2368092630859</c:v>
                </c:pt>
                <c:pt idx="26">
                  <c:v>8011.1873580234296</c:v>
                </c:pt>
                <c:pt idx="27">
                  <c:v>7842.0996092961586</c:v>
                </c:pt>
                <c:pt idx="28">
                  <c:v>7856.7073754104085</c:v>
                </c:pt>
                <c:pt idx="29">
                  <c:v>7842.9559273058294</c:v>
                </c:pt>
                <c:pt idx="30">
                  <c:v>7892.4138890989489</c:v>
                </c:pt>
                <c:pt idx="31">
                  <c:v>7965.8281662852187</c:v>
                </c:pt>
                <c:pt idx="32">
                  <c:v>8059.1820842085835</c:v>
                </c:pt>
                <c:pt idx="33">
                  <c:v>8174.8510242405591</c:v>
                </c:pt>
                <c:pt idx="34">
                  <c:v>8232.9784794151456</c:v>
                </c:pt>
                <c:pt idx="35">
                  <c:v>8357.8938524577861</c:v>
                </c:pt>
                <c:pt idx="36">
                  <c:v>8484.3194400837965</c:v>
                </c:pt>
                <c:pt idx="37">
                  <c:v>8621.1585042485458</c:v>
                </c:pt>
                <c:pt idx="38">
                  <c:v>8753.3098853334814</c:v>
                </c:pt>
                <c:pt idx="39">
                  <c:v>8794.8147284082934</c:v>
                </c:pt>
                <c:pt idx="40">
                  <c:v>8919.5473306061103</c:v>
                </c:pt>
                <c:pt idx="41">
                  <c:v>9021.4747223716604</c:v>
                </c:pt>
                <c:pt idx="42">
                  <c:v>9105.766013160186</c:v>
                </c:pt>
                <c:pt idx="43">
                  <c:v>9153.6846435958723</c:v>
                </c:pt>
                <c:pt idx="44">
                  <c:v>9197.483617210677</c:v>
                </c:pt>
                <c:pt idx="45">
                  <c:v>9218.7863987617802</c:v>
                </c:pt>
                <c:pt idx="46">
                  <c:v>9230.3348104156175</c:v>
                </c:pt>
                <c:pt idx="47">
                  <c:v>9213.4349089394927</c:v>
                </c:pt>
                <c:pt idx="48">
                  <c:v>9155.7693568155119</c:v>
                </c:pt>
                <c:pt idx="49">
                  <c:v>9093.5288280320674</c:v>
                </c:pt>
                <c:pt idx="50">
                  <c:v>9016.4701882932404</c:v>
                </c:pt>
                <c:pt idx="51">
                  <c:v>8949.6706021382124</c:v>
                </c:pt>
                <c:pt idx="52">
                  <c:v>8884.6377785933728</c:v>
                </c:pt>
              </c:numCache>
            </c:numRef>
          </c:val>
          <c:smooth val="0"/>
          <c:extLst>
            <c:ext xmlns:c16="http://schemas.microsoft.com/office/drawing/2014/chart" uri="{C3380CC4-5D6E-409C-BE32-E72D297353CC}">
              <c16:uniqueId val="{0000000B-0971-4046-86D5-939DC46B4571}"/>
            </c:ext>
          </c:extLst>
        </c:ser>
        <c:dLbls>
          <c:showLegendKey val="0"/>
          <c:showVal val="0"/>
          <c:showCatName val="0"/>
          <c:showSerName val="0"/>
          <c:showPercent val="0"/>
          <c:showBubbleSize val="0"/>
        </c:dLbls>
        <c:smooth val="0"/>
        <c:axId val="505619640"/>
        <c:axId val="505617680"/>
        <c:extLst>
          <c:ext xmlns:c15="http://schemas.microsoft.com/office/drawing/2012/chart" uri="{02D57815-91ED-43cb-92C2-25804820EDAC}">
            <c15:filteredLineSeries>
              <c15:ser>
                <c:idx val="3"/>
                <c:order val="1"/>
                <c:tx>
                  <c:strRef>
                    <c:extLst>
                      <c:ext uri="{02D57815-91ED-43cb-92C2-25804820EDAC}">
                        <c15:formulaRef>
                          <c15:sqref>総括表!$B$173</c15:sqref>
                        </c15:formulaRef>
                      </c:ext>
                    </c:extLst>
                    <c:strCache>
                      <c:ptCount val="1"/>
                      <c:pt idx="0">
                        <c:v>前回推計(R6推計)</c:v>
                      </c:pt>
                    </c:strCache>
                  </c:strRef>
                </c:tx>
                <c:spPr>
                  <a:ln w="28575" cap="rnd">
                    <a:solidFill>
                      <a:schemeClr val="accent4"/>
                    </a:solidFill>
                    <a:prstDash val="sysDash"/>
                    <a:round/>
                  </a:ln>
                  <a:effectLst/>
                </c:spPr>
                <c:marker>
                  <c:symbol val="none"/>
                </c:marker>
                <c:cat>
                  <c:numRef>
                    <c:extLst>
                      <c:ext uri="{02D57815-91ED-43cb-92C2-25804820EDAC}">
                        <c15:formulaRef>
                          <c15:sqref>総括表!$C$5:$BC$5</c15:sqref>
                        </c15:formulaRef>
                      </c:ext>
                    </c:extLst>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extLst>
                      <c:ext uri="{02D57815-91ED-43cb-92C2-25804820EDAC}">
                        <c15:formulaRef>
                          <c15:sqref>総括表!$C$173:$BF$173</c15:sqref>
                        </c15:formulaRef>
                      </c:ext>
                    </c:extLst>
                    <c:numCache>
                      <c:formatCode>#,##0_ ;[Red]\-#,##0\ </c:formatCode>
                      <c:ptCount val="56"/>
                      <c:pt idx="0">
                        <c:v>5734.6953417765944</c:v>
                      </c:pt>
                      <c:pt idx="1">
                        <c:v>5796.1648433727769</c:v>
                      </c:pt>
                      <c:pt idx="2">
                        <c:v>5766.7721738952387</c:v>
                      </c:pt>
                      <c:pt idx="3">
                        <c:v>5847.1307981358095</c:v>
                      </c:pt>
                      <c:pt idx="4">
                        <c:v>8544.1157596479316</c:v>
                      </c:pt>
                      <c:pt idx="5">
                        <c:v>8658.4422375090471</c:v>
                      </c:pt>
                      <c:pt idx="6">
                        <c:v>8974.5753794015473</c:v>
                      </c:pt>
                      <c:pt idx="7">
                        <c:v>8579.1143582542336</c:v>
                      </c:pt>
                      <c:pt idx="8">
                        <c:v>8640.5019534551247</c:v>
                      </c:pt>
                      <c:pt idx="9">
                        <c:v>8607.0626537856951</c:v>
                      </c:pt>
                      <c:pt idx="10">
                        <c:v>8755.4114865388456</c:v>
                      </c:pt>
                      <c:pt idx="11">
                        <c:v>8788.7514914886087</c:v>
                      </c:pt>
                      <c:pt idx="12">
                        <c:v>8424.9042681933333</c:v>
                      </c:pt>
                      <c:pt idx="13">
                        <c:v>8425.6093457963798</c:v>
                      </c:pt>
                      <c:pt idx="14">
                        <c:v>8430.7528763963346</c:v>
                      </c:pt>
                      <c:pt idx="15">
                        <c:v>8512.2250432101137</c:v>
                      </c:pt>
                      <c:pt idx="16">
                        <c:v>8579.6956072138964</c:v>
                      </c:pt>
                      <c:pt idx="17">
                        <c:v>8251.7278905037838</c:v>
                      </c:pt>
                      <c:pt idx="18">
                        <c:v>8226.210144455612</c:v>
                      </c:pt>
                      <c:pt idx="19">
                        <c:v>8180.2277529931216</c:v>
                      </c:pt>
                      <c:pt idx="20">
                        <c:v>8254.7597210106615</c:v>
                      </c:pt>
                      <c:pt idx="21">
                        <c:v>8307.4316477975808</c:v>
                      </c:pt>
                      <c:pt idx="22">
                        <c:v>7999.2130931208285</c:v>
                      </c:pt>
                      <c:pt idx="23">
                        <c:v>8032.8635859606584</c:v>
                      </c:pt>
                      <c:pt idx="24">
                        <c:v>8011.6909327929179</c:v>
                      </c:pt>
                      <c:pt idx="25">
                        <c:v>8009.9360161024624</c:v>
                      </c:pt>
                      <c:pt idx="26">
                        <c:v>8000.277698423175</c:v>
                      </c:pt>
                      <c:pt idx="27">
                        <c:v>7834.4429312343327</c:v>
                      </c:pt>
                      <c:pt idx="28">
                        <c:v>7849.3932521575125</c:v>
                      </c:pt>
                      <c:pt idx="29">
                        <c:v>7836.5221308571799</c:v>
                      </c:pt>
                      <c:pt idx="30">
                        <c:v>7885.8393340340444</c:v>
                      </c:pt>
                      <c:pt idx="31">
                        <c:v>7958.3178602798189</c:v>
                      </c:pt>
                      <c:pt idx="32">
                        <c:v>8052.1793490364971</c:v>
                      </c:pt>
                      <c:pt idx="33">
                        <c:v>8165.0708207570433</c:v>
                      </c:pt>
                      <c:pt idx="34">
                        <c:v>8221.755829535432</c:v>
                      </c:pt>
                      <c:pt idx="35">
                        <c:v>8345.5724189852081</c:v>
                      </c:pt>
                      <c:pt idx="36">
                        <c:v>8470.09419506427</c:v>
                      </c:pt>
                      <c:pt idx="37">
                        <c:v>8605.2633483883255</c:v>
                      </c:pt>
                      <c:pt idx="38">
                        <c:v>8734.1813386273316</c:v>
                      </c:pt>
                      <c:pt idx="39">
                        <c:v>8772.7057021469809</c:v>
                      </c:pt>
                      <c:pt idx="40">
                        <c:v>8894.4562234202349</c:v>
                      </c:pt>
                      <c:pt idx="41">
                        <c:v>8993.5743551752694</c:v>
                      </c:pt>
                      <c:pt idx="42">
                        <c:v>9075.6740637837556</c:v>
                      </c:pt>
                      <c:pt idx="43">
                        <c:v>9119.0336533822247</c:v>
                      </c:pt>
                      <c:pt idx="44">
                        <c:v>9158.3216152471632</c:v>
                      </c:pt>
                      <c:pt idx="45">
                        <c:v>9172.8670826608941</c:v>
                      </c:pt>
                      <c:pt idx="46">
                        <c:v>9178.5747378867654</c:v>
                      </c:pt>
                      <c:pt idx="47">
                        <c:v>9155.4541138480599</c:v>
                      </c:pt>
                      <c:pt idx="48">
                        <c:v>9091.4949587862902</c:v>
                      </c:pt>
                      <c:pt idx="49">
                        <c:v>9023.221037051946</c:v>
                      </c:pt>
                      <c:pt idx="50">
                        <c:v>8937.793952539032</c:v>
                      </c:pt>
                      <c:pt idx="51">
                        <c:v>8862.8007387838843</c:v>
                      </c:pt>
                      <c:pt idx="53">
                        <c:v>0</c:v>
                      </c:pt>
                      <c:pt idx="54">
                        <c:v>0</c:v>
                      </c:pt>
                      <c:pt idx="55">
                        <c:v>0</c:v>
                      </c:pt>
                    </c:numCache>
                  </c:numRef>
                </c:val>
                <c:smooth val="0"/>
                <c:extLst>
                  <c:ext xmlns:c16="http://schemas.microsoft.com/office/drawing/2014/chart" uri="{C3380CC4-5D6E-409C-BE32-E72D297353CC}">
                    <c16:uniqueId val="{0000000C-0971-4046-86D5-939DC46B4571}"/>
                  </c:ext>
                </c:extLst>
              </c15:ser>
            </c15:filteredLineSeries>
          </c:ext>
        </c:extLst>
      </c:lineChart>
      <c:catAx>
        <c:axId val="505619640"/>
        <c:scaling>
          <c:orientation val="minMax"/>
        </c:scaling>
        <c:delete val="0"/>
        <c:axPos val="b"/>
        <c:majorGridlines>
          <c:spPr>
            <a:ln w="9525" cap="flat" cmpd="sng" algn="ctr">
              <a:solidFill>
                <a:schemeClr val="tx1">
                  <a:lumMod val="15000"/>
                  <a:lumOff val="85000"/>
                </a:schemeClr>
              </a:solidFill>
              <a:round/>
            </a:ln>
            <a:effectLst/>
          </c:spPr>
        </c:majorGridlines>
        <c:numFmt formatCode="#&quot;年&quot;" sourceLinked="0"/>
        <c:majorTickMark val="none"/>
        <c:minorTickMark val="none"/>
        <c:tickLblPos val="low"/>
        <c:spPr>
          <a:noFill/>
          <a:ln w="9525" cap="flat" cmpd="sng" algn="ctr">
            <a:solidFill>
              <a:schemeClr val="dk1">
                <a:alpha val="99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5617680"/>
        <c:crosses val="autoZero"/>
        <c:auto val="1"/>
        <c:lblAlgn val="ctr"/>
        <c:lblOffset val="100"/>
        <c:tickLblSkip val="5"/>
        <c:noMultiLvlLbl val="0"/>
      </c:catAx>
      <c:valAx>
        <c:axId val="505617680"/>
        <c:scaling>
          <c:orientation val="minMax"/>
          <c:min val="1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5619640"/>
        <c:crosses val="autoZero"/>
        <c:crossBetween val="between"/>
        <c:majorUnit val="1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'総括表(地区)'!$A$169</c:f>
          <c:strCache>
            <c:ptCount val="1"/>
            <c:pt idx="0">
              <c:v>：死者数_地区別(基本推計)</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1446575342465753"/>
          <c:y val="0.16170833333333334"/>
          <c:w val="0.86487800668752024"/>
          <c:h val="0.73315288713910776"/>
        </c:manualLayout>
      </c:layout>
      <c:lineChart>
        <c:grouping val="standard"/>
        <c:varyColors val="0"/>
        <c:ser>
          <c:idx val="0"/>
          <c:order val="0"/>
          <c:tx>
            <c:strRef>
              <c:f>'総括表(地区)'!$B$169</c:f>
              <c:strCache>
                <c:ptCount val="1"/>
                <c:pt idx="0">
                  <c:v>大森地区</c:v>
                </c:pt>
              </c:strCache>
            </c:strRef>
          </c:tx>
          <c:spPr>
            <a:ln w="28575" cap="rnd">
              <a:solidFill>
                <a:schemeClr val="accent2"/>
              </a:solidFill>
              <a:round/>
            </a:ln>
            <a:effectLst/>
          </c:spPr>
          <c:marker>
            <c:symbol val="none"/>
          </c:marker>
          <c:cat>
            <c:numRef>
              <c:f>'総括表(地区)'!$C$5:$BC$5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'総括表(地区)'!$C$169:$BC$169</c:f>
              <c:numCache>
                <c:formatCode>#,##0_ ;[Red]\-#,##0\ </c:formatCode>
                <c:ptCount val="53"/>
                <c:pt idx="0">
                  <c:v>1876.9056718250317</c:v>
                </c:pt>
                <c:pt idx="1">
                  <c:v>1898.3142234011582</c:v>
                </c:pt>
                <c:pt idx="2">
                  <c:v>1891.175816758348</c:v>
                </c:pt>
                <c:pt idx="3">
                  <c:v>1912.8158977214002</c:v>
                </c:pt>
                <c:pt idx="4">
                  <c:v>2358.3271699558245</c:v>
                </c:pt>
                <c:pt idx="5">
                  <c:v>2392.3881247965564</c:v>
                </c:pt>
                <c:pt idx="6">
                  <c:v>2440.8949030116482</c:v>
                </c:pt>
                <c:pt idx="7">
                  <c:v>2844.4873780650946</c:v>
                </c:pt>
                <c:pt idx="8">
                  <c:v>2871.2357401388895</c:v>
                </c:pt>
                <c:pt idx="9">
                  <c:v>2885.4539702698207</c:v>
                </c:pt>
                <c:pt idx="10">
                  <c:v>2909.9109460804689</c:v>
                </c:pt>
                <c:pt idx="11">
                  <c:v>2917.5904566318322</c:v>
                </c:pt>
                <c:pt idx="12">
                  <c:v>2792.6709387479914</c:v>
                </c:pt>
                <c:pt idx="13">
                  <c:v>2787.9039057414079</c:v>
                </c:pt>
                <c:pt idx="14">
                  <c:v>2787.2487163286987</c:v>
                </c:pt>
                <c:pt idx="15">
                  <c:v>2806.2836354631086</c:v>
                </c:pt>
                <c:pt idx="16">
                  <c:v>2821.4609686207364</c:v>
                </c:pt>
                <c:pt idx="17">
                  <c:v>2705.7245440409351</c:v>
                </c:pt>
                <c:pt idx="18">
                  <c:v>2695.1854768719659</c:v>
                </c:pt>
                <c:pt idx="19">
                  <c:v>2675.0018361710936</c:v>
                </c:pt>
                <c:pt idx="20">
                  <c:v>2691.977895537927</c:v>
                </c:pt>
                <c:pt idx="21">
                  <c:v>2696.2268035249226</c:v>
                </c:pt>
                <c:pt idx="22">
                  <c:v>2587.7835429826428</c:v>
                </c:pt>
                <c:pt idx="23">
                  <c:v>2595.990130590706</c:v>
                </c:pt>
                <c:pt idx="24">
                  <c:v>2586.9847522518421</c:v>
                </c:pt>
                <c:pt idx="25">
                  <c:v>2582.650650517</c:v>
                </c:pt>
                <c:pt idx="26">
                  <c:v>2572.468372145494</c:v>
                </c:pt>
                <c:pt idx="27">
                  <c:v>2512.4851789052309</c:v>
                </c:pt>
                <c:pt idx="28">
                  <c:v>2515.3379731611549</c:v>
                </c:pt>
                <c:pt idx="29">
                  <c:v>2509.7366450632426</c:v>
                </c:pt>
                <c:pt idx="30">
                  <c:v>2523.3280186779466</c:v>
                </c:pt>
                <c:pt idx="31">
                  <c:v>2542.6306150562777</c:v>
                </c:pt>
                <c:pt idx="32">
                  <c:v>2567.8447308230943</c:v>
                </c:pt>
                <c:pt idx="33">
                  <c:v>2606.8369752775689</c:v>
                </c:pt>
                <c:pt idx="34">
                  <c:v>2624.800618942716</c:v>
                </c:pt>
                <c:pt idx="35">
                  <c:v>2663.8458890113625</c:v>
                </c:pt>
                <c:pt idx="36">
                  <c:v>2701.1579985504368</c:v>
                </c:pt>
                <c:pt idx="37">
                  <c:v>2743.4735059563859</c:v>
                </c:pt>
                <c:pt idx="38">
                  <c:v>2788.4686906553643</c:v>
                </c:pt>
                <c:pt idx="39">
                  <c:v>2804.4659671176373</c:v>
                </c:pt>
                <c:pt idx="40">
                  <c:v>2847.6184732040897</c:v>
                </c:pt>
                <c:pt idx="41">
                  <c:v>2881.7381839896261</c:v>
                </c:pt>
                <c:pt idx="42">
                  <c:v>2911.8064941246175</c:v>
                </c:pt>
                <c:pt idx="43">
                  <c:v>2931.3010334650585</c:v>
                </c:pt>
                <c:pt idx="44">
                  <c:v>2949.4985327632503</c:v>
                </c:pt>
                <c:pt idx="45">
                  <c:v>2958.4195256413896</c:v>
                </c:pt>
                <c:pt idx="46">
                  <c:v>2965.2558764829719</c:v>
                </c:pt>
                <c:pt idx="47">
                  <c:v>2966.9574346356103</c:v>
                </c:pt>
                <c:pt idx="48">
                  <c:v>2956.9810570142199</c:v>
                </c:pt>
                <c:pt idx="49">
                  <c:v>2943.6399467098099</c:v>
                </c:pt>
                <c:pt idx="50">
                  <c:v>2923.0288738403287</c:v>
                </c:pt>
                <c:pt idx="51">
                  <c:v>2909.2167872749087</c:v>
                </c:pt>
                <c:pt idx="52">
                  <c:v>2892.6991105186967</c:v>
                </c:pt>
              </c:numCache>
            </c:numRef>
          </c:val>
          <c:smooth val="0"/>
          <c:extLst>
            <c:ext xmlns:c16="http://schemas.microsoft.com/office/drawing/2014/chart" uri="{C3380CC4-5D6E-409C-BE32-E72D297353CC}">
              <c16:uniqueId val="{00000001-CD6F-4AEB-9802-54B5A67C2C0A}"/>
            </c:ext>
          </c:extLst>
        </c:ser>
        <c:ser>
          <c:idx val="1"/>
          <c:order val="1"/>
          <c:tx>
            <c:strRef>
              <c:f>'総括表(地区)'!$B$170</c:f>
              <c:strCache>
                <c:ptCount val="1"/>
                <c:pt idx="0">
                  <c:v>調布地区</c:v>
                </c:pt>
              </c:strCache>
            </c:strRef>
          </c:tx>
          <c:spPr>
            <a:ln w="28575" cap="rnd">
              <a:solidFill>
                <a:schemeClr val="accent4"/>
              </a:solidFill>
              <a:round/>
            </a:ln>
            <a:effectLst/>
          </c:spPr>
          <c:marker>
            <c:symbol val="none"/>
          </c:marker>
          <c:cat>
            <c:numRef>
              <c:f>'総括表(地区)'!$C$5:$BC$5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'総括表(地区)'!$C$170:$BC$170</c:f>
              <c:numCache>
                <c:formatCode>#,##0_ ;[Red]\-#,##0\ </c:formatCode>
                <c:ptCount val="53"/>
                <c:pt idx="0">
                  <c:v>1507.2733735644524</c:v>
                </c:pt>
                <c:pt idx="1">
                  <c:v>1527.7669263638149</c:v>
                </c:pt>
                <c:pt idx="2">
                  <c:v>1516.4688116489124</c:v>
                </c:pt>
                <c:pt idx="3">
                  <c:v>1545.617194016429</c:v>
                </c:pt>
                <c:pt idx="4">
                  <c:v>2951.7885896921061</c:v>
                </c:pt>
                <c:pt idx="5">
                  <c:v>2996.0541127124907</c:v>
                </c:pt>
                <c:pt idx="6">
                  <c:v>1993.2129754323523</c:v>
                </c:pt>
                <c:pt idx="7">
                  <c:v>2286.569148235993</c:v>
                </c:pt>
                <c:pt idx="8">
                  <c:v>2300.8314672520487</c:v>
                </c:pt>
                <c:pt idx="9">
                  <c:v>2311.947997180323</c:v>
                </c:pt>
                <c:pt idx="10">
                  <c:v>2337.120335537963</c:v>
                </c:pt>
                <c:pt idx="11">
                  <c:v>2349.5387511409172</c:v>
                </c:pt>
                <c:pt idx="12">
                  <c:v>2260.7237038113217</c:v>
                </c:pt>
                <c:pt idx="13">
                  <c:v>2264.8812660815456</c:v>
                </c:pt>
                <c:pt idx="14">
                  <c:v>2270.2798702957743</c:v>
                </c:pt>
                <c:pt idx="15">
                  <c:v>2301.708954108396</c:v>
                </c:pt>
                <c:pt idx="16">
                  <c:v>2327.6867859062595</c:v>
                </c:pt>
                <c:pt idx="17">
                  <c:v>2251.4709026629157</c:v>
                </c:pt>
                <c:pt idx="18">
                  <c:v>2252.3348077019177</c:v>
                </c:pt>
                <c:pt idx="19">
                  <c:v>2253.0035240165917</c:v>
                </c:pt>
                <c:pt idx="20">
                  <c:v>2285.5399178981825</c:v>
                </c:pt>
                <c:pt idx="21">
                  <c:v>2311.891167577377</c:v>
                </c:pt>
                <c:pt idx="22">
                  <c:v>2240.0527961934131</c:v>
                </c:pt>
                <c:pt idx="23">
                  <c:v>2256.9668054212389</c:v>
                </c:pt>
                <c:pt idx="24">
                  <c:v>2258.7893077406211</c:v>
                </c:pt>
                <c:pt idx="25">
                  <c:v>2268.7946336806795</c:v>
                </c:pt>
                <c:pt idx="26">
                  <c:v>2276.1230309729913</c:v>
                </c:pt>
                <c:pt idx="27">
                  <c:v>2242.9130174681059</c:v>
                </c:pt>
                <c:pt idx="28">
                  <c:v>2259.6308201006223</c:v>
                </c:pt>
                <c:pt idx="29">
                  <c:v>2265.3266521389869</c:v>
                </c:pt>
                <c:pt idx="30">
                  <c:v>2295.3700853851033</c:v>
                </c:pt>
                <c:pt idx="31">
                  <c:v>2327.4837440106821</c:v>
                </c:pt>
                <c:pt idx="32">
                  <c:v>2369.1750084430505</c:v>
                </c:pt>
                <c:pt idx="33">
                  <c:v>2411.3740717180417</c:v>
                </c:pt>
                <c:pt idx="34">
                  <c:v>2432.9265038589374</c:v>
                </c:pt>
                <c:pt idx="35">
                  <c:v>2473.9153828997455</c:v>
                </c:pt>
                <c:pt idx="36">
                  <c:v>2518.813801163762</c:v>
                </c:pt>
                <c:pt idx="37">
                  <c:v>2563.8356626782543</c:v>
                </c:pt>
                <c:pt idx="38">
                  <c:v>2602.156127538176</c:v>
                </c:pt>
                <c:pt idx="39">
                  <c:v>2607.3104833220086</c:v>
                </c:pt>
                <c:pt idx="40">
                  <c:v>2640.5613935295137</c:v>
                </c:pt>
                <c:pt idx="41">
                  <c:v>2668.4596826968477</c:v>
                </c:pt>
                <c:pt idx="42">
                  <c:v>2690.0405875834185</c:v>
                </c:pt>
                <c:pt idx="43">
                  <c:v>2697.1918162931415</c:v>
                </c:pt>
                <c:pt idx="44">
                  <c:v>2695.1222694673274</c:v>
                </c:pt>
                <c:pt idx="45">
                  <c:v>2692.7059182197927</c:v>
                </c:pt>
                <c:pt idx="46">
                  <c:v>2691.3970472782148</c:v>
                </c:pt>
                <c:pt idx="47">
                  <c:v>2677.4435747226539</c:v>
                </c:pt>
                <c:pt idx="48">
                  <c:v>2652.166997004635</c:v>
                </c:pt>
                <c:pt idx="49">
                  <c:v>2619.0620908516407</c:v>
                </c:pt>
                <c:pt idx="50">
                  <c:v>2585.9787913425635</c:v>
                </c:pt>
                <c:pt idx="51">
                  <c:v>2556.3840219629201</c:v>
                </c:pt>
                <c:pt idx="52">
                  <c:v>2522.7894379519876</c:v>
                </c:pt>
              </c:numCache>
            </c:numRef>
          </c:val>
          <c:smooth val="0"/>
          <c:extLst>
            <c:ext xmlns:c16="http://schemas.microsoft.com/office/drawing/2014/chart" uri="{C3380CC4-5D6E-409C-BE32-E72D297353CC}">
              <c16:uniqueId val="{00000003-CD6F-4AEB-9802-54B5A67C2C0A}"/>
            </c:ext>
          </c:extLst>
        </c:ser>
        <c:ser>
          <c:idx val="2"/>
          <c:order val="2"/>
          <c:tx>
            <c:strRef>
              <c:f>'総括表(地区)'!$B$171</c:f>
              <c:strCache>
                <c:ptCount val="1"/>
                <c:pt idx="0">
                  <c:v>蒲田地区</c:v>
                </c:pt>
              </c:strCache>
            </c:strRef>
          </c:tx>
          <c:spPr>
            <a:ln w="28575" cap="rnd">
              <a:solidFill>
                <a:schemeClr val="accent6"/>
              </a:solidFill>
              <a:round/>
            </a:ln>
            <a:effectLst/>
          </c:spPr>
          <c:marker>
            <c:symbol val="none"/>
          </c:marker>
          <c:cat>
            <c:numRef>
              <c:f>'総括表(地区)'!$C$5:$BC$5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'総括表(地区)'!$C$171:$BC$171</c:f>
              <c:numCache>
                <c:formatCode>#,##0_ ;[Red]\-#,##0\ </c:formatCode>
                <c:ptCount val="53"/>
                <c:pt idx="0">
                  <c:v>2350.5162963871098</c:v>
                </c:pt>
                <c:pt idx="1">
                  <c:v>2370.0802935195406</c:v>
                </c:pt>
                <c:pt idx="2">
                  <c:v>2359.1275454879788</c:v>
                </c:pt>
                <c:pt idx="3">
                  <c:v>2388.6977063979807</c:v>
                </c:pt>
                <c:pt idx="4">
                  <c:v>3234</c:v>
                </c:pt>
                <c:pt idx="5">
                  <c:v>3270</c:v>
                </c:pt>
                <c:pt idx="6">
                  <c:v>3043.6585460556971</c:v>
                </c:pt>
                <c:pt idx="7">
                  <c:v>3533.4128754868116</c:v>
                </c:pt>
                <c:pt idx="8">
                  <c:v>3556.2117530829646</c:v>
                </c:pt>
                <c:pt idx="9">
                  <c:v>3569.2790224159812</c:v>
                </c:pt>
                <c:pt idx="10">
                  <c:v>3595.4506419612212</c:v>
                </c:pt>
                <c:pt idx="11">
                  <c:v>3609.3954947549723</c:v>
                </c:pt>
                <c:pt idx="12">
                  <c:v>3450.1139200164289</c:v>
                </c:pt>
                <c:pt idx="13">
                  <c:v>3442.6786453649106</c:v>
                </c:pt>
                <c:pt idx="14">
                  <c:v>3437.2086916179555</c:v>
                </c:pt>
                <c:pt idx="15">
                  <c:v>3461.0907231522315</c:v>
                </c:pt>
                <c:pt idx="16">
                  <c:v>3482.8756835269414</c:v>
                </c:pt>
                <c:pt idx="17">
                  <c:v>3336.2577926978211</c:v>
                </c:pt>
                <c:pt idx="18">
                  <c:v>3316.375336697984</c:v>
                </c:pt>
                <c:pt idx="19">
                  <c:v>3286.2498779040461</c:v>
                </c:pt>
                <c:pt idx="20">
                  <c:v>3304.9815400518678</c:v>
                </c:pt>
                <c:pt idx="21">
                  <c:v>3323.6952753713658</c:v>
                </c:pt>
                <c:pt idx="22">
                  <c:v>3190.7565755997084</c:v>
                </c:pt>
                <c:pt idx="23">
                  <c:v>3198.3781917566057</c:v>
                </c:pt>
                <c:pt idx="24">
                  <c:v>3181.7844229609882</c:v>
                </c:pt>
                <c:pt idx="25">
                  <c:v>3171.7915250654059</c:v>
                </c:pt>
                <c:pt idx="26">
                  <c:v>3162.5959549049444</c:v>
                </c:pt>
                <c:pt idx="27">
                  <c:v>3086.7014129228219</c:v>
                </c:pt>
                <c:pt idx="28">
                  <c:v>3081.7385821486314</c:v>
                </c:pt>
                <c:pt idx="29">
                  <c:v>3067.8926301035999</c:v>
                </c:pt>
                <c:pt idx="30">
                  <c:v>3073.7157850358994</c:v>
                </c:pt>
                <c:pt idx="31">
                  <c:v>3095.7138072182588</c:v>
                </c:pt>
                <c:pt idx="32">
                  <c:v>3122.1623449424392</c:v>
                </c:pt>
                <c:pt idx="33">
                  <c:v>3156.639977244949</c:v>
                </c:pt>
                <c:pt idx="34">
                  <c:v>3175.251356613493</c:v>
                </c:pt>
                <c:pt idx="35">
                  <c:v>3220.1325805466795</c:v>
                </c:pt>
                <c:pt idx="36">
                  <c:v>3264.3476403695986</c:v>
                </c:pt>
                <c:pt idx="37">
                  <c:v>3313.8493356139065</c:v>
                </c:pt>
                <c:pt idx="38">
                  <c:v>3362.6850671399416</c:v>
                </c:pt>
                <c:pt idx="39">
                  <c:v>3383.0382779686479</c:v>
                </c:pt>
                <c:pt idx="40">
                  <c:v>3431.3674638725065</c:v>
                </c:pt>
                <c:pt idx="41">
                  <c:v>3471.2768556851865</c:v>
                </c:pt>
                <c:pt idx="42">
                  <c:v>3503.9189314521495</c:v>
                </c:pt>
                <c:pt idx="43">
                  <c:v>3525.1917938376719</c:v>
                </c:pt>
                <c:pt idx="44">
                  <c:v>3552.8628149800988</c:v>
                </c:pt>
                <c:pt idx="45">
                  <c:v>3567.660954900598</c:v>
                </c:pt>
                <c:pt idx="46">
                  <c:v>3573.6818866544299</c:v>
                </c:pt>
                <c:pt idx="47">
                  <c:v>3569.033899581229</c:v>
                </c:pt>
                <c:pt idx="48">
                  <c:v>3546.6213027966578</c:v>
                </c:pt>
                <c:pt idx="49">
                  <c:v>3530.8267904706172</c:v>
                </c:pt>
                <c:pt idx="50">
                  <c:v>3507.4625231103487</c:v>
                </c:pt>
                <c:pt idx="51">
                  <c:v>3484.0697929003845</c:v>
                </c:pt>
                <c:pt idx="52">
                  <c:v>3469.149230122689</c:v>
                </c:pt>
              </c:numCache>
            </c:numRef>
          </c:val>
          <c:smooth val="0"/>
          <c:extLst>
            <c:ext xmlns:c16="http://schemas.microsoft.com/office/drawing/2014/chart" uri="{C3380CC4-5D6E-409C-BE32-E72D297353CC}">
              <c16:uniqueId val="{00000005-CD6F-4AEB-9802-54B5A67C2C0A}"/>
            </c:ext>
          </c:extLst>
        </c:ser>
        <c:dLbls>
          <c:showLegendKey val="0"/>
          <c:showVal val="0"/>
          <c:showCatName val="0"/>
          <c:showSerName val="0"/>
          <c:showPercent val="0"/>
          <c:showBubbleSize val="0"/>
        </c:dLbls>
        <c:smooth val="0"/>
        <c:axId val="505618072"/>
        <c:axId val="505620424"/>
        <c:extLst/>
      </c:lineChart>
      <c:catAx>
        <c:axId val="505618072"/>
        <c:scaling>
          <c:orientation val="minMax"/>
        </c:scaling>
        <c:delete val="0"/>
        <c:axPos val="b"/>
        <c:majorGridlines>
          <c:spPr>
            <a:ln w="9525" cap="flat" cmpd="sng" algn="ctr">
              <a:solidFill>
                <a:schemeClr val="tx1">
                  <a:lumMod val="15000"/>
                  <a:lumOff val="85000"/>
                </a:schemeClr>
              </a:solidFill>
              <a:round/>
            </a:ln>
            <a:effectLst/>
          </c:spPr>
        </c:majorGridlines>
        <c:numFmt formatCode="#&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5620424"/>
        <c:crosses val="autoZero"/>
        <c:auto val="1"/>
        <c:lblAlgn val="ctr"/>
        <c:lblOffset val="100"/>
        <c:tickLblSkip val="5"/>
        <c:tickMarkSkip val="1"/>
        <c:noMultiLvlLbl val="0"/>
      </c:catAx>
      <c:valAx>
        <c:axId val="5056204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5618072"/>
        <c:crosses val="autoZero"/>
        <c:crossBetween val="between"/>
      </c:valAx>
      <c:spPr>
        <a:noFill/>
        <a:ln>
          <a:noFill/>
        </a:ln>
        <a:effectLst/>
      </c:spPr>
    </c:plotArea>
    <c:legend>
      <c:legendPos val="t"/>
      <c:overlay val="1"/>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総括表!$A$96</c:f>
          <c:strCache>
            <c:ptCount val="1"/>
            <c:pt idx="0">
              <c:v>：男性人口_区全域</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4"/>
          <c:order val="0"/>
          <c:spPr>
            <a:ln w="28575" cap="rnd">
              <a:solidFill>
                <a:schemeClr val="accent5"/>
              </a:solidFill>
              <a:round/>
            </a:ln>
            <a:effectLst/>
          </c:spPr>
          <c:marker>
            <c:symbol val="none"/>
          </c:marker>
          <c:cat>
            <c:numRef>
              <c:f>総括表!$C$5:$BC$5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総括表!$C$342:$BC$342</c:f>
              <c:numCache>
                <c:formatCode>#,##0_ ;[Red]\-#,##0\ </c:formatCode>
                <c:ptCount val="53"/>
                <c:pt idx="0">
                  <c:v>362653.00000000017</c:v>
                </c:pt>
                <c:pt idx="1">
                  <c:v>364570.99999999988</c:v>
                </c:pt>
                <c:pt idx="2">
                  <c:v>363630</c:v>
                </c:pt>
                <c:pt idx="3">
                  <c:v>361634.00000000006</c:v>
                </c:pt>
                <c:pt idx="4">
                  <c:v>361782.00000000006</c:v>
                </c:pt>
                <c:pt idx="5">
                  <c:v>364637</c:v>
                </c:pt>
                <c:pt idx="6">
                  <c:v>368378</c:v>
                </c:pt>
                <c:pt idx="7">
                  <c:v>368806.05075570842</c:v>
                </c:pt>
                <c:pt idx="8">
                  <c:v>369146.17248162185</c:v>
                </c:pt>
                <c:pt idx="9">
                  <c:v>369378.10093967849</c:v>
                </c:pt>
                <c:pt idx="10">
                  <c:v>369455.68589110987</c:v>
                </c:pt>
                <c:pt idx="11">
                  <c:v>369470.14395188197</c:v>
                </c:pt>
                <c:pt idx="12">
                  <c:v>369629.21075458149</c:v>
                </c:pt>
                <c:pt idx="13">
                  <c:v>369755.88081589615</c:v>
                </c:pt>
                <c:pt idx="14">
                  <c:v>369895.33975955332</c:v>
                </c:pt>
                <c:pt idx="15">
                  <c:v>369984.09537736065</c:v>
                </c:pt>
                <c:pt idx="16">
                  <c:v>370085.12548201164</c:v>
                </c:pt>
                <c:pt idx="17">
                  <c:v>370330.59621899429</c:v>
                </c:pt>
                <c:pt idx="18">
                  <c:v>370537.97022656596</c:v>
                </c:pt>
                <c:pt idx="19">
                  <c:v>370731.7171830897</c:v>
                </c:pt>
                <c:pt idx="20">
                  <c:v>370908.95420947112</c:v>
                </c:pt>
                <c:pt idx="21">
                  <c:v>371061.54765285447</c:v>
                </c:pt>
                <c:pt idx="22">
                  <c:v>371304.54029619682</c:v>
                </c:pt>
                <c:pt idx="23">
                  <c:v>371444.30247623799</c:v>
                </c:pt>
                <c:pt idx="24">
                  <c:v>371377.50836478639</c:v>
                </c:pt>
                <c:pt idx="25">
                  <c:v>371172.48776437232</c:v>
                </c:pt>
                <c:pt idx="26">
                  <c:v>370844.89720847167</c:v>
                </c:pt>
                <c:pt idx="27">
                  <c:v>370506.9192390595</c:v>
                </c:pt>
                <c:pt idx="28">
                  <c:v>370036.98157847684</c:v>
                </c:pt>
                <c:pt idx="29">
                  <c:v>369468.00379167427</c:v>
                </c:pt>
                <c:pt idx="30">
                  <c:v>368900.93879922223</c:v>
                </c:pt>
                <c:pt idx="31">
                  <c:v>368307.56067174918</c:v>
                </c:pt>
                <c:pt idx="32">
                  <c:v>367701.89438495121</c:v>
                </c:pt>
                <c:pt idx="33">
                  <c:v>367063.96256126463</c:v>
                </c:pt>
                <c:pt idx="34">
                  <c:v>366392.70441247447</c:v>
                </c:pt>
                <c:pt idx="35">
                  <c:v>365690.28227866953</c:v>
                </c:pt>
                <c:pt idx="36">
                  <c:v>364957.96179924137</c:v>
                </c:pt>
                <c:pt idx="37">
                  <c:v>364199.01093950734</c:v>
                </c:pt>
                <c:pt idx="38">
                  <c:v>363402.1511257544</c:v>
                </c:pt>
                <c:pt idx="39">
                  <c:v>362569.68269965309</c:v>
                </c:pt>
                <c:pt idx="40">
                  <c:v>361716.71108175279</c:v>
                </c:pt>
                <c:pt idx="41">
                  <c:v>360836.44057528418</c:v>
                </c:pt>
                <c:pt idx="42">
                  <c:v>359937.6363700853</c:v>
                </c:pt>
                <c:pt idx="43">
                  <c:v>359025.61711084575</c:v>
                </c:pt>
                <c:pt idx="44">
                  <c:v>358098.92510938906</c:v>
                </c:pt>
                <c:pt idx="45">
                  <c:v>357168.47635383549</c:v>
                </c:pt>
                <c:pt idx="46">
                  <c:v>356227.55002205388</c:v>
                </c:pt>
                <c:pt idx="47">
                  <c:v>355280.27400278486</c:v>
                </c:pt>
                <c:pt idx="48">
                  <c:v>354324.23395472532</c:v>
                </c:pt>
                <c:pt idx="49">
                  <c:v>353355.91930187005</c:v>
                </c:pt>
                <c:pt idx="50">
                  <c:v>352376.7920066932</c:v>
                </c:pt>
                <c:pt idx="51">
                  <c:v>351383.59000132233</c:v>
                </c:pt>
                <c:pt idx="52">
                  <c:v>350377.07489647123</c:v>
                </c:pt>
              </c:numCache>
            </c:numRef>
          </c:val>
          <c:smooth val="0"/>
          <c:extLst>
            <c:ext xmlns:c16="http://schemas.microsoft.com/office/drawing/2014/chart" uri="{C3380CC4-5D6E-409C-BE32-E72D297353CC}">
              <c16:uniqueId val="{0000000C-9866-4739-9E14-858ADF4A0E2B}"/>
            </c:ext>
          </c:extLst>
        </c:ser>
        <c:dLbls>
          <c:showLegendKey val="0"/>
          <c:showVal val="0"/>
          <c:showCatName val="0"/>
          <c:showSerName val="0"/>
          <c:showPercent val="0"/>
          <c:showBubbleSize val="0"/>
        </c:dLbls>
        <c:smooth val="0"/>
        <c:axId val="505621992"/>
        <c:axId val="505620032"/>
        <c:extLst/>
      </c:lineChart>
      <c:catAx>
        <c:axId val="5056219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en-US"/>
                  <a:t>基準日</a:t>
                </a:r>
                <a:r>
                  <a:rPr lang="en-US" altLang="ja-JP"/>
                  <a:t>:1</a:t>
                </a:r>
                <a:r>
                  <a:rPr lang="ja-JP"/>
                  <a:t>月</a:t>
                </a:r>
                <a:r>
                  <a:rPr lang="en-US" altLang="ja-JP"/>
                  <a:t>1</a:t>
                </a:r>
                <a:r>
                  <a:rPr lang="ja-JP" altLang="en-US"/>
                  <a:t>日</a:t>
                </a:r>
                <a:r>
                  <a:rPr lang="ja-JP"/>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5620032"/>
        <c:crosses val="autoZero"/>
        <c:auto val="1"/>
        <c:lblAlgn val="ctr"/>
        <c:lblOffset val="100"/>
        <c:tickLblSkip val="5"/>
        <c:noMultiLvlLbl val="0"/>
      </c:catAx>
      <c:valAx>
        <c:axId val="505620032"/>
        <c:scaling>
          <c:orientation val="minMax"/>
          <c:max val="600000"/>
          <c:min val="1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5621992"/>
        <c:crosses val="autoZero"/>
        <c:crossBetween val="between"/>
        <c:majorUnit val="5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'総括表(地区)'!$A$96</c:f>
          <c:strCache>
            <c:ptCount val="1"/>
            <c:pt idx="0">
              <c:v>：男性人口_地区別(基本推計)</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1446575342465753"/>
          <c:y val="0.16170833333333334"/>
          <c:w val="0.86487800668752024"/>
          <c:h val="0.68731955380577425"/>
        </c:manualLayout>
      </c:layout>
      <c:lineChart>
        <c:grouping val="standard"/>
        <c:varyColors val="0"/>
        <c:ser>
          <c:idx val="0"/>
          <c:order val="0"/>
          <c:tx>
            <c:strRef>
              <c:f>'総括表(地区)'!$B$96</c:f>
              <c:strCache>
                <c:ptCount val="1"/>
                <c:pt idx="0">
                  <c:v>大森地区</c:v>
                </c:pt>
              </c:strCache>
            </c:strRef>
          </c:tx>
          <c:spPr>
            <a:ln w="28575" cap="rnd">
              <a:solidFill>
                <a:schemeClr val="accent2"/>
              </a:solidFill>
              <a:round/>
            </a:ln>
            <a:effectLst/>
          </c:spPr>
          <c:marker>
            <c:symbol val="none"/>
          </c:marker>
          <c:cat>
            <c:numRef>
              <c:f>'総括表(地区)'!$C$5:$BC$5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'総括表(地区)'!$C$96:$BC$96</c:f>
              <c:numCache>
                <c:formatCode>#,##0_ ;[Red]\-#,##0\ </c:formatCode>
                <c:ptCount val="53"/>
                <c:pt idx="0">
                  <c:v>122413.00000000001</c:v>
                </c:pt>
                <c:pt idx="1">
                  <c:v>123362.99999999996</c:v>
                </c:pt>
                <c:pt idx="2">
                  <c:v>123151.99999999997</c:v>
                </c:pt>
                <c:pt idx="3">
                  <c:v>121966.99999999996</c:v>
                </c:pt>
                <c:pt idx="4">
                  <c:v>122014.00000000004</c:v>
                </c:pt>
                <c:pt idx="5">
                  <c:v>123160.99999999996</c:v>
                </c:pt>
                <c:pt idx="6">
                  <c:v>124515.99999999999</c:v>
                </c:pt>
                <c:pt idx="7">
                  <c:v>124734.19750185676</c:v>
                </c:pt>
                <c:pt idx="8">
                  <c:v>124912.70303069972</c:v>
                </c:pt>
                <c:pt idx="9">
                  <c:v>125055.94883158183</c:v>
                </c:pt>
                <c:pt idx="10">
                  <c:v>125146.52267865447</c:v>
                </c:pt>
                <c:pt idx="11">
                  <c:v>125201.08176553676</c:v>
                </c:pt>
                <c:pt idx="12">
                  <c:v>125313.3190544363</c:v>
                </c:pt>
                <c:pt idx="13">
                  <c:v>125419.78267765314</c:v>
                </c:pt>
                <c:pt idx="14">
                  <c:v>125551.67711969228</c:v>
                </c:pt>
                <c:pt idx="15">
                  <c:v>125678.15213739754</c:v>
                </c:pt>
                <c:pt idx="16">
                  <c:v>125821.9794194905</c:v>
                </c:pt>
                <c:pt idx="17">
                  <c:v>126038.64255299894</c:v>
                </c:pt>
                <c:pt idx="18">
                  <c:v>126257.89207197809</c:v>
                </c:pt>
                <c:pt idx="19">
                  <c:v>126489.176183264</c:v>
                </c:pt>
                <c:pt idx="20">
                  <c:v>126711.64703848542</c:v>
                </c:pt>
                <c:pt idx="21">
                  <c:v>126940.26606751292</c:v>
                </c:pt>
                <c:pt idx="22">
                  <c:v>127204.42516176859</c:v>
                </c:pt>
                <c:pt idx="23">
                  <c:v>127439.81403918708</c:v>
                </c:pt>
                <c:pt idx="24">
                  <c:v>127592.43747381927</c:v>
                </c:pt>
                <c:pt idx="25">
                  <c:v>127704.03288428899</c:v>
                </c:pt>
                <c:pt idx="26">
                  <c:v>127756.14005482636</c:v>
                </c:pt>
                <c:pt idx="27">
                  <c:v>127813.59884441446</c:v>
                </c:pt>
                <c:pt idx="28">
                  <c:v>127812.73102461656</c:v>
                </c:pt>
                <c:pt idx="29">
                  <c:v>127770.09067521708</c:v>
                </c:pt>
                <c:pt idx="30">
                  <c:v>127725.5590447733</c:v>
                </c:pt>
                <c:pt idx="31">
                  <c:v>127666.8982205256</c:v>
                </c:pt>
                <c:pt idx="32">
                  <c:v>127602.75523341216</c:v>
                </c:pt>
                <c:pt idx="33">
                  <c:v>127531.76436034722</c:v>
                </c:pt>
                <c:pt idx="34">
                  <c:v>127458.9329670626</c:v>
                </c:pt>
                <c:pt idx="35">
                  <c:v>127379.06757809853</c:v>
                </c:pt>
                <c:pt idx="36">
                  <c:v>127292.24626576679</c:v>
                </c:pt>
                <c:pt idx="37">
                  <c:v>127201.82206980037</c:v>
                </c:pt>
                <c:pt idx="38">
                  <c:v>127100.13254104137</c:v>
                </c:pt>
                <c:pt idx="39">
                  <c:v>126989.02418032826</c:v>
                </c:pt>
                <c:pt idx="40">
                  <c:v>126874.40782061104</c:v>
                </c:pt>
                <c:pt idx="41">
                  <c:v>126750.68627090611</c:v>
                </c:pt>
                <c:pt idx="42">
                  <c:v>126625.61590888831</c:v>
                </c:pt>
                <c:pt idx="43">
                  <c:v>126499.26884268454</c:v>
                </c:pt>
                <c:pt idx="44">
                  <c:v>126369.14994982257</c:v>
                </c:pt>
                <c:pt idx="45">
                  <c:v>126240.20082556047</c:v>
                </c:pt>
                <c:pt idx="46">
                  <c:v>126107.96153695868</c:v>
                </c:pt>
                <c:pt idx="47">
                  <c:v>125974.81174682698</c:v>
                </c:pt>
                <c:pt idx="48">
                  <c:v>125841.83682048178</c:v>
                </c:pt>
                <c:pt idx="49">
                  <c:v>125706.41543694757</c:v>
                </c:pt>
                <c:pt idx="50">
                  <c:v>125571.25377121795</c:v>
                </c:pt>
                <c:pt idx="51">
                  <c:v>125430.78700032987</c:v>
                </c:pt>
                <c:pt idx="52">
                  <c:v>125285.79860136853</c:v>
                </c:pt>
              </c:numCache>
            </c:numRef>
          </c:val>
          <c:smooth val="0"/>
          <c:extLst>
            <c:ext xmlns:c16="http://schemas.microsoft.com/office/drawing/2014/chart" uri="{C3380CC4-5D6E-409C-BE32-E72D297353CC}">
              <c16:uniqueId val="{00000001-B783-430F-A48B-1713A170D33C}"/>
            </c:ext>
          </c:extLst>
        </c:ser>
        <c:ser>
          <c:idx val="1"/>
          <c:order val="1"/>
          <c:tx>
            <c:strRef>
              <c:f>'総括表(地区)'!$B$97</c:f>
              <c:strCache>
                <c:ptCount val="1"/>
                <c:pt idx="0">
                  <c:v>調布地区</c:v>
                </c:pt>
              </c:strCache>
            </c:strRef>
          </c:tx>
          <c:spPr>
            <a:ln w="28575" cap="rnd">
              <a:solidFill>
                <a:schemeClr val="accent4"/>
              </a:solidFill>
              <a:round/>
            </a:ln>
            <a:effectLst/>
          </c:spPr>
          <c:marker>
            <c:symbol val="none"/>
          </c:marker>
          <c:cat>
            <c:numRef>
              <c:f>'総括表(地区)'!$C$5:$BC$5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'総括表(地区)'!$C$97:$BC$97</c:f>
              <c:numCache>
                <c:formatCode>#,##0_ ;[Red]\-#,##0\ </c:formatCode>
                <c:ptCount val="53"/>
                <c:pt idx="0">
                  <c:v>90053.000000000044</c:v>
                </c:pt>
                <c:pt idx="1">
                  <c:v>90644.999999999956</c:v>
                </c:pt>
                <c:pt idx="2">
                  <c:v>90590.999999999985</c:v>
                </c:pt>
                <c:pt idx="3">
                  <c:v>89901.999999999985</c:v>
                </c:pt>
                <c:pt idx="4">
                  <c:v>89667.000000000015</c:v>
                </c:pt>
                <c:pt idx="5">
                  <c:v>89998.000000000015</c:v>
                </c:pt>
                <c:pt idx="6">
                  <c:v>90848.000000000015</c:v>
                </c:pt>
                <c:pt idx="7">
                  <c:v>90787.129974588301</c:v>
                </c:pt>
                <c:pt idx="8">
                  <c:v>90715.214433310772</c:v>
                </c:pt>
                <c:pt idx="9">
                  <c:v>90625.943451966828</c:v>
                </c:pt>
                <c:pt idx="10">
                  <c:v>90510.343319161271</c:v>
                </c:pt>
                <c:pt idx="11">
                  <c:v>90396.357299525946</c:v>
                </c:pt>
                <c:pt idx="12">
                  <c:v>90314.883443497136</c:v>
                </c:pt>
                <c:pt idx="13">
                  <c:v>90232.315393701021</c:v>
                </c:pt>
                <c:pt idx="14">
                  <c:v>90152.262079026128</c:v>
                </c:pt>
                <c:pt idx="15">
                  <c:v>90065.361792377953</c:v>
                </c:pt>
                <c:pt idx="16">
                  <c:v>89973.500428533196</c:v>
                </c:pt>
                <c:pt idx="17">
                  <c:v>89920.328086260983</c:v>
                </c:pt>
                <c:pt idx="18">
                  <c:v>89854.491928588453</c:v>
                </c:pt>
                <c:pt idx="19">
                  <c:v>89773.120983720757</c:v>
                </c:pt>
                <c:pt idx="20">
                  <c:v>89683.562160348156</c:v>
                </c:pt>
                <c:pt idx="21">
                  <c:v>89570.291089148144</c:v>
                </c:pt>
                <c:pt idx="22">
                  <c:v>89471.122666961135</c:v>
                </c:pt>
                <c:pt idx="23">
                  <c:v>89340.847527269463</c:v>
                </c:pt>
                <c:pt idx="24">
                  <c:v>89166.373115983559</c:v>
                </c:pt>
                <c:pt idx="25">
                  <c:v>88961.465363170675</c:v>
                </c:pt>
                <c:pt idx="26">
                  <c:v>88739.469823061954</c:v>
                </c:pt>
                <c:pt idx="27">
                  <c:v>88521.244959362972</c:v>
                </c:pt>
                <c:pt idx="28">
                  <c:v>88273.430412288551</c:v>
                </c:pt>
                <c:pt idx="29">
                  <c:v>87995.96416114879</c:v>
                </c:pt>
                <c:pt idx="30">
                  <c:v>87717.199921664098</c:v>
                </c:pt>
                <c:pt idx="31">
                  <c:v>87429.919235070905</c:v>
                </c:pt>
                <c:pt idx="32">
                  <c:v>87134.323798753932</c:v>
                </c:pt>
                <c:pt idx="33">
                  <c:v>86824.74542548132</c:v>
                </c:pt>
                <c:pt idx="34">
                  <c:v>86501.77560476186</c:v>
                </c:pt>
                <c:pt idx="35">
                  <c:v>86168.916509619201</c:v>
                </c:pt>
                <c:pt idx="36">
                  <c:v>85829.499961332942</c:v>
                </c:pt>
                <c:pt idx="37">
                  <c:v>85484.821839297962</c:v>
                </c:pt>
                <c:pt idx="38">
                  <c:v>85131.399767465002</c:v>
                </c:pt>
                <c:pt idx="39">
                  <c:v>84772.605284486097</c:v>
                </c:pt>
                <c:pt idx="40">
                  <c:v>84410.785395668281</c:v>
                </c:pt>
                <c:pt idx="41">
                  <c:v>84045.616760484627</c:v>
                </c:pt>
                <c:pt idx="42">
                  <c:v>83680.280636587049</c:v>
                </c:pt>
                <c:pt idx="43">
                  <c:v>83315.783087469958</c:v>
                </c:pt>
                <c:pt idx="44">
                  <c:v>82950.940027491699</c:v>
                </c:pt>
                <c:pt idx="45">
                  <c:v>82591.427251364235</c:v>
                </c:pt>
                <c:pt idx="46">
                  <c:v>82235.169335985644</c:v>
                </c:pt>
                <c:pt idx="47">
                  <c:v>81883.237383768777</c:v>
                </c:pt>
                <c:pt idx="48">
                  <c:v>81535.841115793533</c:v>
                </c:pt>
                <c:pt idx="49">
                  <c:v>81195.244940987002</c:v>
                </c:pt>
                <c:pt idx="50">
                  <c:v>80859.762193188915</c:v>
                </c:pt>
                <c:pt idx="51">
                  <c:v>80530.728065233925</c:v>
                </c:pt>
                <c:pt idx="52">
                  <c:v>80210.708961452023</c:v>
                </c:pt>
              </c:numCache>
            </c:numRef>
          </c:val>
          <c:smooth val="0"/>
          <c:extLst>
            <c:ext xmlns:c16="http://schemas.microsoft.com/office/drawing/2014/chart" uri="{C3380CC4-5D6E-409C-BE32-E72D297353CC}">
              <c16:uniqueId val="{00000003-B783-430F-A48B-1713A170D33C}"/>
            </c:ext>
          </c:extLst>
        </c:ser>
        <c:ser>
          <c:idx val="2"/>
          <c:order val="2"/>
          <c:tx>
            <c:strRef>
              <c:f>'総括表(地区)'!$B$98</c:f>
              <c:strCache>
                <c:ptCount val="1"/>
                <c:pt idx="0">
                  <c:v>蒲田地区</c:v>
                </c:pt>
              </c:strCache>
            </c:strRef>
          </c:tx>
          <c:spPr>
            <a:ln w="28575" cap="rnd">
              <a:solidFill>
                <a:schemeClr val="accent6"/>
              </a:solidFill>
              <a:round/>
            </a:ln>
            <a:effectLst/>
          </c:spPr>
          <c:marker>
            <c:symbol val="none"/>
          </c:marker>
          <c:cat>
            <c:numRef>
              <c:f>'総括表(地区)'!$C$5:$BC$5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'総括表(地区)'!$C$98:$BC$98</c:f>
              <c:numCache>
                <c:formatCode>#,##0_ ;[Red]\-#,##0\ </c:formatCode>
                <c:ptCount val="53"/>
                <c:pt idx="0">
                  <c:v>150187.00000000009</c:v>
                </c:pt>
                <c:pt idx="1">
                  <c:v>150562.99999999997</c:v>
                </c:pt>
                <c:pt idx="2">
                  <c:v>149887</c:v>
                </c:pt>
                <c:pt idx="3">
                  <c:v>149765.00000000009</c:v>
                </c:pt>
                <c:pt idx="4">
                  <c:v>150101.00000000003</c:v>
                </c:pt>
                <c:pt idx="5">
                  <c:v>151478.00000000006</c:v>
                </c:pt>
                <c:pt idx="6">
                  <c:v>153014</c:v>
                </c:pt>
                <c:pt idx="7">
                  <c:v>153284.72327926336</c:v>
                </c:pt>
                <c:pt idx="8">
                  <c:v>153518.25501761131</c:v>
                </c:pt>
                <c:pt idx="9">
                  <c:v>153696.20865612986</c:v>
                </c:pt>
                <c:pt idx="10">
                  <c:v>153798.81989329413</c:v>
                </c:pt>
                <c:pt idx="11">
                  <c:v>153872.70488681927</c:v>
                </c:pt>
                <c:pt idx="12">
                  <c:v>154001.00825664809</c:v>
                </c:pt>
                <c:pt idx="13">
                  <c:v>154103.78274454197</c:v>
                </c:pt>
                <c:pt idx="14">
                  <c:v>154191.40056083488</c:v>
                </c:pt>
                <c:pt idx="15">
                  <c:v>154240.58144758517</c:v>
                </c:pt>
                <c:pt idx="16">
                  <c:v>154289.64563398797</c:v>
                </c:pt>
                <c:pt idx="17">
                  <c:v>154371.62557973439</c:v>
                </c:pt>
                <c:pt idx="18">
                  <c:v>154425.58622599946</c:v>
                </c:pt>
                <c:pt idx="19">
                  <c:v>154469.42001610497</c:v>
                </c:pt>
                <c:pt idx="20">
                  <c:v>154513.74501063756</c:v>
                </c:pt>
                <c:pt idx="21">
                  <c:v>154550.99049619341</c:v>
                </c:pt>
                <c:pt idx="22">
                  <c:v>154628.99246746709</c:v>
                </c:pt>
                <c:pt idx="23">
                  <c:v>154663.64090978148</c:v>
                </c:pt>
                <c:pt idx="24">
                  <c:v>154618.69777498356</c:v>
                </c:pt>
                <c:pt idx="25">
                  <c:v>154506.98951691264</c:v>
                </c:pt>
                <c:pt idx="26">
                  <c:v>154349.28733058335</c:v>
                </c:pt>
                <c:pt idx="27">
                  <c:v>154172.07543528211</c:v>
                </c:pt>
                <c:pt idx="28">
                  <c:v>153950.82014157172</c:v>
                </c:pt>
                <c:pt idx="29">
                  <c:v>153701.94895530838</c:v>
                </c:pt>
                <c:pt idx="30">
                  <c:v>153458.17983278487</c:v>
                </c:pt>
                <c:pt idx="31">
                  <c:v>153210.74321615271</c:v>
                </c:pt>
                <c:pt idx="32">
                  <c:v>152964.81535278511</c:v>
                </c:pt>
                <c:pt idx="33">
                  <c:v>152707.45277543608</c:v>
                </c:pt>
                <c:pt idx="34">
                  <c:v>152431.99584064999</c:v>
                </c:pt>
                <c:pt idx="35">
                  <c:v>152142.29819095178</c:v>
                </c:pt>
                <c:pt idx="36">
                  <c:v>151836.21557214163</c:v>
                </c:pt>
                <c:pt idx="37">
                  <c:v>151512.36703040899</c:v>
                </c:pt>
                <c:pt idx="38">
                  <c:v>151170.61881724803</c:v>
                </c:pt>
                <c:pt idx="39">
                  <c:v>150808.05323483874</c:v>
                </c:pt>
                <c:pt idx="40">
                  <c:v>150431.51786547346</c:v>
                </c:pt>
                <c:pt idx="41">
                  <c:v>150040.13754389342</c:v>
                </c:pt>
                <c:pt idx="42">
                  <c:v>149631.73982460989</c:v>
                </c:pt>
                <c:pt idx="43">
                  <c:v>149210.56518069125</c:v>
                </c:pt>
                <c:pt idx="44">
                  <c:v>148778.8351320748</c:v>
                </c:pt>
                <c:pt idx="45">
                  <c:v>148336.84827691081</c:v>
                </c:pt>
                <c:pt idx="46">
                  <c:v>147884.41914910951</c:v>
                </c:pt>
                <c:pt idx="47">
                  <c:v>147422.22487218911</c:v>
                </c:pt>
                <c:pt idx="48">
                  <c:v>146946.55601844995</c:v>
                </c:pt>
                <c:pt idx="49">
                  <c:v>146454.25892393544</c:v>
                </c:pt>
                <c:pt idx="50">
                  <c:v>145945.77604228634</c:v>
                </c:pt>
                <c:pt idx="51">
                  <c:v>145422.07493575852</c:v>
                </c:pt>
                <c:pt idx="52">
                  <c:v>144880.56733365069</c:v>
                </c:pt>
              </c:numCache>
            </c:numRef>
          </c:val>
          <c:smooth val="0"/>
          <c:extLst>
            <c:ext xmlns:c16="http://schemas.microsoft.com/office/drawing/2014/chart" uri="{C3380CC4-5D6E-409C-BE32-E72D297353CC}">
              <c16:uniqueId val="{00000005-B783-430F-A48B-1713A170D33C}"/>
            </c:ext>
          </c:extLst>
        </c:ser>
        <c:dLbls>
          <c:showLegendKey val="0"/>
          <c:showVal val="0"/>
          <c:showCatName val="0"/>
          <c:showSerName val="0"/>
          <c:showPercent val="0"/>
          <c:showBubbleSize val="0"/>
        </c:dLbls>
        <c:smooth val="0"/>
        <c:axId val="505620816"/>
        <c:axId val="505621600"/>
        <c:extLst/>
      </c:lineChart>
      <c:catAx>
        <c:axId val="50562081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en-US"/>
                  <a:t>基準日</a:t>
                </a:r>
                <a:r>
                  <a:rPr lang="en-US" altLang="ja-JP"/>
                  <a:t>:</a:t>
                </a:r>
                <a:r>
                  <a:rPr lang="en-US"/>
                  <a:t>1</a:t>
                </a:r>
                <a:r>
                  <a:rPr lang="ja-JP"/>
                  <a:t>月</a:t>
                </a:r>
                <a:r>
                  <a:rPr lang="en-US" altLang="ja-JP"/>
                  <a:t>1</a:t>
                </a:r>
                <a:r>
                  <a:rPr lang="ja-JP" altLang="en-US"/>
                  <a:t>日</a:t>
                </a:r>
                <a:r>
                  <a:rPr lang="ja-JP"/>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5621600"/>
        <c:crosses val="autoZero"/>
        <c:auto val="1"/>
        <c:lblAlgn val="ctr"/>
        <c:lblOffset val="100"/>
        <c:tickLblSkip val="5"/>
        <c:tickMarkSkip val="1"/>
        <c:noMultiLvlLbl val="0"/>
      </c:catAx>
      <c:valAx>
        <c:axId val="505621600"/>
        <c:scaling>
          <c:orientation val="minMax"/>
          <c:min val="75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5620816"/>
        <c:crosses val="autoZero"/>
        <c:crossBetween val="between"/>
        <c:majorUnit val="50000"/>
      </c:valAx>
      <c:spPr>
        <a:noFill/>
        <a:ln>
          <a:noFill/>
        </a:ln>
        <a:effectLst/>
      </c:spPr>
    </c:plotArea>
    <c:legend>
      <c:legendPos val="t"/>
      <c:overlay val="1"/>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r>
              <a:rPr lang="ja-JP" altLang="en-US" sz="1600">
                <a:latin typeface="BIZ UDPゴシック" panose="020B0400000000000000" pitchFamily="50" charset="-128"/>
                <a:ea typeface="BIZ UDPゴシック" panose="020B0400000000000000" pitchFamily="50" charset="-128"/>
              </a:rPr>
              <a:t>総人口</a:t>
            </a:r>
            <a:r>
              <a:rPr lang="en-US" altLang="ja-JP" sz="1600">
                <a:latin typeface="BIZ UDPゴシック" panose="020B0400000000000000" pitchFamily="50" charset="-128"/>
                <a:ea typeface="BIZ UDPゴシック" panose="020B0400000000000000" pitchFamily="50" charset="-128"/>
              </a:rPr>
              <a:t>_</a:t>
            </a:r>
            <a:r>
              <a:rPr lang="ja-JP" altLang="en-US" sz="1600">
                <a:latin typeface="BIZ UDPゴシック" panose="020B0400000000000000" pitchFamily="50" charset="-128"/>
                <a:ea typeface="BIZ UDPゴシック" panose="020B0400000000000000" pitchFamily="50" charset="-128"/>
              </a:rPr>
              <a:t>地区別</a:t>
            </a:r>
            <a:endParaRPr lang="en-US" altLang="ja-JP" sz="1600">
              <a:latin typeface="BIZ UDPゴシック" panose="020B0400000000000000" pitchFamily="50" charset="-128"/>
              <a:ea typeface="BIZ UDPゴシック" panose="020B0400000000000000" pitchFamily="50" charset="-128"/>
            </a:endParaRPr>
          </a:p>
        </c:rich>
      </c:tx>
      <c:layout>
        <c:manualLayout>
          <c:xMode val="edge"/>
          <c:yMode val="edge"/>
          <c:x val="1.6945562885720362E-2"/>
          <c:y val="3.6514055645436104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endParaRPr lang="ja-JP"/>
        </a:p>
      </c:txPr>
    </c:title>
    <c:autoTitleDeleted val="0"/>
    <c:plotArea>
      <c:layout>
        <c:manualLayout>
          <c:layoutTarget val="inner"/>
          <c:xMode val="edge"/>
          <c:yMode val="edge"/>
          <c:x val="0.11446575342465753"/>
          <c:y val="0.16170833333333334"/>
          <c:w val="0.86487800668752024"/>
          <c:h val="0.68731955380577425"/>
        </c:manualLayout>
      </c:layout>
      <c:lineChart>
        <c:grouping val="standard"/>
        <c:varyColors val="0"/>
        <c:ser>
          <c:idx val="0"/>
          <c:order val="0"/>
          <c:tx>
            <c:strRef>
              <c:f>'総括表(地区)'!$B$28</c:f>
              <c:strCache>
                <c:ptCount val="1"/>
                <c:pt idx="0">
                  <c:v>大森地区</c:v>
                </c:pt>
              </c:strCache>
            </c:strRef>
          </c:tx>
          <c:spPr>
            <a:ln w="28575" cap="rnd">
              <a:solidFill>
                <a:schemeClr val="accent2"/>
              </a:solidFill>
              <a:round/>
            </a:ln>
            <a:effectLst/>
          </c:spPr>
          <c:marker>
            <c:symbol val="none"/>
          </c:marker>
          <c:dPt>
            <c:idx val="5"/>
            <c:marker>
              <c:symbol val="none"/>
            </c:marker>
            <c:bubble3D val="0"/>
            <c:extLst>
              <c:ext xmlns:c16="http://schemas.microsoft.com/office/drawing/2014/chart" uri="{C3380CC4-5D6E-409C-BE32-E72D297353CC}">
                <c16:uniqueId val="{00000000-6F7F-4AD4-82FD-9474398CDF01}"/>
              </c:ext>
            </c:extLst>
          </c:dPt>
          <c:dPt>
            <c:idx val="6"/>
            <c:marker>
              <c:symbol val="circle"/>
              <c:size val="10"/>
              <c:spPr>
                <a:solidFill>
                  <a:schemeClr val="accent2"/>
                </a:solidFill>
                <a:ln w="9525">
                  <a:solidFill>
                    <a:schemeClr val="accent2"/>
                  </a:solidFill>
                </a:ln>
                <a:effectLst/>
              </c:spPr>
            </c:marker>
            <c:bubble3D val="0"/>
            <c:extLst>
              <c:ext xmlns:c16="http://schemas.microsoft.com/office/drawing/2014/chart" uri="{C3380CC4-5D6E-409C-BE32-E72D297353CC}">
                <c16:uniqueId val="{0000002B-6F7F-4AD4-82FD-9474398CDF01}"/>
              </c:ext>
            </c:extLst>
          </c:dPt>
          <c:dPt>
            <c:idx val="7"/>
            <c:marker>
              <c:symbol val="circle"/>
              <c:size val="10"/>
              <c:spPr>
                <a:solidFill>
                  <a:schemeClr val="accent2"/>
                </a:solidFill>
                <a:ln w="9525">
                  <a:solidFill>
                    <a:schemeClr val="accent2"/>
                  </a:solidFill>
                </a:ln>
                <a:effectLst/>
              </c:spPr>
            </c:marker>
            <c:bubble3D val="0"/>
            <c:extLst>
              <c:ext xmlns:c16="http://schemas.microsoft.com/office/drawing/2014/chart" uri="{C3380CC4-5D6E-409C-BE32-E72D297353CC}">
                <c16:uniqueId val="{0000002F-44A4-479C-9CAD-AD8D49C95239}"/>
              </c:ext>
            </c:extLst>
          </c:dPt>
          <c:dPt>
            <c:idx val="10"/>
            <c:marker>
              <c:symbol val="none"/>
            </c:marker>
            <c:bubble3D val="0"/>
            <c:extLst>
              <c:ext xmlns:c16="http://schemas.microsoft.com/office/drawing/2014/chart" uri="{C3380CC4-5D6E-409C-BE32-E72D297353CC}">
                <c16:uniqueId val="{00000001-6F7F-4AD4-82FD-9474398CDF01}"/>
              </c:ext>
            </c:extLst>
          </c:dPt>
          <c:dPt>
            <c:idx val="15"/>
            <c:marker>
              <c:symbol val="none"/>
            </c:marker>
            <c:bubble3D val="0"/>
            <c:extLst>
              <c:ext xmlns:c16="http://schemas.microsoft.com/office/drawing/2014/chart" uri="{C3380CC4-5D6E-409C-BE32-E72D297353CC}">
                <c16:uniqueId val="{00000002-6F7F-4AD4-82FD-9474398CDF01}"/>
              </c:ext>
            </c:extLst>
          </c:dPt>
          <c:dPt>
            <c:idx val="20"/>
            <c:marker>
              <c:symbol val="none"/>
            </c:marker>
            <c:bubble3D val="0"/>
            <c:extLst>
              <c:ext xmlns:c16="http://schemas.microsoft.com/office/drawing/2014/chart" uri="{C3380CC4-5D6E-409C-BE32-E72D297353CC}">
                <c16:uniqueId val="{00000003-6F7F-4AD4-82FD-9474398CDF01}"/>
              </c:ext>
            </c:extLst>
          </c:dPt>
          <c:dPt>
            <c:idx val="25"/>
            <c:marker>
              <c:symbol val="none"/>
            </c:marker>
            <c:bubble3D val="0"/>
            <c:extLst>
              <c:ext xmlns:c16="http://schemas.microsoft.com/office/drawing/2014/chart" uri="{C3380CC4-5D6E-409C-BE32-E72D297353CC}">
                <c16:uniqueId val="{00000004-6F7F-4AD4-82FD-9474398CDF01}"/>
              </c:ext>
            </c:extLst>
          </c:dPt>
          <c:dPt>
            <c:idx val="27"/>
            <c:marker>
              <c:symbol val="circle"/>
              <c:size val="10"/>
              <c:spPr>
                <a:solidFill>
                  <a:schemeClr val="accent2"/>
                </a:solidFill>
                <a:ln w="9525">
                  <a:solidFill>
                    <a:schemeClr val="accent2"/>
                  </a:solidFill>
                </a:ln>
                <a:effectLst/>
              </c:spPr>
            </c:marker>
            <c:bubble3D val="0"/>
            <c:extLst>
              <c:ext xmlns:c16="http://schemas.microsoft.com/office/drawing/2014/chart" uri="{C3380CC4-5D6E-409C-BE32-E72D297353CC}">
                <c16:uniqueId val="{00000031-CB05-4C74-92B4-CF45A1B39CE8}"/>
              </c:ext>
            </c:extLst>
          </c:dPt>
          <c:dPt>
            <c:idx val="28"/>
            <c:marker>
              <c:symbol val="none"/>
            </c:marker>
            <c:bubble3D val="0"/>
            <c:extLst>
              <c:ext xmlns:c16="http://schemas.microsoft.com/office/drawing/2014/chart" uri="{C3380CC4-5D6E-409C-BE32-E72D297353CC}">
                <c16:uniqueId val="{00000030-6F7F-4AD4-82FD-9474398CDF01}"/>
              </c:ext>
            </c:extLst>
          </c:dPt>
          <c:dPt>
            <c:idx val="35"/>
            <c:marker>
              <c:symbol val="none"/>
            </c:marker>
            <c:bubble3D val="0"/>
            <c:extLst>
              <c:ext xmlns:c16="http://schemas.microsoft.com/office/drawing/2014/chart" uri="{C3380CC4-5D6E-409C-BE32-E72D297353CC}">
                <c16:uniqueId val="{00000005-6F7F-4AD4-82FD-9474398CDF01}"/>
              </c:ext>
            </c:extLst>
          </c:dPt>
          <c:dPt>
            <c:idx val="45"/>
            <c:marker>
              <c:symbol val="none"/>
            </c:marker>
            <c:bubble3D val="0"/>
            <c:extLst>
              <c:ext xmlns:c16="http://schemas.microsoft.com/office/drawing/2014/chart" uri="{C3380CC4-5D6E-409C-BE32-E72D297353CC}">
                <c16:uniqueId val="{00000006-6F7F-4AD4-82FD-9474398CDF01}"/>
              </c:ext>
            </c:extLst>
          </c:dPt>
          <c:dPt>
            <c:idx val="52"/>
            <c:marker>
              <c:symbol val="circle"/>
              <c:size val="10"/>
              <c:spPr>
                <a:solidFill>
                  <a:schemeClr val="accent2"/>
                </a:solidFill>
                <a:ln w="9525">
                  <a:solidFill>
                    <a:schemeClr val="accent2"/>
                  </a:solidFill>
                </a:ln>
                <a:effectLst/>
              </c:spPr>
            </c:marker>
            <c:bubble3D val="0"/>
            <c:extLst>
              <c:ext xmlns:c16="http://schemas.microsoft.com/office/drawing/2014/chart" uri="{C3380CC4-5D6E-409C-BE32-E72D297353CC}">
                <c16:uniqueId val="{0000002E-6F7F-4AD4-82FD-9474398CDF01}"/>
              </c:ext>
            </c:extLst>
          </c:dPt>
          <c:dLbls>
            <c:dLbl>
              <c:idx val="6"/>
              <c:layout>
                <c:manualLayout>
                  <c:x val="-0.10077843512804142"/>
                  <c:y val="7.8205128205128205E-2"/>
                </c:manualLayout>
              </c:layout>
              <c:tx>
                <c:rich>
                  <a:bodyPr/>
                  <a:lstStyle/>
                  <a:p>
                    <a:r>
                      <a:rPr lang="en-US" altLang="ja-JP">
                        <a:latin typeface="BIZ UDPゴシック" panose="020B0400000000000000" pitchFamily="50" charset="-128"/>
                        <a:ea typeface="BIZ UDPゴシック" panose="020B0400000000000000" pitchFamily="50" charset="-128"/>
                      </a:rPr>
                      <a:t>【2025</a:t>
                    </a:r>
                    <a:r>
                      <a:rPr lang="ja-JP" altLang="en-US">
                        <a:latin typeface="BIZ UDPゴシック" panose="020B0400000000000000" pitchFamily="50" charset="-128"/>
                        <a:ea typeface="BIZ UDPゴシック" panose="020B0400000000000000" pitchFamily="50" charset="-128"/>
                      </a:rPr>
                      <a:t>年</a:t>
                    </a:r>
                    <a:r>
                      <a:rPr lang="en-US" altLang="ja-JP">
                        <a:latin typeface="BIZ UDPゴシック" panose="020B0400000000000000" pitchFamily="50" charset="-128"/>
                        <a:ea typeface="BIZ UDPゴシック" panose="020B0400000000000000" pitchFamily="50" charset="-128"/>
                      </a:rPr>
                      <a:t>】</a:t>
                    </a:r>
                  </a:p>
                  <a:p>
                    <a:fld id="{4FDBDA24-AB5A-4151-ADDC-58A69934D3BF}" type="VALUE">
                      <a:rPr lang="en-US" altLang="ja-JP">
                        <a:latin typeface="BIZ UDPゴシック" panose="020B0400000000000000" pitchFamily="50" charset="-128"/>
                        <a:ea typeface="BIZ UDPゴシック" panose="020B0400000000000000" pitchFamily="50" charset="-128"/>
                      </a:rPr>
                      <a:pPr/>
                      <a:t>[値]</a:t>
                    </a:fld>
                    <a:endParaRPr lang="ja-JP" altLang="en-US"/>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B-6F7F-4AD4-82FD-9474398CDF01}"/>
                </c:ext>
              </c:extLst>
            </c:dLbl>
            <c:dLbl>
              <c:idx val="7"/>
              <c:layout>
                <c:manualLayout>
                  <c:x val="-2.0057714407320733E-2"/>
                  <c:y val="5.5128205128205036E-2"/>
                </c:manualLayout>
              </c:layout>
              <c:tx>
                <c:rich>
                  <a:bodyPr/>
                  <a:lstStyle/>
                  <a:p>
                    <a:r>
                      <a:rPr lang="en-US" altLang="ja-JP"/>
                      <a:t>【2026</a:t>
                    </a:r>
                    <a:r>
                      <a:rPr lang="ja-JP" altLang="en-US"/>
                      <a:t>年</a:t>
                    </a:r>
                    <a:r>
                      <a:rPr lang="en-US" altLang="ja-JP"/>
                      <a:t>】</a:t>
                    </a:r>
                  </a:p>
                  <a:p>
                    <a:fld id="{4CE08854-2614-4160-A889-9343B68CEB88}" type="VALUE">
                      <a:rPr lang="en-US" altLang="ja-JP"/>
                      <a:pPr/>
                      <a:t>[値]</a:t>
                    </a:fld>
                    <a:endParaRPr lang="ja-JP" altLang="en-US"/>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F-44A4-479C-9CAD-AD8D49C95239}"/>
                </c:ext>
              </c:extLst>
            </c:dLbl>
            <c:dLbl>
              <c:idx val="27"/>
              <c:tx>
                <c:rich>
                  <a:bodyPr/>
                  <a:lstStyle/>
                  <a:p>
                    <a:r>
                      <a:rPr lang="en-US" altLang="ja-JP"/>
                      <a:t>【2046</a:t>
                    </a:r>
                    <a:r>
                      <a:rPr lang="ja-JP" altLang="en-US"/>
                      <a:t>年</a:t>
                    </a:r>
                    <a:r>
                      <a:rPr lang="en-US" altLang="ja-JP"/>
                      <a:t>】</a:t>
                    </a:r>
                  </a:p>
                  <a:p>
                    <a:fld id="{07FDE1F5-A281-480B-9121-5352D61A67C9}" type="VALUE">
                      <a:rPr lang="en-US" altLang="ja-JP"/>
                      <a:pPr/>
                      <a:t>[値]</a:t>
                    </a:fld>
                    <a:endParaRPr lang="ja-JP" alt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1-CB05-4C74-92B4-CF45A1B39CE8}"/>
                </c:ext>
              </c:extLst>
            </c:dLbl>
            <c:dLbl>
              <c:idx val="52"/>
              <c:layout>
                <c:manualLayout>
                  <c:x val="-2.1621621621621727E-2"/>
                  <c:y val="-5.4358974358974403E-2"/>
                </c:manualLayout>
              </c:layout>
              <c:tx>
                <c:rich>
                  <a:bodyPr/>
                  <a:lstStyle/>
                  <a:p>
                    <a:r>
                      <a:rPr lang="en-US" altLang="ja-JP"/>
                      <a:t>【2071</a:t>
                    </a:r>
                    <a:r>
                      <a:rPr lang="ja-JP" altLang="en-US"/>
                      <a:t>年</a:t>
                    </a:r>
                    <a:r>
                      <a:rPr lang="en-US" altLang="ja-JP"/>
                      <a:t>】</a:t>
                    </a:r>
                  </a:p>
                  <a:p>
                    <a:fld id="{5E7A7792-B859-4759-8246-DE5483EFD7E2}" type="VALUE">
                      <a:rPr lang="en-US" altLang="ja-JP"/>
                      <a:pPr/>
                      <a:t>[値]</a:t>
                    </a:fld>
                    <a:endParaRPr lang="ja-JP" altLang="en-US"/>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E-6F7F-4AD4-82FD-9474398CDF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Pゴシック" panose="020B0400000000000000" pitchFamily="50" charset="-128"/>
                    <a:ea typeface="BIZ UDPゴシック" panose="020B0400000000000000"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'総括表(地区)'!$C$5:$BC$5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'総括表(地区)'!$C$28:$BC$28</c:f>
              <c:numCache>
                <c:formatCode>#,##0_);[Red]\(#,##0\)</c:formatCode>
                <c:ptCount val="53"/>
                <c:pt idx="0">
                  <c:v>243927.99999999997</c:v>
                </c:pt>
                <c:pt idx="1">
                  <c:v>245982.00000000009</c:v>
                </c:pt>
                <c:pt idx="2">
                  <c:v>245536.00000000006</c:v>
                </c:pt>
                <c:pt idx="3">
                  <c:v>243225.00000000003</c:v>
                </c:pt>
                <c:pt idx="4">
                  <c:v>243332.00000000003</c:v>
                </c:pt>
                <c:pt idx="5">
                  <c:v>245568.99999999991</c:v>
                </c:pt>
                <c:pt idx="6">
                  <c:v>247908.99999999988</c:v>
                </c:pt>
                <c:pt idx="7">
                  <c:v>248242.83960761121</c:v>
                </c:pt>
                <c:pt idx="8">
                  <c:v>248505.09990783356</c:v>
                </c:pt>
                <c:pt idx="9">
                  <c:v>248713.35851190137</c:v>
                </c:pt>
                <c:pt idx="10">
                  <c:v>248844.03579190158</c:v>
                </c:pt>
                <c:pt idx="11">
                  <c:v>248960.77127359615</c:v>
                </c:pt>
                <c:pt idx="12">
                  <c:v>249169.44153999031</c:v>
                </c:pt>
                <c:pt idx="13">
                  <c:v>249399.94530684807</c:v>
                </c:pt>
                <c:pt idx="14">
                  <c:v>249637.88506275465</c:v>
                </c:pt>
                <c:pt idx="15">
                  <c:v>249871.17596327857</c:v>
                </c:pt>
                <c:pt idx="16">
                  <c:v>250147.38737520759</c:v>
                </c:pt>
                <c:pt idx="17">
                  <c:v>250556.54913020573</c:v>
                </c:pt>
                <c:pt idx="18">
                  <c:v>250996.18322347989</c:v>
                </c:pt>
                <c:pt idx="19">
                  <c:v>251441.2952463312</c:v>
                </c:pt>
                <c:pt idx="20">
                  <c:v>251887.83442737153</c:v>
                </c:pt>
                <c:pt idx="21">
                  <c:v>252308.12710684014</c:v>
                </c:pt>
                <c:pt idx="22">
                  <c:v>252807.8682452029</c:v>
                </c:pt>
                <c:pt idx="23">
                  <c:v>253238.93695758248</c:v>
                </c:pt>
                <c:pt idx="24">
                  <c:v>253522.61122600868</c:v>
                </c:pt>
                <c:pt idx="25">
                  <c:v>253724.39850056788</c:v>
                </c:pt>
                <c:pt idx="26">
                  <c:v>253803.10884939582</c:v>
                </c:pt>
                <c:pt idx="27">
                  <c:v>253865.25717908534</c:v>
                </c:pt>
                <c:pt idx="28">
                  <c:v>253825.88180118968</c:v>
                </c:pt>
                <c:pt idx="29">
                  <c:v>253733.66323437053</c:v>
                </c:pt>
                <c:pt idx="30">
                  <c:v>253670.35556223942</c:v>
                </c:pt>
                <c:pt idx="31">
                  <c:v>253595.07996681952</c:v>
                </c:pt>
                <c:pt idx="32">
                  <c:v>253517.88215393512</c:v>
                </c:pt>
                <c:pt idx="33">
                  <c:v>253431.09690406112</c:v>
                </c:pt>
                <c:pt idx="34">
                  <c:v>253338.38863884067</c:v>
                </c:pt>
                <c:pt idx="35">
                  <c:v>253229.13826427603</c:v>
                </c:pt>
                <c:pt idx="36">
                  <c:v>253100.01192998889</c:v>
                </c:pt>
                <c:pt idx="37">
                  <c:v>252949.48615038962</c:v>
                </c:pt>
                <c:pt idx="38">
                  <c:v>252771.90675412153</c:v>
                </c:pt>
                <c:pt idx="39">
                  <c:v>252564.90930235753</c:v>
                </c:pt>
                <c:pt idx="40">
                  <c:v>252333.47041926283</c:v>
                </c:pt>
                <c:pt idx="41">
                  <c:v>252075.70669751082</c:v>
                </c:pt>
                <c:pt idx="42">
                  <c:v>251800.53997757452</c:v>
                </c:pt>
                <c:pt idx="43">
                  <c:v>251512.72812822621</c:v>
                </c:pt>
                <c:pt idx="44">
                  <c:v>251206.06301359617</c:v>
                </c:pt>
                <c:pt idx="45">
                  <c:v>250890.04249301917</c:v>
                </c:pt>
                <c:pt idx="46">
                  <c:v>250560.63997467249</c:v>
                </c:pt>
                <c:pt idx="47">
                  <c:v>250221.75113681995</c:v>
                </c:pt>
                <c:pt idx="48">
                  <c:v>249875.5576894132</c:v>
                </c:pt>
                <c:pt idx="49">
                  <c:v>249521.33064884754</c:v>
                </c:pt>
                <c:pt idx="50">
                  <c:v>249162.09181689986</c:v>
                </c:pt>
                <c:pt idx="51">
                  <c:v>248796.53923291972</c:v>
                </c:pt>
                <c:pt idx="52">
                  <c:v>248426.4883003578</c:v>
                </c:pt>
              </c:numCache>
            </c:numRef>
          </c:val>
          <c:smooth val="0"/>
          <c:extLst>
            <c:ext xmlns:c16="http://schemas.microsoft.com/office/drawing/2014/chart" uri="{C3380CC4-5D6E-409C-BE32-E72D297353CC}">
              <c16:uniqueId val="{00000007-6F7F-4AD4-82FD-9474398CDF01}"/>
            </c:ext>
          </c:extLst>
        </c:ser>
        <c:ser>
          <c:idx val="1"/>
          <c:order val="1"/>
          <c:tx>
            <c:strRef>
              <c:f>'総括表(地区)'!$B$29</c:f>
              <c:strCache>
                <c:ptCount val="1"/>
                <c:pt idx="0">
                  <c:v>調布地区</c:v>
                </c:pt>
              </c:strCache>
            </c:strRef>
          </c:tx>
          <c:spPr>
            <a:ln w="28575" cap="rnd">
              <a:solidFill>
                <a:schemeClr val="accent4"/>
              </a:solidFill>
              <a:round/>
            </a:ln>
            <a:effectLst/>
          </c:spPr>
          <c:marker>
            <c:symbol val="none"/>
          </c:marker>
          <c:dPt>
            <c:idx val="5"/>
            <c:marker>
              <c:symbol val="none"/>
            </c:marker>
            <c:bubble3D val="0"/>
            <c:extLst>
              <c:ext xmlns:c16="http://schemas.microsoft.com/office/drawing/2014/chart" uri="{C3380CC4-5D6E-409C-BE32-E72D297353CC}">
                <c16:uniqueId val="{00000008-6F7F-4AD4-82FD-9474398CDF01}"/>
              </c:ext>
            </c:extLst>
          </c:dPt>
          <c:dPt>
            <c:idx val="6"/>
            <c:marker>
              <c:symbol val="circle"/>
              <c:size val="10"/>
              <c:spPr>
                <a:solidFill>
                  <a:schemeClr val="accent4"/>
                </a:solidFill>
                <a:ln w="9525">
                  <a:solidFill>
                    <a:schemeClr val="accent4"/>
                  </a:solidFill>
                </a:ln>
                <a:effectLst/>
              </c:spPr>
            </c:marker>
            <c:bubble3D val="0"/>
            <c:extLst>
              <c:ext xmlns:c16="http://schemas.microsoft.com/office/drawing/2014/chart" uri="{C3380CC4-5D6E-409C-BE32-E72D297353CC}">
                <c16:uniqueId val="{0000002C-6F7F-4AD4-82FD-9474398CDF01}"/>
              </c:ext>
            </c:extLst>
          </c:dPt>
          <c:dPt>
            <c:idx val="7"/>
            <c:marker>
              <c:symbol val="circle"/>
              <c:size val="10"/>
              <c:spPr>
                <a:solidFill>
                  <a:schemeClr val="accent4"/>
                </a:solidFill>
                <a:ln w="9525">
                  <a:solidFill>
                    <a:schemeClr val="accent4"/>
                  </a:solidFill>
                </a:ln>
                <a:effectLst/>
              </c:spPr>
            </c:marker>
            <c:bubble3D val="0"/>
            <c:extLst>
              <c:ext xmlns:c16="http://schemas.microsoft.com/office/drawing/2014/chart" uri="{C3380CC4-5D6E-409C-BE32-E72D297353CC}">
                <c16:uniqueId val="{00000030-44A4-479C-9CAD-AD8D49C95239}"/>
              </c:ext>
            </c:extLst>
          </c:dPt>
          <c:dPt>
            <c:idx val="10"/>
            <c:marker>
              <c:symbol val="none"/>
            </c:marker>
            <c:bubble3D val="0"/>
            <c:extLst>
              <c:ext xmlns:c16="http://schemas.microsoft.com/office/drawing/2014/chart" uri="{C3380CC4-5D6E-409C-BE32-E72D297353CC}">
                <c16:uniqueId val="{00000009-6F7F-4AD4-82FD-9474398CDF01}"/>
              </c:ext>
            </c:extLst>
          </c:dPt>
          <c:dPt>
            <c:idx val="15"/>
            <c:marker>
              <c:symbol val="none"/>
            </c:marker>
            <c:bubble3D val="0"/>
            <c:extLst>
              <c:ext xmlns:c16="http://schemas.microsoft.com/office/drawing/2014/chart" uri="{C3380CC4-5D6E-409C-BE32-E72D297353CC}">
                <c16:uniqueId val="{0000000A-6F7F-4AD4-82FD-9474398CDF01}"/>
              </c:ext>
            </c:extLst>
          </c:dPt>
          <c:dPt>
            <c:idx val="20"/>
            <c:marker>
              <c:symbol val="none"/>
            </c:marker>
            <c:bubble3D val="0"/>
            <c:extLst>
              <c:ext xmlns:c16="http://schemas.microsoft.com/office/drawing/2014/chart" uri="{C3380CC4-5D6E-409C-BE32-E72D297353CC}">
                <c16:uniqueId val="{0000000B-6F7F-4AD4-82FD-9474398CDF01}"/>
              </c:ext>
            </c:extLst>
          </c:dPt>
          <c:dPt>
            <c:idx val="25"/>
            <c:marker>
              <c:symbol val="none"/>
            </c:marker>
            <c:bubble3D val="0"/>
            <c:extLst>
              <c:ext xmlns:c16="http://schemas.microsoft.com/office/drawing/2014/chart" uri="{C3380CC4-5D6E-409C-BE32-E72D297353CC}">
                <c16:uniqueId val="{0000000C-6F7F-4AD4-82FD-9474398CDF01}"/>
              </c:ext>
            </c:extLst>
          </c:dPt>
          <c:dPt>
            <c:idx val="28"/>
            <c:marker>
              <c:symbol val="none"/>
            </c:marker>
            <c:bubble3D val="0"/>
            <c:extLst>
              <c:ext xmlns:c16="http://schemas.microsoft.com/office/drawing/2014/chart" uri="{C3380CC4-5D6E-409C-BE32-E72D297353CC}">
                <c16:uniqueId val="{00000031-6F7F-4AD4-82FD-9474398CDF01}"/>
              </c:ext>
            </c:extLst>
          </c:dPt>
          <c:dPt>
            <c:idx val="35"/>
            <c:marker>
              <c:symbol val="none"/>
            </c:marker>
            <c:bubble3D val="0"/>
            <c:extLst>
              <c:ext xmlns:c16="http://schemas.microsoft.com/office/drawing/2014/chart" uri="{C3380CC4-5D6E-409C-BE32-E72D297353CC}">
                <c16:uniqueId val="{0000000D-6F7F-4AD4-82FD-9474398CDF01}"/>
              </c:ext>
            </c:extLst>
          </c:dPt>
          <c:dPt>
            <c:idx val="45"/>
            <c:marker>
              <c:symbol val="none"/>
            </c:marker>
            <c:bubble3D val="0"/>
            <c:extLst>
              <c:ext xmlns:c16="http://schemas.microsoft.com/office/drawing/2014/chart" uri="{C3380CC4-5D6E-409C-BE32-E72D297353CC}">
                <c16:uniqueId val="{0000000E-6F7F-4AD4-82FD-9474398CDF01}"/>
              </c:ext>
            </c:extLst>
          </c:dPt>
          <c:dPt>
            <c:idx val="52"/>
            <c:marker>
              <c:symbol val="circle"/>
              <c:size val="10"/>
              <c:spPr>
                <a:solidFill>
                  <a:schemeClr val="accent4"/>
                </a:solidFill>
                <a:ln w="9525">
                  <a:solidFill>
                    <a:schemeClr val="accent4"/>
                  </a:solidFill>
                </a:ln>
                <a:effectLst/>
              </c:spPr>
            </c:marker>
            <c:bubble3D val="0"/>
            <c:extLst>
              <c:ext xmlns:c16="http://schemas.microsoft.com/office/drawing/2014/chart" uri="{C3380CC4-5D6E-409C-BE32-E72D297353CC}">
                <c16:uniqueId val="{0000002F-6F7F-4AD4-82FD-9474398CDF01}"/>
              </c:ext>
            </c:extLst>
          </c:dPt>
          <c:dLbls>
            <c:dLbl>
              <c:idx val="6"/>
              <c:layout>
                <c:manualLayout>
                  <c:x val="-9.9690090090090111E-2"/>
                  <c:y val="7.0512820512820415E-2"/>
                </c:manualLayout>
              </c:layout>
              <c:tx>
                <c:rich>
                  <a:bodyPr/>
                  <a:lstStyle/>
                  <a:p>
                    <a:r>
                      <a:rPr lang="en-US" altLang="ja-JP">
                        <a:latin typeface="BIZ UDPゴシック" panose="020B0400000000000000" pitchFamily="50" charset="-128"/>
                        <a:ea typeface="BIZ UDPゴシック" panose="020B0400000000000000" pitchFamily="50" charset="-128"/>
                      </a:rPr>
                      <a:t>【2025</a:t>
                    </a:r>
                    <a:r>
                      <a:rPr lang="ja-JP" altLang="en-US">
                        <a:latin typeface="BIZ UDPゴシック" panose="020B0400000000000000" pitchFamily="50" charset="-128"/>
                        <a:ea typeface="BIZ UDPゴシック" panose="020B0400000000000000" pitchFamily="50" charset="-128"/>
                      </a:rPr>
                      <a:t>年</a:t>
                    </a:r>
                    <a:r>
                      <a:rPr lang="en-US" altLang="ja-JP">
                        <a:latin typeface="BIZ UDPゴシック" panose="020B0400000000000000" pitchFamily="50" charset="-128"/>
                        <a:ea typeface="BIZ UDPゴシック" panose="020B0400000000000000" pitchFamily="50" charset="-128"/>
                      </a:rPr>
                      <a:t>】</a:t>
                    </a:r>
                  </a:p>
                  <a:p>
                    <a:fld id="{749AC9CD-9D1D-4278-86B8-130CCD3EF48E}" type="VALUE">
                      <a:rPr lang="en-US" altLang="ja-JP">
                        <a:latin typeface="BIZ UDPゴシック" panose="020B0400000000000000" pitchFamily="50" charset="-128"/>
                        <a:ea typeface="BIZ UDPゴシック" panose="020B0400000000000000" pitchFamily="50" charset="-128"/>
                      </a:rPr>
                      <a:pPr/>
                      <a:t>[値]</a:t>
                    </a:fld>
                    <a:endParaRPr lang="ja-JP" altLang="en-US"/>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C-6F7F-4AD4-82FD-9474398CDF01}"/>
                </c:ext>
              </c:extLst>
            </c:dLbl>
            <c:dLbl>
              <c:idx val="7"/>
              <c:layout>
                <c:manualLayout>
                  <c:x val="-2.4136993686600012E-2"/>
                  <c:y val="4.4871794871794872E-2"/>
                </c:manualLayout>
              </c:layout>
              <c:tx>
                <c:rich>
                  <a:bodyPr/>
                  <a:lstStyle/>
                  <a:p>
                    <a:r>
                      <a:rPr lang="en-US" altLang="ja-JP"/>
                      <a:t>【2026</a:t>
                    </a:r>
                    <a:r>
                      <a:rPr lang="ja-JP" altLang="en-US"/>
                      <a:t>年</a:t>
                    </a:r>
                    <a:r>
                      <a:rPr lang="en-US" altLang="ja-JP"/>
                      <a:t>】</a:t>
                    </a:r>
                  </a:p>
                  <a:p>
                    <a:fld id="{785FB421-7004-44EF-BE0D-46A2C5EFC7E1}" type="VALUE">
                      <a:rPr lang="en-US" altLang="ja-JP"/>
                      <a:pPr/>
                      <a:t>[値]</a:t>
                    </a:fld>
                    <a:endParaRPr lang="ja-JP" altLang="en-US"/>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0-44A4-479C-9CAD-AD8D49C95239}"/>
                </c:ext>
              </c:extLst>
            </c:dLbl>
            <c:dLbl>
              <c:idx val="52"/>
              <c:layout>
                <c:manualLayout>
                  <c:x val="-2.1621621621621727E-2"/>
                  <c:y val="-6.2820512820512819E-2"/>
                </c:manualLayout>
              </c:layout>
              <c:tx>
                <c:rich>
                  <a:bodyPr/>
                  <a:lstStyle/>
                  <a:p>
                    <a:r>
                      <a:rPr lang="en-US" altLang="ja-JP"/>
                      <a:t>【2071</a:t>
                    </a:r>
                    <a:r>
                      <a:rPr lang="ja-JP" altLang="en-US"/>
                      <a:t>年</a:t>
                    </a:r>
                    <a:r>
                      <a:rPr lang="en-US" altLang="ja-JP"/>
                      <a:t>】</a:t>
                    </a:r>
                  </a:p>
                  <a:p>
                    <a:fld id="{7D21CD64-2164-4162-973D-62C019654680}" type="VALUE">
                      <a:rPr lang="en-US" altLang="ja-JP"/>
                      <a:pPr/>
                      <a:t>[値]</a:t>
                    </a:fld>
                    <a:endParaRPr lang="ja-JP" altLang="en-US"/>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F-6F7F-4AD4-82FD-9474398CDF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Pゴシック" panose="020B0400000000000000" pitchFamily="50" charset="-128"/>
                    <a:ea typeface="BIZ UDPゴシック" panose="020B0400000000000000"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'総括表(地区)'!$C$5:$BC$5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'総括表(地区)'!$C$29:$BC$29</c:f>
              <c:numCache>
                <c:formatCode>#,##0_);[Red]\(#,##0\)</c:formatCode>
                <c:ptCount val="53"/>
                <c:pt idx="0">
                  <c:v>189022.99999999997</c:v>
                </c:pt>
                <c:pt idx="1">
                  <c:v>190511.99999999997</c:v>
                </c:pt>
                <c:pt idx="2">
                  <c:v>190732.00000000003</c:v>
                </c:pt>
                <c:pt idx="3">
                  <c:v>189306.00000000006</c:v>
                </c:pt>
                <c:pt idx="4">
                  <c:v>189046.99999999994</c:v>
                </c:pt>
                <c:pt idx="5">
                  <c:v>189480.99999999997</c:v>
                </c:pt>
                <c:pt idx="6">
                  <c:v>191100.00000000017</c:v>
                </c:pt>
                <c:pt idx="7">
                  <c:v>191079.18261067107</c:v>
                </c:pt>
                <c:pt idx="8">
                  <c:v>191033.38152891587</c:v>
                </c:pt>
                <c:pt idx="9">
                  <c:v>190950.1641527933</c:v>
                </c:pt>
                <c:pt idx="10">
                  <c:v>190820.59321984422</c:v>
                </c:pt>
                <c:pt idx="11">
                  <c:v>190694.166737388</c:v>
                </c:pt>
                <c:pt idx="12">
                  <c:v>190648.2461808729</c:v>
                </c:pt>
                <c:pt idx="13">
                  <c:v>190611.44368239553</c:v>
                </c:pt>
                <c:pt idx="14">
                  <c:v>190589.27288474393</c:v>
                </c:pt>
                <c:pt idx="15">
                  <c:v>190555.02884089021</c:v>
                </c:pt>
                <c:pt idx="16">
                  <c:v>190507.31919161385</c:v>
                </c:pt>
                <c:pt idx="17">
                  <c:v>190544.87940631001</c:v>
                </c:pt>
                <c:pt idx="18">
                  <c:v>190564.57181757138</c:v>
                </c:pt>
                <c:pt idx="19">
                  <c:v>190548.75812474225</c:v>
                </c:pt>
                <c:pt idx="20">
                  <c:v>190514.35511910598</c:v>
                </c:pt>
                <c:pt idx="21">
                  <c:v>190421.67331673999</c:v>
                </c:pt>
                <c:pt idx="22">
                  <c:v>190373.25592756749</c:v>
                </c:pt>
                <c:pt idx="23">
                  <c:v>190277.73316552385</c:v>
                </c:pt>
                <c:pt idx="24">
                  <c:v>190090.2645385403</c:v>
                </c:pt>
                <c:pt idx="25">
                  <c:v>189832.91207459493</c:v>
                </c:pt>
                <c:pt idx="26">
                  <c:v>189514.18394734425</c:v>
                </c:pt>
                <c:pt idx="27">
                  <c:v>189188.68809542331</c:v>
                </c:pt>
                <c:pt idx="28">
                  <c:v>188828.16704581692</c:v>
                </c:pt>
                <c:pt idx="29">
                  <c:v>188426.6393612712</c:v>
                </c:pt>
                <c:pt idx="30">
                  <c:v>188018.32807519939</c:v>
                </c:pt>
                <c:pt idx="31">
                  <c:v>187589.53204877171</c:v>
                </c:pt>
                <c:pt idx="32">
                  <c:v>187134.99308260987</c:v>
                </c:pt>
                <c:pt idx="33">
                  <c:v>186652.34575378842</c:v>
                </c:pt>
                <c:pt idx="34">
                  <c:v>186137.45704754235</c:v>
                </c:pt>
                <c:pt idx="35">
                  <c:v>185590.29719077711</c:v>
                </c:pt>
                <c:pt idx="36">
                  <c:v>185016.08039510899</c:v>
                </c:pt>
                <c:pt idx="37">
                  <c:v>184416.46135419564</c:v>
                </c:pt>
                <c:pt idx="38">
                  <c:v>183782.52131964982</c:v>
                </c:pt>
                <c:pt idx="39">
                  <c:v>183118.49053202124</c:v>
                </c:pt>
                <c:pt idx="40">
                  <c:v>182430.55560037153</c:v>
                </c:pt>
                <c:pt idx="41">
                  <c:v>181719.76653627766</c:v>
                </c:pt>
                <c:pt idx="42">
                  <c:v>180994.65619638743</c:v>
                </c:pt>
                <c:pt idx="43">
                  <c:v>180258.90910891898</c:v>
                </c:pt>
                <c:pt idx="44">
                  <c:v>179507.39185165541</c:v>
                </c:pt>
                <c:pt idx="45">
                  <c:v>178750.45894161801</c:v>
                </c:pt>
                <c:pt idx="46">
                  <c:v>177992.28907689385</c:v>
                </c:pt>
                <c:pt idx="47">
                  <c:v>177234.74807051214</c:v>
                </c:pt>
                <c:pt idx="48">
                  <c:v>176483.35818469973</c:v>
                </c:pt>
                <c:pt idx="49">
                  <c:v>175741.44479740731</c:v>
                </c:pt>
                <c:pt idx="50">
                  <c:v>175009.36852564188</c:v>
                </c:pt>
                <c:pt idx="51">
                  <c:v>174292.54522246614</c:v>
                </c:pt>
                <c:pt idx="52">
                  <c:v>173596.51098902826</c:v>
                </c:pt>
              </c:numCache>
            </c:numRef>
          </c:val>
          <c:smooth val="0"/>
          <c:extLst>
            <c:ext xmlns:c16="http://schemas.microsoft.com/office/drawing/2014/chart" uri="{C3380CC4-5D6E-409C-BE32-E72D297353CC}">
              <c16:uniqueId val="{0000000F-6F7F-4AD4-82FD-9474398CDF01}"/>
            </c:ext>
          </c:extLst>
        </c:ser>
        <c:ser>
          <c:idx val="2"/>
          <c:order val="2"/>
          <c:tx>
            <c:strRef>
              <c:f>'総括表(地区)'!$B$30</c:f>
              <c:strCache>
                <c:ptCount val="1"/>
                <c:pt idx="0">
                  <c:v>蒲田地区</c:v>
                </c:pt>
              </c:strCache>
            </c:strRef>
          </c:tx>
          <c:spPr>
            <a:ln w="28575" cap="rnd">
              <a:solidFill>
                <a:schemeClr val="accent6"/>
              </a:solidFill>
              <a:round/>
            </a:ln>
            <a:effectLst/>
          </c:spPr>
          <c:marker>
            <c:symbol val="none"/>
          </c:marker>
          <c:dPt>
            <c:idx val="0"/>
            <c:marker>
              <c:symbol val="none"/>
            </c:marker>
            <c:bubble3D val="0"/>
            <c:extLst>
              <c:ext xmlns:c16="http://schemas.microsoft.com/office/drawing/2014/chart" uri="{C3380CC4-5D6E-409C-BE32-E72D297353CC}">
                <c16:uniqueId val="{00000010-6F7F-4AD4-82FD-9474398CDF01}"/>
              </c:ext>
            </c:extLst>
          </c:dPt>
          <c:dPt>
            <c:idx val="1"/>
            <c:marker>
              <c:symbol val="none"/>
            </c:marker>
            <c:bubble3D val="0"/>
            <c:extLst>
              <c:ext xmlns:c16="http://schemas.microsoft.com/office/drawing/2014/chart" uri="{C3380CC4-5D6E-409C-BE32-E72D297353CC}">
                <c16:uniqueId val="{00000011-6F7F-4AD4-82FD-9474398CDF01}"/>
              </c:ext>
            </c:extLst>
          </c:dPt>
          <c:dPt>
            <c:idx val="2"/>
            <c:marker>
              <c:symbol val="none"/>
            </c:marker>
            <c:bubble3D val="0"/>
            <c:extLst>
              <c:ext xmlns:c16="http://schemas.microsoft.com/office/drawing/2014/chart" uri="{C3380CC4-5D6E-409C-BE32-E72D297353CC}">
                <c16:uniqueId val="{00000012-6F7F-4AD4-82FD-9474398CDF01}"/>
              </c:ext>
            </c:extLst>
          </c:dPt>
          <c:dPt>
            <c:idx val="3"/>
            <c:marker>
              <c:symbol val="none"/>
            </c:marker>
            <c:bubble3D val="0"/>
            <c:extLst>
              <c:ext xmlns:c16="http://schemas.microsoft.com/office/drawing/2014/chart" uri="{C3380CC4-5D6E-409C-BE32-E72D297353CC}">
                <c16:uniqueId val="{00000013-6F7F-4AD4-82FD-9474398CDF01}"/>
              </c:ext>
            </c:extLst>
          </c:dPt>
          <c:dPt>
            <c:idx val="4"/>
            <c:marker>
              <c:symbol val="none"/>
            </c:marker>
            <c:bubble3D val="0"/>
            <c:extLst>
              <c:ext xmlns:c16="http://schemas.microsoft.com/office/drawing/2014/chart" uri="{C3380CC4-5D6E-409C-BE32-E72D297353CC}">
                <c16:uniqueId val="{00000014-6F7F-4AD4-82FD-9474398CDF01}"/>
              </c:ext>
            </c:extLst>
          </c:dPt>
          <c:dPt>
            <c:idx val="5"/>
            <c:marker>
              <c:symbol val="none"/>
            </c:marker>
            <c:bubble3D val="0"/>
            <c:extLst>
              <c:ext xmlns:c16="http://schemas.microsoft.com/office/drawing/2014/chart" uri="{C3380CC4-5D6E-409C-BE32-E72D297353CC}">
                <c16:uniqueId val="{00000015-6F7F-4AD4-82FD-9474398CDF01}"/>
              </c:ext>
            </c:extLst>
          </c:dPt>
          <c:dPt>
            <c:idx val="6"/>
            <c:marker>
              <c:symbol val="circle"/>
              <c:size val="10"/>
              <c:spPr>
                <a:solidFill>
                  <a:schemeClr val="accent6"/>
                </a:solidFill>
                <a:ln w="9525">
                  <a:solidFill>
                    <a:schemeClr val="accent6"/>
                  </a:solidFill>
                </a:ln>
                <a:effectLst/>
              </c:spPr>
            </c:marker>
            <c:bubble3D val="0"/>
            <c:extLst>
              <c:ext xmlns:c16="http://schemas.microsoft.com/office/drawing/2014/chart" uri="{C3380CC4-5D6E-409C-BE32-E72D297353CC}">
                <c16:uniqueId val="{00000016-6F7F-4AD4-82FD-9474398CDF01}"/>
              </c:ext>
            </c:extLst>
          </c:dPt>
          <c:dPt>
            <c:idx val="7"/>
            <c:marker>
              <c:symbol val="circle"/>
              <c:size val="10"/>
              <c:spPr>
                <a:solidFill>
                  <a:schemeClr val="accent6"/>
                </a:solidFill>
                <a:ln w="9525">
                  <a:solidFill>
                    <a:schemeClr val="accent6"/>
                  </a:solidFill>
                </a:ln>
                <a:effectLst/>
              </c:spPr>
            </c:marker>
            <c:bubble3D val="0"/>
            <c:extLst>
              <c:ext xmlns:c16="http://schemas.microsoft.com/office/drawing/2014/chart" uri="{C3380CC4-5D6E-409C-BE32-E72D297353CC}">
                <c16:uniqueId val="{00000017-6F7F-4AD4-82FD-9474398CDF01}"/>
              </c:ext>
            </c:extLst>
          </c:dPt>
          <c:dPt>
            <c:idx val="8"/>
            <c:marker>
              <c:symbol val="none"/>
            </c:marker>
            <c:bubble3D val="0"/>
            <c:extLst>
              <c:ext xmlns:c16="http://schemas.microsoft.com/office/drawing/2014/chart" uri="{C3380CC4-5D6E-409C-BE32-E72D297353CC}">
                <c16:uniqueId val="{00000018-6F7F-4AD4-82FD-9474398CDF01}"/>
              </c:ext>
            </c:extLst>
          </c:dPt>
          <c:dPt>
            <c:idx val="9"/>
            <c:marker>
              <c:symbol val="none"/>
            </c:marker>
            <c:bubble3D val="0"/>
            <c:extLst>
              <c:ext xmlns:c16="http://schemas.microsoft.com/office/drawing/2014/chart" uri="{C3380CC4-5D6E-409C-BE32-E72D297353CC}">
                <c16:uniqueId val="{00000019-6F7F-4AD4-82FD-9474398CDF01}"/>
              </c:ext>
            </c:extLst>
          </c:dPt>
          <c:dPt>
            <c:idx val="11"/>
            <c:marker>
              <c:symbol val="none"/>
            </c:marker>
            <c:bubble3D val="0"/>
            <c:extLst>
              <c:ext xmlns:c16="http://schemas.microsoft.com/office/drawing/2014/chart" uri="{C3380CC4-5D6E-409C-BE32-E72D297353CC}">
                <c16:uniqueId val="{0000001A-6F7F-4AD4-82FD-9474398CDF01}"/>
              </c:ext>
            </c:extLst>
          </c:dPt>
          <c:dPt>
            <c:idx val="12"/>
            <c:marker>
              <c:symbol val="none"/>
            </c:marker>
            <c:bubble3D val="0"/>
            <c:extLst>
              <c:ext xmlns:c16="http://schemas.microsoft.com/office/drawing/2014/chart" uri="{C3380CC4-5D6E-409C-BE32-E72D297353CC}">
                <c16:uniqueId val="{0000001B-6F7F-4AD4-82FD-9474398CDF01}"/>
              </c:ext>
            </c:extLst>
          </c:dPt>
          <c:dPt>
            <c:idx val="13"/>
            <c:marker>
              <c:symbol val="circle"/>
              <c:size val="10"/>
              <c:spPr>
                <a:solidFill>
                  <a:schemeClr val="accent6"/>
                </a:solidFill>
                <a:ln w="9525">
                  <a:solidFill>
                    <a:schemeClr val="accent6"/>
                  </a:solidFill>
                </a:ln>
                <a:effectLst/>
              </c:spPr>
            </c:marker>
            <c:bubble3D val="0"/>
            <c:extLst>
              <c:ext xmlns:c16="http://schemas.microsoft.com/office/drawing/2014/chart" uri="{C3380CC4-5D6E-409C-BE32-E72D297353CC}">
                <c16:uniqueId val="{0000001C-6F7F-4AD4-82FD-9474398CDF01}"/>
              </c:ext>
            </c:extLst>
          </c:dPt>
          <c:dPt>
            <c:idx val="14"/>
            <c:marker>
              <c:symbol val="none"/>
            </c:marker>
            <c:bubble3D val="0"/>
            <c:extLst>
              <c:ext xmlns:c16="http://schemas.microsoft.com/office/drawing/2014/chart" uri="{C3380CC4-5D6E-409C-BE32-E72D297353CC}">
                <c16:uniqueId val="{0000001D-6F7F-4AD4-82FD-9474398CDF01}"/>
              </c:ext>
            </c:extLst>
          </c:dPt>
          <c:dPt>
            <c:idx val="15"/>
            <c:marker>
              <c:symbol val="none"/>
            </c:marker>
            <c:bubble3D val="0"/>
            <c:extLst>
              <c:ext xmlns:c16="http://schemas.microsoft.com/office/drawing/2014/chart" uri="{C3380CC4-5D6E-409C-BE32-E72D297353CC}">
                <c16:uniqueId val="{0000001E-6F7F-4AD4-82FD-9474398CDF01}"/>
              </c:ext>
            </c:extLst>
          </c:dPt>
          <c:dPt>
            <c:idx val="16"/>
            <c:marker>
              <c:symbol val="none"/>
            </c:marker>
            <c:bubble3D val="0"/>
            <c:extLst>
              <c:ext xmlns:c16="http://schemas.microsoft.com/office/drawing/2014/chart" uri="{C3380CC4-5D6E-409C-BE32-E72D297353CC}">
                <c16:uniqueId val="{0000001F-6F7F-4AD4-82FD-9474398CDF01}"/>
              </c:ext>
            </c:extLst>
          </c:dPt>
          <c:dPt>
            <c:idx val="17"/>
            <c:marker>
              <c:symbol val="none"/>
            </c:marker>
            <c:bubble3D val="0"/>
            <c:extLst>
              <c:ext xmlns:c16="http://schemas.microsoft.com/office/drawing/2014/chart" uri="{C3380CC4-5D6E-409C-BE32-E72D297353CC}">
                <c16:uniqueId val="{00000020-6F7F-4AD4-82FD-9474398CDF01}"/>
              </c:ext>
            </c:extLst>
          </c:dPt>
          <c:dPt>
            <c:idx val="18"/>
            <c:marker>
              <c:symbol val="none"/>
            </c:marker>
            <c:bubble3D val="0"/>
            <c:extLst>
              <c:ext xmlns:c16="http://schemas.microsoft.com/office/drawing/2014/chart" uri="{C3380CC4-5D6E-409C-BE32-E72D297353CC}">
                <c16:uniqueId val="{00000021-6F7F-4AD4-82FD-9474398CDF01}"/>
              </c:ext>
            </c:extLst>
          </c:dPt>
          <c:dPt>
            <c:idx val="19"/>
            <c:marker>
              <c:symbol val="none"/>
            </c:marker>
            <c:bubble3D val="0"/>
            <c:extLst>
              <c:ext xmlns:c16="http://schemas.microsoft.com/office/drawing/2014/chart" uri="{C3380CC4-5D6E-409C-BE32-E72D297353CC}">
                <c16:uniqueId val="{00000022-6F7F-4AD4-82FD-9474398CDF01}"/>
              </c:ext>
            </c:extLst>
          </c:dPt>
          <c:dPt>
            <c:idx val="21"/>
            <c:marker>
              <c:symbol val="none"/>
            </c:marker>
            <c:bubble3D val="0"/>
            <c:extLst>
              <c:ext xmlns:c16="http://schemas.microsoft.com/office/drawing/2014/chart" uri="{C3380CC4-5D6E-409C-BE32-E72D297353CC}">
                <c16:uniqueId val="{00000023-6F7F-4AD4-82FD-9474398CDF01}"/>
              </c:ext>
            </c:extLst>
          </c:dPt>
          <c:dPt>
            <c:idx val="22"/>
            <c:marker>
              <c:symbol val="none"/>
            </c:marker>
            <c:bubble3D val="0"/>
            <c:extLst>
              <c:ext xmlns:c16="http://schemas.microsoft.com/office/drawing/2014/chart" uri="{C3380CC4-5D6E-409C-BE32-E72D297353CC}">
                <c16:uniqueId val="{00000024-6F7F-4AD4-82FD-9474398CDF01}"/>
              </c:ext>
            </c:extLst>
          </c:dPt>
          <c:dPt>
            <c:idx val="23"/>
            <c:marker>
              <c:symbol val="none"/>
            </c:marker>
            <c:bubble3D val="0"/>
            <c:extLst>
              <c:ext xmlns:c16="http://schemas.microsoft.com/office/drawing/2014/chart" uri="{C3380CC4-5D6E-409C-BE32-E72D297353CC}">
                <c16:uniqueId val="{00000025-6F7F-4AD4-82FD-9474398CDF01}"/>
              </c:ext>
            </c:extLst>
          </c:dPt>
          <c:dPt>
            <c:idx val="24"/>
            <c:marker>
              <c:symbol val="none"/>
            </c:marker>
            <c:bubble3D val="0"/>
            <c:extLst>
              <c:ext xmlns:c16="http://schemas.microsoft.com/office/drawing/2014/chart" uri="{C3380CC4-5D6E-409C-BE32-E72D297353CC}">
                <c16:uniqueId val="{00000026-6F7F-4AD4-82FD-9474398CDF01}"/>
              </c:ext>
            </c:extLst>
          </c:dPt>
          <c:dPt>
            <c:idx val="25"/>
            <c:marker>
              <c:symbol val="none"/>
            </c:marker>
            <c:bubble3D val="0"/>
            <c:extLst>
              <c:ext xmlns:c16="http://schemas.microsoft.com/office/drawing/2014/chart" uri="{C3380CC4-5D6E-409C-BE32-E72D297353CC}">
                <c16:uniqueId val="{00000027-6F7F-4AD4-82FD-9474398CDF01}"/>
              </c:ext>
            </c:extLst>
          </c:dPt>
          <c:dPt>
            <c:idx val="35"/>
            <c:marker>
              <c:symbol val="none"/>
            </c:marker>
            <c:bubble3D val="0"/>
            <c:extLst>
              <c:ext xmlns:c16="http://schemas.microsoft.com/office/drawing/2014/chart" uri="{C3380CC4-5D6E-409C-BE32-E72D297353CC}">
                <c16:uniqueId val="{00000028-6F7F-4AD4-82FD-9474398CDF01}"/>
              </c:ext>
            </c:extLst>
          </c:dPt>
          <c:dPt>
            <c:idx val="45"/>
            <c:marker>
              <c:symbol val="none"/>
            </c:marker>
            <c:bubble3D val="0"/>
            <c:extLst>
              <c:ext xmlns:c16="http://schemas.microsoft.com/office/drawing/2014/chart" uri="{C3380CC4-5D6E-409C-BE32-E72D297353CC}">
                <c16:uniqueId val="{00000029-6F7F-4AD4-82FD-9474398CDF01}"/>
              </c:ext>
            </c:extLst>
          </c:dPt>
          <c:dPt>
            <c:idx val="52"/>
            <c:marker>
              <c:symbol val="circle"/>
              <c:size val="10"/>
              <c:spPr>
                <a:solidFill>
                  <a:schemeClr val="accent6"/>
                </a:solidFill>
                <a:ln w="9525">
                  <a:solidFill>
                    <a:schemeClr val="accent6"/>
                  </a:solidFill>
                </a:ln>
                <a:effectLst/>
              </c:spPr>
            </c:marker>
            <c:bubble3D val="0"/>
            <c:extLst>
              <c:ext xmlns:c16="http://schemas.microsoft.com/office/drawing/2014/chart" uri="{C3380CC4-5D6E-409C-BE32-E72D297353CC}">
                <c16:uniqueId val="{0000002D-6F7F-4AD4-82FD-9474398CDF01}"/>
              </c:ext>
            </c:extLst>
          </c:dPt>
          <c:dLbls>
            <c:dLbl>
              <c:idx val="6"/>
              <c:layout>
                <c:manualLayout>
                  <c:x val="-0.10053339008299639"/>
                  <c:y val="-4.4487179487179486E-2"/>
                </c:manualLayout>
              </c:layout>
              <c:tx>
                <c:rich>
                  <a:bodyPr/>
                  <a:lstStyle/>
                  <a:p>
                    <a:r>
                      <a:rPr lang="en-US" altLang="ja-JP"/>
                      <a:t>【2025</a:t>
                    </a:r>
                    <a:r>
                      <a:rPr lang="ja-JP" altLang="en-US"/>
                      <a:t>年</a:t>
                    </a:r>
                    <a:r>
                      <a:rPr lang="en-US" altLang="ja-JP"/>
                      <a:t>】</a:t>
                    </a:r>
                  </a:p>
                  <a:p>
                    <a:fld id="{36848E1F-00D2-468C-87B2-5AD7EC4E49F6}" type="VALUE">
                      <a:rPr lang="en-US" altLang="ja-JP"/>
                      <a:pPr/>
                      <a:t>[値]</a:t>
                    </a:fld>
                    <a:endParaRPr lang="ja-JP" altLang="en-US"/>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6F7F-4AD4-82FD-9474398CDF01}"/>
                </c:ext>
              </c:extLst>
            </c:dLbl>
            <c:dLbl>
              <c:idx val="7"/>
              <c:layout>
                <c:manualLayout>
                  <c:x val="-2.0655855855855856E-2"/>
                  <c:y val="-4.7051282051282048E-2"/>
                </c:manualLayout>
              </c:layout>
              <c:tx>
                <c:rich>
                  <a:bodyPr/>
                  <a:lstStyle/>
                  <a:p>
                    <a:r>
                      <a:rPr lang="en-US" altLang="ja-JP"/>
                      <a:t>【2026</a:t>
                    </a:r>
                    <a:r>
                      <a:rPr lang="ja-JP" altLang="en-US"/>
                      <a:t>年</a:t>
                    </a:r>
                    <a:r>
                      <a:rPr lang="en-US" altLang="ja-JP"/>
                      <a:t>】</a:t>
                    </a:r>
                  </a:p>
                  <a:p>
                    <a:fld id="{E1246FE0-E8CE-4866-B237-62BD95061F40}" type="VALUE">
                      <a:rPr lang="en-US" altLang="ja-JP"/>
                      <a:pPr/>
                      <a:t>[値]</a:t>
                    </a:fld>
                    <a:endParaRPr lang="ja-JP" altLang="en-US"/>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7-6F7F-4AD4-82FD-9474398CDF01}"/>
                </c:ext>
              </c:extLst>
            </c:dLbl>
            <c:dLbl>
              <c:idx val="13"/>
              <c:layout>
                <c:manualLayout>
                  <c:x val="-4.3120777470383773E-2"/>
                  <c:y val="-5.4358974358974382E-2"/>
                </c:manualLayout>
              </c:layout>
              <c:tx>
                <c:rich>
                  <a:bodyPr/>
                  <a:lstStyle/>
                  <a:p>
                    <a:r>
                      <a:rPr lang="en-US" altLang="ja-JP"/>
                      <a:t>【2032</a:t>
                    </a:r>
                    <a:r>
                      <a:rPr lang="ja-JP" altLang="en-US"/>
                      <a:t>年</a:t>
                    </a:r>
                    <a:r>
                      <a:rPr lang="en-US" altLang="ja-JP"/>
                      <a:t>】</a:t>
                    </a:r>
                  </a:p>
                  <a:p>
                    <a:r>
                      <a:rPr lang="ja-JP" altLang="en-US"/>
                      <a:t>　</a:t>
                    </a:r>
                    <a:fld id="{EE9F045B-6A31-460C-995F-E704D7CBA3C2}" type="VALUE">
                      <a:rPr lang="en-US" altLang="ja-JP"/>
                      <a:pPr/>
                      <a:t>[値]</a:t>
                    </a:fld>
                    <a:r>
                      <a:rPr lang="ja-JP" altLang="en-US"/>
                      <a:t>人</a:t>
                    </a: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C-6F7F-4AD4-82FD-9474398CDF01}"/>
                </c:ext>
              </c:extLst>
            </c:dLbl>
            <c:dLbl>
              <c:idx val="52"/>
              <c:layout>
                <c:manualLayout>
                  <c:x val="-1.8738738738738846E-2"/>
                  <c:y val="-6.538461538461543E-2"/>
                </c:manualLayout>
              </c:layout>
              <c:tx>
                <c:rich>
                  <a:bodyPr/>
                  <a:lstStyle/>
                  <a:p>
                    <a:r>
                      <a:rPr lang="en-US" altLang="ja-JP"/>
                      <a:t>【2071</a:t>
                    </a:r>
                    <a:r>
                      <a:rPr lang="ja-JP" altLang="en-US"/>
                      <a:t>年</a:t>
                    </a:r>
                    <a:r>
                      <a:rPr lang="en-US" altLang="ja-JP"/>
                      <a:t>】</a:t>
                    </a:r>
                  </a:p>
                  <a:p>
                    <a:fld id="{964C6565-9732-47DA-8223-6D3A8207EE7A}" type="VALUE">
                      <a:rPr lang="en-US" altLang="ja-JP"/>
                      <a:pPr/>
                      <a:t>[値]</a:t>
                    </a:fld>
                    <a:endParaRPr lang="ja-JP" altLang="en-US"/>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D-6F7F-4AD4-82FD-9474398CDF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Pゴシック" panose="020B0400000000000000" pitchFamily="50" charset="-128"/>
                    <a:ea typeface="BIZ UDPゴシック" panose="020B0400000000000000"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'総括表(地区)'!$C$5:$BC$5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'総括表(地区)'!$C$30:$BC$30</c:f>
              <c:numCache>
                <c:formatCode>#,##0_);[Red]\(#,##0\)</c:formatCode>
                <c:ptCount val="53"/>
                <c:pt idx="0">
                  <c:v>296583.00000000012</c:v>
                </c:pt>
                <c:pt idx="1">
                  <c:v>297999.00000000012</c:v>
                </c:pt>
                <c:pt idx="2">
                  <c:v>297404.00000000017</c:v>
                </c:pt>
                <c:pt idx="3">
                  <c:v>296172.00000000012</c:v>
                </c:pt>
                <c:pt idx="4">
                  <c:v>296046</c:v>
                </c:pt>
                <c:pt idx="5">
                  <c:v>298583.99999999994</c:v>
                </c:pt>
                <c:pt idx="6">
                  <c:v>301510</c:v>
                </c:pt>
                <c:pt idx="7">
                  <c:v>301865.81561761</c:v>
                </c:pt>
                <c:pt idx="8">
                  <c:v>302103.56259204773</c:v>
                </c:pt>
                <c:pt idx="9">
                  <c:v>302237.90275051212</c:v>
                </c:pt>
                <c:pt idx="10">
                  <c:v>302286.65916948696</c:v>
                </c:pt>
                <c:pt idx="11">
                  <c:v>302259.51590274106</c:v>
                </c:pt>
                <c:pt idx="12">
                  <c:v>302344.60754893767</c:v>
                </c:pt>
                <c:pt idx="13">
                  <c:v>302374.6430126382</c:v>
                </c:pt>
                <c:pt idx="14">
                  <c:v>302349.53898271814</c:v>
                </c:pt>
                <c:pt idx="15">
                  <c:v>302282.94198247819</c:v>
                </c:pt>
                <c:pt idx="16">
                  <c:v>302195.82899889332</c:v>
                </c:pt>
                <c:pt idx="17">
                  <c:v>302202.93729522446</c:v>
                </c:pt>
                <c:pt idx="18">
                  <c:v>302162.10322418727</c:v>
                </c:pt>
                <c:pt idx="19">
                  <c:v>302111.19321276044</c:v>
                </c:pt>
                <c:pt idx="20">
                  <c:v>302038.55553175014</c:v>
                </c:pt>
                <c:pt idx="21">
                  <c:v>301944.35117079539</c:v>
                </c:pt>
                <c:pt idx="22">
                  <c:v>301918.66119815613</c:v>
                </c:pt>
                <c:pt idx="23">
                  <c:v>301816.80729075213</c:v>
                </c:pt>
                <c:pt idx="24">
                  <c:v>301539.03933146218</c:v>
                </c:pt>
                <c:pt idx="25">
                  <c:v>301187.86291939445</c:v>
                </c:pt>
                <c:pt idx="26">
                  <c:v>300742.74761650729</c:v>
                </c:pt>
                <c:pt idx="27">
                  <c:v>300257.60263308592</c:v>
                </c:pt>
                <c:pt idx="28">
                  <c:v>299717.57705582865</c:v>
                </c:pt>
                <c:pt idx="29">
                  <c:v>299169.55295344698</c:v>
                </c:pt>
                <c:pt idx="30">
                  <c:v>298661.67234566214</c:v>
                </c:pt>
                <c:pt idx="31">
                  <c:v>298161.94935340277</c:v>
                </c:pt>
                <c:pt idx="32">
                  <c:v>297666.98686391313</c:v>
                </c:pt>
                <c:pt idx="33">
                  <c:v>297151.37502040231</c:v>
                </c:pt>
                <c:pt idx="34">
                  <c:v>296606.20244757261</c:v>
                </c:pt>
                <c:pt idx="35">
                  <c:v>296027.30520395871</c:v>
                </c:pt>
                <c:pt idx="36">
                  <c:v>295411.93302114261</c:v>
                </c:pt>
                <c:pt idx="37">
                  <c:v>294747.92495410959</c:v>
                </c:pt>
                <c:pt idx="38">
                  <c:v>294039.68034306529</c:v>
                </c:pt>
                <c:pt idx="39">
                  <c:v>293272.26821936219</c:v>
                </c:pt>
                <c:pt idx="40">
                  <c:v>292463.62187111273</c:v>
                </c:pt>
                <c:pt idx="41">
                  <c:v>291615.40016696131</c:v>
                </c:pt>
                <c:pt idx="42">
                  <c:v>290726.39685070649</c:v>
                </c:pt>
                <c:pt idx="43">
                  <c:v>289803.05228003138</c:v>
                </c:pt>
                <c:pt idx="44">
                  <c:v>288843.70869338396</c:v>
                </c:pt>
                <c:pt idx="45">
                  <c:v>287852.20792164619</c:v>
                </c:pt>
                <c:pt idx="46">
                  <c:v>286833.7686239265</c:v>
                </c:pt>
                <c:pt idx="47">
                  <c:v>285785.63931520714</c:v>
                </c:pt>
                <c:pt idx="48">
                  <c:v>284707.98318457545</c:v>
                </c:pt>
                <c:pt idx="49">
                  <c:v>283602.70556031389</c:v>
                </c:pt>
                <c:pt idx="50">
                  <c:v>282471.92118824314</c:v>
                </c:pt>
                <c:pt idx="51">
                  <c:v>281324.30321492947</c:v>
                </c:pt>
                <c:pt idx="52">
                  <c:v>280156.48025909538</c:v>
                </c:pt>
              </c:numCache>
            </c:numRef>
          </c:val>
          <c:smooth val="0"/>
          <c:extLst>
            <c:ext xmlns:c16="http://schemas.microsoft.com/office/drawing/2014/chart" uri="{C3380CC4-5D6E-409C-BE32-E72D297353CC}">
              <c16:uniqueId val="{0000002A-6F7F-4AD4-82FD-9474398CDF01}"/>
            </c:ext>
          </c:extLst>
        </c:ser>
        <c:dLbls>
          <c:showLegendKey val="0"/>
          <c:showVal val="0"/>
          <c:showCatName val="0"/>
          <c:showSerName val="0"/>
          <c:showPercent val="0"/>
          <c:showBubbleSize val="0"/>
        </c:dLbls>
        <c:smooth val="0"/>
        <c:axId val="170123288"/>
        <c:axId val="504622408"/>
        <c:extLst/>
      </c:lineChart>
      <c:catAx>
        <c:axId val="170123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r>
                  <a:rPr lang="ja-JP">
                    <a:latin typeface="BIZ UDPゴシック" panose="020B0400000000000000" pitchFamily="50" charset="-128"/>
                    <a:ea typeface="BIZ UDPゴシック" panose="020B0400000000000000" pitchFamily="50" charset="-128"/>
                  </a:rPr>
                  <a:t>（</a:t>
                </a:r>
                <a:r>
                  <a:rPr lang="ja-JP" altLang="en-US">
                    <a:latin typeface="BIZ UDPゴシック" panose="020B0400000000000000" pitchFamily="50" charset="-128"/>
                    <a:ea typeface="BIZ UDPゴシック" panose="020B0400000000000000" pitchFamily="50" charset="-128"/>
                  </a:rPr>
                  <a:t>基準日</a:t>
                </a:r>
                <a:r>
                  <a:rPr lang="en-US" altLang="ja-JP">
                    <a:latin typeface="BIZ UDPゴシック" panose="020B0400000000000000" pitchFamily="50" charset="-128"/>
                    <a:ea typeface="BIZ UDPゴシック" panose="020B0400000000000000" pitchFamily="50" charset="-128"/>
                  </a:rPr>
                  <a:t>:2025</a:t>
                </a:r>
                <a:r>
                  <a:rPr lang="ja-JP" altLang="en-US">
                    <a:latin typeface="BIZ UDPゴシック" panose="020B0400000000000000" pitchFamily="50" charset="-128"/>
                    <a:ea typeface="BIZ UDPゴシック" panose="020B0400000000000000" pitchFamily="50" charset="-128"/>
                  </a:rPr>
                  <a:t>年</a:t>
                </a:r>
                <a:r>
                  <a:rPr lang="en-US" altLang="ja-JP">
                    <a:latin typeface="BIZ UDPゴシック" panose="020B0400000000000000" pitchFamily="50" charset="-128"/>
                    <a:ea typeface="BIZ UDPゴシック" panose="020B0400000000000000" pitchFamily="50" charset="-128"/>
                  </a:rPr>
                  <a:t>1</a:t>
                </a:r>
                <a:r>
                  <a:rPr lang="ja-JP">
                    <a:latin typeface="BIZ UDPゴシック" panose="020B0400000000000000" pitchFamily="50" charset="-128"/>
                    <a:ea typeface="BIZ UDPゴシック" panose="020B0400000000000000" pitchFamily="50" charset="-128"/>
                  </a:rPr>
                  <a:t>月</a:t>
                </a:r>
                <a:r>
                  <a:rPr lang="en-US" altLang="ja-JP">
                    <a:latin typeface="BIZ UDPゴシック" panose="020B0400000000000000" pitchFamily="50" charset="-128"/>
                    <a:ea typeface="BIZ UDPゴシック" panose="020B0400000000000000" pitchFamily="50" charset="-128"/>
                  </a:rPr>
                  <a:t>1</a:t>
                </a:r>
                <a:r>
                  <a:rPr lang="ja-JP" altLang="en-US">
                    <a:latin typeface="BIZ UDPゴシック" panose="020B0400000000000000" pitchFamily="50" charset="-128"/>
                    <a:ea typeface="BIZ UDPゴシック" panose="020B0400000000000000" pitchFamily="50" charset="-128"/>
                  </a:rPr>
                  <a:t>日</a:t>
                </a:r>
                <a:r>
                  <a:rPr lang="ja-JP">
                    <a:latin typeface="BIZ UDPゴシック" panose="020B0400000000000000" pitchFamily="50" charset="-128"/>
                    <a:ea typeface="BIZ UDPゴシック" panose="020B0400000000000000" pitchFamily="50" charset="-128"/>
                  </a:rPr>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endParaRPr lang="ja-JP"/>
            </a:p>
          </c:txPr>
        </c:title>
        <c:numFmt formatCode="#&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4622408"/>
        <c:crosses val="autoZero"/>
        <c:auto val="1"/>
        <c:lblAlgn val="ctr"/>
        <c:lblOffset val="100"/>
        <c:tickLblSkip val="5"/>
        <c:tickMarkSkip val="1"/>
        <c:noMultiLvlLbl val="0"/>
      </c:catAx>
      <c:valAx>
        <c:axId val="504622408"/>
        <c:scaling>
          <c:orientation val="minMax"/>
          <c:max val="330000"/>
          <c:min val="15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70123288"/>
        <c:crosses val="autoZero"/>
        <c:crossBetween val="between"/>
        <c:majorUnit val="10000"/>
      </c:valAx>
      <c:spPr>
        <a:noFill/>
        <a:ln>
          <a:noFill/>
        </a:ln>
        <a:effectLst/>
      </c:spPr>
    </c:plotArea>
    <c:legend>
      <c:legendPos val="t"/>
      <c:overlay val="1"/>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総括表!$A$103</c:f>
          <c:strCache>
            <c:ptCount val="1"/>
            <c:pt idx="0">
              <c:v>：女性人口_区全域</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4"/>
          <c:order val="0"/>
          <c:spPr>
            <a:ln w="28575" cap="rnd">
              <a:solidFill>
                <a:schemeClr val="accent5"/>
              </a:solidFill>
              <a:round/>
            </a:ln>
            <a:effectLst/>
          </c:spPr>
          <c:marker>
            <c:symbol val="none"/>
          </c:marker>
          <c:cat>
            <c:numRef>
              <c:f>総括表!$C$5:$BC$5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総括表!$C$343:$BC$343</c:f>
              <c:numCache>
                <c:formatCode>#,##0_ ;[Red]\-#,##0\ </c:formatCode>
                <c:ptCount val="53"/>
                <c:pt idx="0">
                  <c:v>366880.99999999994</c:v>
                </c:pt>
                <c:pt idx="1">
                  <c:v>369921.99999999994</c:v>
                </c:pt>
                <c:pt idx="2">
                  <c:v>370042</c:v>
                </c:pt>
                <c:pt idx="3">
                  <c:v>367068.99999999988</c:v>
                </c:pt>
                <c:pt idx="4">
                  <c:v>366643.00000000006</c:v>
                </c:pt>
                <c:pt idx="5">
                  <c:v>368997</c:v>
                </c:pt>
                <c:pt idx="6">
                  <c:v>372141</c:v>
                </c:pt>
                <c:pt idx="7">
                  <c:v>372381.7870801838</c:v>
                </c:pt>
                <c:pt idx="8">
                  <c:v>372495.87154717569</c:v>
                </c:pt>
                <c:pt idx="9">
                  <c:v>372523.32447552815</c:v>
                </c:pt>
                <c:pt idx="10">
                  <c:v>372495.60229012242</c:v>
                </c:pt>
                <c:pt idx="11">
                  <c:v>372444.30996184354</c:v>
                </c:pt>
                <c:pt idx="12">
                  <c:v>372533.08451521938</c:v>
                </c:pt>
                <c:pt idx="13">
                  <c:v>372630.15118598542</c:v>
                </c:pt>
                <c:pt idx="14">
                  <c:v>372681.35717066331</c:v>
                </c:pt>
                <c:pt idx="15">
                  <c:v>372725.0514092861</c:v>
                </c:pt>
                <c:pt idx="16">
                  <c:v>372765.41008370323</c:v>
                </c:pt>
                <c:pt idx="17">
                  <c:v>372973.76961274556</c:v>
                </c:pt>
                <c:pt idx="18">
                  <c:v>373184.88803867233</c:v>
                </c:pt>
                <c:pt idx="19">
                  <c:v>373369.52940074407</c:v>
                </c:pt>
                <c:pt idx="20">
                  <c:v>373531.79086875601</c:v>
                </c:pt>
                <c:pt idx="21">
                  <c:v>373612.60394152097</c:v>
                </c:pt>
                <c:pt idx="22">
                  <c:v>373795.24507473002</c:v>
                </c:pt>
                <c:pt idx="23">
                  <c:v>373889.17493762041</c:v>
                </c:pt>
                <c:pt idx="24">
                  <c:v>373774.40673122508</c:v>
                </c:pt>
                <c:pt idx="25">
                  <c:v>373572.68573018519</c:v>
                </c:pt>
                <c:pt idx="26">
                  <c:v>373215.14320477581</c:v>
                </c:pt>
                <c:pt idx="27">
                  <c:v>372804.62866853509</c:v>
                </c:pt>
                <c:pt idx="28">
                  <c:v>372334.64432435844</c:v>
                </c:pt>
                <c:pt idx="29">
                  <c:v>371861.85175741452</c:v>
                </c:pt>
                <c:pt idx="30">
                  <c:v>371449.41718387837</c:v>
                </c:pt>
                <c:pt idx="31">
                  <c:v>371039.00069724501</c:v>
                </c:pt>
                <c:pt idx="32">
                  <c:v>370617.96771550702</c:v>
                </c:pt>
                <c:pt idx="33">
                  <c:v>370170.85511698702</c:v>
                </c:pt>
                <c:pt idx="34">
                  <c:v>369689.34372148116</c:v>
                </c:pt>
                <c:pt idx="35">
                  <c:v>369156.45838034258</c:v>
                </c:pt>
                <c:pt idx="36">
                  <c:v>368570.06354699953</c:v>
                </c:pt>
                <c:pt idx="37">
                  <c:v>367914.86151918781</c:v>
                </c:pt>
                <c:pt idx="38">
                  <c:v>367191.95729108213</c:v>
                </c:pt>
                <c:pt idx="39">
                  <c:v>366385.98535408784</c:v>
                </c:pt>
                <c:pt idx="40">
                  <c:v>365510.93680899404</c:v>
                </c:pt>
                <c:pt idx="41">
                  <c:v>364574.43282546545</c:v>
                </c:pt>
                <c:pt idx="42">
                  <c:v>363583.95665458322</c:v>
                </c:pt>
                <c:pt idx="43">
                  <c:v>362549.07240633084</c:v>
                </c:pt>
                <c:pt idx="44">
                  <c:v>361458.23844924633</c:v>
                </c:pt>
                <c:pt idx="45">
                  <c:v>360324.23300244776</c:v>
                </c:pt>
                <c:pt idx="46">
                  <c:v>359159.14765343932</c:v>
                </c:pt>
                <c:pt idx="47">
                  <c:v>357961.86451975419</c:v>
                </c:pt>
                <c:pt idx="48">
                  <c:v>356742.66510396323</c:v>
                </c:pt>
                <c:pt idx="49">
                  <c:v>355509.56170469883</c:v>
                </c:pt>
                <c:pt idx="50">
                  <c:v>354266.5895240918</c:v>
                </c:pt>
                <c:pt idx="51">
                  <c:v>353029.79766899289</c:v>
                </c:pt>
                <c:pt idx="52">
                  <c:v>351802.40465201018</c:v>
                </c:pt>
              </c:numCache>
            </c:numRef>
          </c:val>
          <c:smooth val="0"/>
          <c:extLst>
            <c:ext xmlns:c16="http://schemas.microsoft.com/office/drawing/2014/chart" uri="{C3380CC4-5D6E-409C-BE32-E72D297353CC}">
              <c16:uniqueId val="{0000000C-354F-4410-9B7A-95E7C958A132}"/>
            </c:ext>
          </c:extLst>
        </c:ser>
        <c:dLbls>
          <c:showLegendKey val="0"/>
          <c:showVal val="0"/>
          <c:showCatName val="0"/>
          <c:showSerName val="0"/>
          <c:showPercent val="0"/>
          <c:showBubbleSize val="0"/>
        </c:dLbls>
        <c:smooth val="0"/>
        <c:axId val="505623168"/>
        <c:axId val="507461760"/>
        <c:extLst/>
      </c:lineChart>
      <c:catAx>
        <c:axId val="50562316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en-US"/>
                  <a:t>基準日</a:t>
                </a:r>
                <a:r>
                  <a:rPr lang="en-US" altLang="ja-JP"/>
                  <a:t>:</a:t>
                </a:r>
                <a:r>
                  <a:rPr lang="en-US"/>
                  <a:t>1</a:t>
                </a:r>
                <a:r>
                  <a:rPr lang="ja-JP"/>
                  <a:t>月</a:t>
                </a:r>
                <a:r>
                  <a:rPr lang="en-US" altLang="ja-JP"/>
                  <a:t>1</a:t>
                </a:r>
                <a:r>
                  <a:rPr lang="ja-JP" altLang="en-US"/>
                  <a:t>日）</a:t>
                </a:r>
                <a:endParaRPr lang="ja-JP"/>
              </a:p>
            </c:rich>
          </c:tx>
          <c:layout>
            <c:manualLayout>
              <c:xMode val="edge"/>
              <c:yMode val="edge"/>
              <c:x val="0.48066152518606409"/>
              <c:y val="0.9385208333333333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7461760"/>
        <c:crosses val="autoZero"/>
        <c:auto val="1"/>
        <c:lblAlgn val="ctr"/>
        <c:lblOffset val="100"/>
        <c:tickLblSkip val="5"/>
        <c:noMultiLvlLbl val="0"/>
      </c:catAx>
      <c:valAx>
        <c:axId val="507461760"/>
        <c:scaling>
          <c:orientation val="minMax"/>
          <c:max val="600000"/>
          <c:min val="1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5623168"/>
        <c:crosses val="autoZero"/>
        <c:crossBetween val="between"/>
        <c:majorUnit val="5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'総括表(地区)'!$A$103</c:f>
          <c:strCache>
            <c:ptCount val="1"/>
            <c:pt idx="0">
              <c:v>：女性人口_地区別(基本推計)</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1446575342465753"/>
          <c:y val="0.16170833333333334"/>
          <c:w val="0.86487800668752024"/>
          <c:h val="0.68731955380577425"/>
        </c:manualLayout>
      </c:layout>
      <c:lineChart>
        <c:grouping val="standard"/>
        <c:varyColors val="0"/>
        <c:ser>
          <c:idx val="0"/>
          <c:order val="0"/>
          <c:tx>
            <c:strRef>
              <c:f>'総括表(地区)'!$B$103</c:f>
              <c:strCache>
                <c:ptCount val="1"/>
                <c:pt idx="0">
                  <c:v>大森地区</c:v>
                </c:pt>
              </c:strCache>
            </c:strRef>
          </c:tx>
          <c:spPr>
            <a:ln w="28575" cap="rnd">
              <a:solidFill>
                <a:schemeClr val="accent2"/>
              </a:solidFill>
              <a:round/>
            </a:ln>
            <a:effectLst/>
          </c:spPr>
          <c:marker>
            <c:symbol val="none"/>
          </c:marker>
          <c:cat>
            <c:numRef>
              <c:f>'総括表(地区)'!$C$5:$BC$5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'総括表(地区)'!$C$103:$BC$103</c:f>
              <c:numCache>
                <c:formatCode>#,##0_ ;[Red]\-#,##0\ </c:formatCode>
                <c:ptCount val="53"/>
                <c:pt idx="0">
                  <c:v>121514.99999999999</c:v>
                </c:pt>
                <c:pt idx="1">
                  <c:v>122618.99999999993</c:v>
                </c:pt>
                <c:pt idx="2">
                  <c:v>122384.00000000003</c:v>
                </c:pt>
                <c:pt idx="3">
                  <c:v>121257.99999999994</c:v>
                </c:pt>
                <c:pt idx="4">
                  <c:v>121317.99999999997</c:v>
                </c:pt>
                <c:pt idx="5">
                  <c:v>122408.00000000001</c:v>
                </c:pt>
                <c:pt idx="6">
                  <c:v>123393.00000000003</c:v>
                </c:pt>
                <c:pt idx="7">
                  <c:v>123508.64210575451</c:v>
                </c:pt>
                <c:pt idx="8">
                  <c:v>123592.39687713384</c:v>
                </c:pt>
                <c:pt idx="9">
                  <c:v>123657.40968031948</c:v>
                </c:pt>
                <c:pt idx="10">
                  <c:v>123697.51311324706</c:v>
                </c:pt>
                <c:pt idx="11">
                  <c:v>123759.68950805959</c:v>
                </c:pt>
                <c:pt idx="12">
                  <c:v>123856.12248555403</c:v>
                </c:pt>
                <c:pt idx="13">
                  <c:v>123980.16262919476</c:v>
                </c:pt>
                <c:pt idx="14">
                  <c:v>124086.2079430624</c:v>
                </c:pt>
                <c:pt idx="15">
                  <c:v>124193.02382588101</c:v>
                </c:pt>
                <c:pt idx="16">
                  <c:v>124325.40795571706</c:v>
                </c:pt>
                <c:pt idx="17">
                  <c:v>124517.90657720673</c:v>
                </c:pt>
                <c:pt idx="18">
                  <c:v>124738.29115150162</c:v>
                </c:pt>
                <c:pt idx="19">
                  <c:v>124952.11906306728</c:v>
                </c:pt>
                <c:pt idx="20">
                  <c:v>125176.18738888612</c:v>
                </c:pt>
                <c:pt idx="21">
                  <c:v>125367.86103932724</c:v>
                </c:pt>
                <c:pt idx="22">
                  <c:v>125603.44308343442</c:v>
                </c:pt>
                <c:pt idx="23">
                  <c:v>125799.12291839534</c:v>
                </c:pt>
                <c:pt idx="24">
                  <c:v>125930.17375218947</c:v>
                </c:pt>
                <c:pt idx="25">
                  <c:v>126020.36561627888</c:v>
                </c:pt>
                <c:pt idx="26">
                  <c:v>126046.96879456953</c:v>
                </c:pt>
                <c:pt idx="27">
                  <c:v>126051.65833467102</c:v>
                </c:pt>
                <c:pt idx="28">
                  <c:v>126013.15077657317</c:v>
                </c:pt>
                <c:pt idx="29">
                  <c:v>125963.57255915336</c:v>
                </c:pt>
                <c:pt idx="30">
                  <c:v>125944.79651746596</c:v>
                </c:pt>
                <c:pt idx="31">
                  <c:v>125928.18174629383</c:v>
                </c:pt>
                <c:pt idx="32">
                  <c:v>125915.12692052305</c:v>
                </c:pt>
                <c:pt idx="33">
                  <c:v>125899.33254371391</c:v>
                </c:pt>
                <c:pt idx="34">
                  <c:v>125879.45567177809</c:v>
                </c:pt>
                <c:pt idx="35">
                  <c:v>125850.07068617757</c:v>
                </c:pt>
                <c:pt idx="36">
                  <c:v>125807.76566422221</c:v>
                </c:pt>
                <c:pt idx="37">
                  <c:v>125747.66408058944</c:v>
                </c:pt>
                <c:pt idx="38">
                  <c:v>125671.77421308</c:v>
                </c:pt>
                <c:pt idx="39">
                  <c:v>125575.8851220294</c:v>
                </c:pt>
                <c:pt idx="40">
                  <c:v>125459.06259865171</c:v>
                </c:pt>
                <c:pt idx="41">
                  <c:v>125325.02042660477</c:v>
                </c:pt>
                <c:pt idx="42">
                  <c:v>125174.92406868626</c:v>
                </c:pt>
                <c:pt idx="43">
                  <c:v>125013.45928554158</c:v>
                </c:pt>
                <c:pt idx="44">
                  <c:v>124836.91306377354</c:v>
                </c:pt>
                <c:pt idx="45">
                  <c:v>124649.84166745875</c:v>
                </c:pt>
                <c:pt idx="46">
                  <c:v>124452.67843771377</c:v>
                </c:pt>
                <c:pt idx="47">
                  <c:v>124246.93938999294</c:v>
                </c:pt>
                <c:pt idx="48">
                  <c:v>124033.72086893144</c:v>
                </c:pt>
                <c:pt idx="49">
                  <c:v>123814.91521189998</c:v>
                </c:pt>
                <c:pt idx="50">
                  <c:v>123590.8380456819</c:v>
                </c:pt>
                <c:pt idx="51">
                  <c:v>123365.7522325897</c:v>
                </c:pt>
                <c:pt idx="52">
                  <c:v>123140.68969898927</c:v>
                </c:pt>
              </c:numCache>
            </c:numRef>
          </c:val>
          <c:smooth val="0"/>
          <c:extLst>
            <c:ext xmlns:c16="http://schemas.microsoft.com/office/drawing/2014/chart" uri="{C3380CC4-5D6E-409C-BE32-E72D297353CC}">
              <c16:uniqueId val="{00000001-244D-4E31-977A-5E4CF33B5B2C}"/>
            </c:ext>
          </c:extLst>
        </c:ser>
        <c:ser>
          <c:idx val="1"/>
          <c:order val="1"/>
          <c:tx>
            <c:strRef>
              <c:f>'総括表(地区)'!$B$104</c:f>
              <c:strCache>
                <c:ptCount val="1"/>
                <c:pt idx="0">
                  <c:v>調布地区</c:v>
                </c:pt>
              </c:strCache>
            </c:strRef>
          </c:tx>
          <c:spPr>
            <a:ln w="28575" cap="rnd">
              <a:solidFill>
                <a:schemeClr val="accent4"/>
              </a:solidFill>
              <a:round/>
            </a:ln>
            <a:effectLst/>
          </c:spPr>
          <c:marker>
            <c:symbol val="none"/>
          </c:marker>
          <c:cat>
            <c:numRef>
              <c:f>'総括表(地区)'!$C$5:$BC$5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'総括表(地区)'!$C$104:$BC$104</c:f>
              <c:numCache>
                <c:formatCode>#,##0_ ;[Red]\-#,##0\ </c:formatCode>
                <c:ptCount val="53"/>
                <c:pt idx="0">
                  <c:v>98970</c:v>
                </c:pt>
                <c:pt idx="1">
                  <c:v>99866.999999999985</c:v>
                </c:pt>
                <c:pt idx="2">
                  <c:v>100140.99999999997</c:v>
                </c:pt>
                <c:pt idx="3">
                  <c:v>99403.999999999971</c:v>
                </c:pt>
                <c:pt idx="4">
                  <c:v>99380.000000000058</c:v>
                </c:pt>
                <c:pt idx="5">
                  <c:v>99483.000000000029</c:v>
                </c:pt>
                <c:pt idx="6">
                  <c:v>100251.99999999997</c:v>
                </c:pt>
                <c:pt idx="7">
                  <c:v>100292.05263608269</c:v>
                </c:pt>
                <c:pt idx="8">
                  <c:v>100318.16709560523</c:v>
                </c:pt>
                <c:pt idx="9">
                  <c:v>100324.22070082632</c:v>
                </c:pt>
                <c:pt idx="10">
                  <c:v>100310.24990068295</c:v>
                </c:pt>
                <c:pt idx="11">
                  <c:v>100297.8094378621</c:v>
                </c:pt>
                <c:pt idx="12">
                  <c:v>100333.36273737585</c:v>
                </c:pt>
                <c:pt idx="13">
                  <c:v>100379.12828869457</c:v>
                </c:pt>
                <c:pt idx="14">
                  <c:v>100437.01080571767</c:v>
                </c:pt>
                <c:pt idx="15">
                  <c:v>100489.66704851227</c:v>
                </c:pt>
                <c:pt idx="16">
                  <c:v>100533.81876308066</c:v>
                </c:pt>
                <c:pt idx="17">
                  <c:v>100624.55132004904</c:v>
                </c:pt>
                <c:pt idx="18">
                  <c:v>100710.0798889828</c:v>
                </c:pt>
                <c:pt idx="19">
                  <c:v>100775.63714102148</c:v>
                </c:pt>
                <c:pt idx="20">
                  <c:v>100830.79295875764</c:v>
                </c:pt>
                <c:pt idx="21">
                  <c:v>100851.38222759184</c:v>
                </c:pt>
                <c:pt idx="22">
                  <c:v>100902.13326060641</c:v>
                </c:pt>
                <c:pt idx="23">
                  <c:v>100936.88563825446</c:v>
                </c:pt>
                <c:pt idx="24">
                  <c:v>100923.8914225568</c:v>
                </c:pt>
                <c:pt idx="25">
                  <c:v>100871.44671142437</c:v>
                </c:pt>
                <c:pt idx="26">
                  <c:v>100774.71412428218</c:v>
                </c:pt>
                <c:pt idx="27">
                  <c:v>100667.4431360603</c:v>
                </c:pt>
                <c:pt idx="28">
                  <c:v>100554.73663352834</c:v>
                </c:pt>
                <c:pt idx="29">
                  <c:v>100430.67520012238</c:v>
                </c:pt>
                <c:pt idx="30">
                  <c:v>100301.1281535352</c:v>
                </c:pt>
                <c:pt idx="31">
                  <c:v>100159.61281370089</c:v>
                </c:pt>
                <c:pt idx="32">
                  <c:v>100000.66928385598</c:v>
                </c:pt>
                <c:pt idx="33">
                  <c:v>99827.60032830709</c:v>
                </c:pt>
                <c:pt idx="34">
                  <c:v>99635.68144278042</c:v>
                </c:pt>
                <c:pt idx="35">
                  <c:v>99421.380681158116</c:v>
                </c:pt>
                <c:pt idx="36">
                  <c:v>99186.580433776209</c:v>
                </c:pt>
                <c:pt idx="37">
                  <c:v>98931.639514897586</c:v>
                </c:pt>
                <c:pt idx="38">
                  <c:v>98651.121552184894</c:v>
                </c:pt>
                <c:pt idx="39">
                  <c:v>98345.885247535</c:v>
                </c:pt>
                <c:pt idx="40">
                  <c:v>98019.770204703236</c:v>
                </c:pt>
                <c:pt idx="41">
                  <c:v>97674.14977579299</c:v>
                </c:pt>
                <c:pt idx="42">
                  <c:v>97314.375559800406</c:v>
                </c:pt>
                <c:pt idx="43">
                  <c:v>96943.126021448887</c:v>
                </c:pt>
                <c:pt idx="44">
                  <c:v>96556.451824163625</c:v>
                </c:pt>
                <c:pt idx="45">
                  <c:v>96159.031690253556</c:v>
                </c:pt>
                <c:pt idx="46">
                  <c:v>95757.119740908354</c:v>
                </c:pt>
                <c:pt idx="47">
                  <c:v>95351.510686743262</c:v>
                </c:pt>
                <c:pt idx="48">
                  <c:v>94947.517068906251</c:v>
                </c:pt>
                <c:pt idx="49">
                  <c:v>94546.199856420339</c:v>
                </c:pt>
                <c:pt idx="50">
                  <c:v>94149.606332453011</c:v>
                </c:pt>
                <c:pt idx="51">
                  <c:v>93761.817157232144</c:v>
                </c:pt>
                <c:pt idx="52">
                  <c:v>93385.802027576225</c:v>
                </c:pt>
              </c:numCache>
            </c:numRef>
          </c:val>
          <c:smooth val="0"/>
          <c:extLst>
            <c:ext xmlns:c16="http://schemas.microsoft.com/office/drawing/2014/chart" uri="{C3380CC4-5D6E-409C-BE32-E72D297353CC}">
              <c16:uniqueId val="{00000003-244D-4E31-977A-5E4CF33B5B2C}"/>
            </c:ext>
          </c:extLst>
        </c:ser>
        <c:ser>
          <c:idx val="2"/>
          <c:order val="2"/>
          <c:tx>
            <c:strRef>
              <c:f>'総括表(地区)'!$B$105</c:f>
              <c:strCache>
                <c:ptCount val="1"/>
                <c:pt idx="0">
                  <c:v>蒲田地区</c:v>
                </c:pt>
              </c:strCache>
            </c:strRef>
          </c:tx>
          <c:spPr>
            <a:ln w="28575" cap="rnd">
              <a:solidFill>
                <a:schemeClr val="accent6"/>
              </a:solidFill>
              <a:round/>
            </a:ln>
            <a:effectLst/>
          </c:spPr>
          <c:marker>
            <c:symbol val="none"/>
          </c:marker>
          <c:cat>
            <c:numRef>
              <c:f>'総括表(地区)'!$C$5:$BC$5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'総括表(地区)'!$C$105:$BC$105</c:f>
              <c:numCache>
                <c:formatCode>#,##0_ ;[Red]\-#,##0\ </c:formatCode>
                <c:ptCount val="53"/>
                <c:pt idx="0">
                  <c:v>146395.99999999994</c:v>
                </c:pt>
                <c:pt idx="1">
                  <c:v>147436</c:v>
                </c:pt>
                <c:pt idx="2">
                  <c:v>147516.99999999997</c:v>
                </c:pt>
                <c:pt idx="3">
                  <c:v>146406.99999999997</c:v>
                </c:pt>
                <c:pt idx="4">
                  <c:v>145945</c:v>
                </c:pt>
                <c:pt idx="5">
                  <c:v>147105.99999999994</c:v>
                </c:pt>
                <c:pt idx="6">
                  <c:v>148495.99999999997</c:v>
                </c:pt>
                <c:pt idx="7">
                  <c:v>148581.09233834659</c:v>
                </c:pt>
                <c:pt idx="8">
                  <c:v>148585.30757443662</c:v>
                </c:pt>
                <c:pt idx="9">
                  <c:v>148541.69409438231</c:v>
                </c:pt>
                <c:pt idx="10">
                  <c:v>148487.83927619245</c:v>
                </c:pt>
                <c:pt idx="11">
                  <c:v>148386.81101592182</c:v>
                </c:pt>
                <c:pt idx="12">
                  <c:v>148343.59929228952</c:v>
                </c:pt>
                <c:pt idx="13">
                  <c:v>148270.86026809615</c:v>
                </c:pt>
                <c:pt idx="14">
                  <c:v>148158.13842188325</c:v>
                </c:pt>
                <c:pt idx="15">
                  <c:v>148042.36053489285</c:v>
                </c:pt>
                <c:pt idx="16">
                  <c:v>147906.1833649055</c:v>
                </c:pt>
                <c:pt idx="17">
                  <c:v>147831.31171548978</c:v>
                </c:pt>
                <c:pt idx="18">
                  <c:v>147736.5169981879</c:v>
                </c:pt>
                <c:pt idx="19">
                  <c:v>147641.77319665533</c:v>
                </c:pt>
                <c:pt idx="20">
                  <c:v>147524.81052111226</c:v>
                </c:pt>
                <c:pt idx="21">
                  <c:v>147393.36067460192</c:v>
                </c:pt>
                <c:pt idx="22">
                  <c:v>147289.66873068913</c:v>
                </c:pt>
                <c:pt idx="23">
                  <c:v>147153.16638097062</c:v>
                </c:pt>
                <c:pt idx="24">
                  <c:v>146920.34155647876</c:v>
                </c:pt>
                <c:pt idx="25">
                  <c:v>146680.87340248193</c:v>
                </c:pt>
                <c:pt idx="26">
                  <c:v>146393.46028592411</c:v>
                </c:pt>
                <c:pt idx="27">
                  <c:v>146085.52719780375</c:v>
                </c:pt>
                <c:pt idx="28">
                  <c:v>145766.7569142569</c:v>
                </c:pt>
                <c:pt idx="29">
                  <c:v>145467.6039981388</c:v>
                </c:pt>
                <c:pt idx="30">
                  <c:v>145203.49251287722</c:v>
                </c:pt>
                <c:pt idx="31">
                  <c:v>144951.20613725026</c:v>
                </c:pt>
                <c:pt idx="32">
                  <c:v>144702.17151112799</c:v>
                </c:pt>
                <c:pt idx="33">
                  <c:v>144443.92224496603</c:v>
                </c:pt>
                <c:pt idx="34">
                  <c:v>144174.20660692267</c:v>
                </c:pt>
                <c:pt idx="35">
                  <c:v>143885.00701300692</c:v>
                </c:pt>
                <c:pt idx="36">
                  <c:v>143575.71744900112</c:v>
                </c:pt>
                <c:pt idx="37">
                  <c:v>143235.55792370075</c:v>
                </c:pt>
                <c:pt idx="38">
                  <c:v>142869.06152581717</c:v>
                </c:pt>
                <c:pt idx="39">
                  <c:v>142464.21498452345</c:v>
                </c:pt>
                <c:pt idx="40">
                  <c:v>142032.10400563912</c:v>
                </c:pt>
                <c:pt idx="41">
                  <c:v>141575.26262306771</c:v>
                </c:pt>
                <c:pt idx="42">
                  <c:v>141094.65702609657</c:v>
                </c:pt>
                <c:pt idx="43">
                  <c:v>140592.48709934042</c:v>
                </c:pt>
                <c:pt idx="44">
                  <c:v>140064.87356130918</c:v>
                </c:pt>
                <c:pt idx="45">
                  <c:v>139515.35964473544</c:v>
                </c:pt>
                <c:pt idx="46">
                  <c:v>138949.34947481714</c:v>
                </c:pt>
                <c:pt idx="47">
                  <c:v>138363.414443018</c:v>
                </c:pt>
                <c:pt idx="48">
                  <c:v>137761.4271661255</c:v>
                </c:pt>
                <c:pt idx="49">
                  <c:v>137148.4466363785</c:v>
                </c:pt>
                <c:pt idx="50">
                  <c:v>136526.14514595686</c:v>
                </c:pt>
                <c:pt idx="51">
                  <c:v>135902.22827917105</c:v>
                </c:pt>
                <c:pt idx="52">
                  <c:v>135275.91292544472</c:v>
                </c:pt>
              </c:numCache>
            </c:numRef>
          </c:val>
          <c:smooth val="0"/>
          <c:extLst>
            <c:ext xmlns:c16="http://schemas.microsoft.com/office/drawing/2014/chart" uri="{C3380CC4-5D6E-409C-BE32-E72D297353CC}">
              <c16:uniqueId val="{00000005-244D-4E31-977A-5E4CF33B5B2C}"/>
            </c:ext>
          </c:extLst>
        </c:ser>
        <c:dLbls>
          <c:showLegendKey val="0"/>
          <c:showVal val="0"/>
          <c:showCatName val="0"/>
          <c:showSerName val="0"/>
          <c:showPercent val="0"/>
          <c:showBubbleSize val="0"/>
        </c:dLbls>
        <c:smooth val="0"/>
        <c:axId val="507462152"/>
        <c:axId val="507465288"/>
        <c:extLst/>
      </c:lineChart>
      <c:catAx>
        <c:axId val="507462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en-US"/>
                  <a:t>基準日</a:t>
                </a:r>
                <a:r>
                  <a:rPr lang="en-US" altLang="ja-JP"/>
                  <a:t>:</a:t>
                </a:r>
                <a:r>
                  <a:rPr lang="en-US"/>
                  <a:t>1</a:t>
                </a:r>
                <a:r>
                  <a:rPr lang="ja-JP"/>
                  <a:t>月</a:t>
                </a:r>
                <a:r>
                  <a:rPr lang="en-US" altLang="ja-JP"/>
                  <a:t>1</a:t>
                </a:r>
                <a:r>
                  <a:rPr lang="ja-JP" altLang="en-US"/>
                  <a:t>日</a:t>
                </a:r>
                <a:r>
                  <a:rPr lang="ja-JP"/>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7465288"/>
        <c:crosses val="autoZero"/>
        <c:auto val="1"/>
        <c:lblAlgn val="ctr"/>
        <c:lblOffset val="100"/>
        <c:tickLblSkip val="5"/>
        <c:tickMarkSkip val="1"/>
        <c:noMultiLvlLbl val="0"/>
      </c:catAx>
      <c:valAx>
        <c:axId val="507465288"/>
        <c:scaling>
          <c:orientation val="minMax"/>
          <c:min val="75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7462152"/>
        <c:crosses val="autoZero"/>
        <c:crossBetween val="between"/>
        <c:majorUnit val="50000"/>
      </c:valAx>
      <c:spPr>
        <a:noFill/>
        <a:ln>
          <a:noFill/>
        </a:ln>
        <a:effectLst/>
      </c:spPr>
    </c:plotArea>
    <c:legend>
      <c:legendPos val="t"/>
      <c:overlay val="1"/>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総括表!$A$411</c:f>
          <c:strCache>
            <c:ptCount val="1"/>
            <c:pt idx="0">
              <c:v>総人口（男女別）_区全域（基本推計）</c:v>
            </c:pt>
          </c:strCache>
        </c:strRef>
      </c:tx>
      <c:layout>
        <c:manualLayout>
          <c:xMode val="edge"/>
          <c:yMode val="edge"/>
          <c:x val="6.5047341038594678E-3"/>
          <c:y val="1.4583333333333334E-2"/>
        </c:manualLayout>
      </c:layout>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ja-JP"/>
        </a:p>
      </c:txPr>
    </c:title>
    <c:autoTitleDeleted val="0"/>
    <c:plotArea>
      <c:layout>
        <c:manualLayout>
          <c:layoutTarget val="inner"/>
          <c:xMode val="edge"/>
          <c:yMode val="edge"/>
          <c:x val="4.134036456624663E-2"/>
          <c:y val="0.12448620140132347"/>
          <c:w val="0.92702469895744477"/>
          <c:h val="0.72420394407267008"/>
        </c:manualLayout>
      </c:layout>
      <c:barChart>
        <c:barDir val="col"/>
        <c:grouping val="stacked"/>
        <c:varyColors val="0"/>
        <c:ser>
          <c:idx val="0"/>
          <c:order val="0"/>
          <c:tx>
            <c:v>：男性人口</c:v>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cat>
            <c:numRef>
              <c:f>総括表!$C$5:$BC$5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総括表!$C$99:$BC$99</c:f>
              <c:numCache>
                <c:formatCode>#,##0_ ;[Red]\-#,##0\ </c:formatCode>
                <c:ptCount val="53"/>
                <c:pt idx="0">
                  <c:v>362653.00000000017</c:v>
                </c:pt>
                <c:pt idx="1">
                  <c:v>364570.99999999988</c:v>
                </c:pt>
                <c:pt idx="2">
                  <c:v>363630</c:v>
                </c:pt>
                <c:pt idx="3">
                  <c:v>361634.00000000006</c:v>
                </c:pt>
                <c:pt idx="4">
                  <c:v>361782.00000000006</c:v>
                </c:pt>
                <c:pt idx="5">
                  <c:v>364637</c:v>
                </c:pt>
                <c:pt idx="6">
                  <c:v>368378</c:v>
                </c:pt>
                <c:pt idx="7">
                  <c:v>368806.05075570842</c:v>
                </c:pt>
                <c:pt idx="8">
                  <c:v>369146.17248162185</c:v>
                </c:pt>
                <c:pt idx="9">
                  <c:v>369378.10093967849</c:v>
                </c:pt>
                <c:pt idx="10">
                  <c:v>369455.68589110987</c:v>
                </c:pt>
                <c:pt idx="11">
                  <c:v>369470.14395188197</c:v>
                </c:pt>
                <c:pt idx="12">
                  <c:v>369629.21075458149</c:v>
                </c:pt>
                <c:pt idx="13">
                  <c:v>369755.88081589615</c:v>
                </c:pt>
                <c:pt idx="14">
                  <c:v>369895.33975955332</c:v>
                </c:pt>
                <c:pt idx="15">
                  <c:v>369984.09537736065</c:v>
                </c:pt>
                <c:pt idx="16">
                  <c:v>370085.12548201164</c:v>
                </c:pt>
                <c:pt idx="17">
                  <c:v>370330.59621899429</c:v>
                </c:pt>
                <c:pt idx="18">
                  <c:v>370537.97022656596</c:v>
                </c:pt>
                <c:pt idx="19">
                  <c:v>370731.7171830897</c:v>
                </c:pt>
                <c:pt idx="20">
                  <c:v>370908.95420947112</c:v>
                </c:pt>
                <c:pt idx="21">
                  <c:v>371061.54765285447</c:v>
                </c:pt>
                <c:pt idx="22">
                  <c:v>371304.54029619682</c:v>
                </c:pt>
                <c:pt idx="23">
                  <c:v>371444.30247623799</c:v>
                </c:pt>
                <c:pt idx="24">
                  <c:v>371377.50836478639</c:v>
                </c:pt>
                <c:pt idx="25">
                  <c:v>371172.48776437232</c:v>
                </c:pt>
                <c:pt idx="26">
                  <c:v>370844.89720847167</c:v>
                </c:pt>
                <c:pt idx="27">
                  <c:v>370506.9192390595</c:v>
                </c:pt>
                <c:pt idx="28">
                  <c:v>370036.98157847684</c:v>
                </c:pt>
                <c:pt idx="29">
                  <c:v>369468.00379167427</c:v>
                </c:pt>
                <c:pt idx="30">
                  <c:v>368900.93879922223</c:v>
                </c:pt>
                <c:pt idx="31">
                  <c:v>368307.56067174918</c:v>
                </c:pt>
                <c:pt idx="32">
                  <c:v>367701.89438495121</c:v>
                </c:pt>
                <c:pt idx="33">
                  <c:v>367063.96256126463</c:v>
                </c:pt>
                <c:pt idx="34">
                  <c:v>366392.70441247447</c:v>
                </c:pt>
                <c:pt idx="35">
                  <c:v>365690.28227866953</c:v>
                </c:pt>
                <c:pt idx="36">
                  <c:v>364957.96179924137</c:v>
                </c:pt>
                <c:pt idx="37">
                  <c:v>364199.01093950734</c:v>
                </c:pt>
                <c:pt idx="38">
                  <c:v>363402.1511257544</c:v>
                </c:pt>
                <c:pt idx="39">
                  <c:v>362569.68269965309</c:v>
                </c:pt>
                <c:pt idx="40">
                  <c:v>361716.71108175279</c:v>
                </c:pt>
                <c:pt idx="41">
                  <c:v>360836.44057528418</c:v>
                </c:pt>
                <c:pt idx="42">
                  <c:v>359937.6363700853</c:v>
                </c:pt>
                <c:pt idx="43">
                  <c:v>359025.61711084575</c:v>
                </c:pt>
                <c:pt idx="44">
                  <c:v>358098.92510938906</c:v>
                </c:pt>
                <c:pt idx="45">
                  <c:v>357168.47635383549</c:v>
                </c:pt>
                <c:pt idx="46">
                  <c:v>356227.55002205388</c:v>
                </c:pt>
                <c:pt idx="47">
                  <c:v>355280.27400278486</c:v>
                </c:pt>
                <c:pt idx="48">
                  <c:v>354324.23395472532</c:v>
                </c:pt>
                <c:pt idx="49">
                  <c:v>353355.91930187005</c:v>
                </c:pt>
                <c:pt idx="50">
                  <c:v>352376.7920066932</c:v>
                </c:pt>
                <c:pt idx="51">
                  <c:v>351383.59000132233</c:v>
                </c:pt>
                <c:pt idx="52">
                  <c:v>350377.07489647123</c:v>
                </c:pt>
              </c:numCache>
            </c:numRef>
          </c:val>
          <c:extLst>
            <c:ext xmlns:c16="http://schemas.microsoft.com/office/drawing/2014/chart" uri="{C3380CC4-5D6E-409C-BE32-E72D297353CC}">
              <c16:uniqueId val="{00000019-4F9E-410E-84C5-C69EB86269A2}"/>
            </c:ext>
          </c:extLst>
        </c:ser>
        <c:ser>
          <c:idx val="1"/>
          <c:order val="1"/>
          <c:tx>
            <c:v>：女性人口</c:v>
          </c:tx>
          <c:spPr>
            <a:pattFill prst="narHorz">
              <a:fgClr>
                <a:schemeClr val="accent3"/>
              </a:fgClr>
              <a:bgClr>
                <a:schemeClr val="accent3">
                  <a:lumMod val="20000"/>
                  <a:lumOff val="80000"/>
                </a:schemeClr>
              </a:bgClr>
            </a:pattFill>
            <a:ln>
              <a:noFill/>
            </a:ln>
            <a:effectLst>
              <a:innerShdw blurRad="114300">
                <a:schemeClr val="accent3"/>
              </a:innerShdw>
            </a:effectLst>
          </c:spPr>
          <c:invertIfNegative val="0"/>
          <c:cat>
            <c:numRef>
              <c:f>総括表!$C$5:$BC$5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総括表!$C$106:$BC$106</c:f>
              <c:numCache>
                <c:formatCode>#,##0_ ;[Red]\-#,##0\ </c:formatCode>
                <c:ptCount val="53"/>
                <c:pt idx="0">
                  <c:v>366880.99999999994</c:v>
                </c:pt>
                <c:pt idx="1">
                  <c:v>369921.99999999994</c:v>
                </c:pt>
                <c:pt idx="2">
                  <c:v>370042</c:v>
                </c:pt>
                <c:pt idx="3">
                  <c:v>367068.99999999988</c:v>
                </c:pt>
                <c:pt idx="4">
                  <c:v>366643.00000000006</c:v>
                </c:pt>
                <c:pt idx="5">
                  <c:v>368997</c:v>
                </c:pt>
                <c:pt idx="6">
                  <c:v>372141</c:v>
                </c:pt>
                <c:pt idx="7">
                  <c:v>372381.7870801838</c:v>
                </c:pt>
                <c:pt idx="8">
                  <c:v>372495.87154717569</c:v>
                </c:pt>
                <c:pt idx="9">
                  <c:v>372523.32447552815</c:v>
                </c:pt>
                <c:pt idx="10">
                  <c:v>372495.60229012242</c:v>
                </c:pt>
                <c:pt idx="11">
                  <c:v>372444.30996184354</c:v>
                </c:pt>
                <c:pt idx="12">
                  <c:v>372533.08451521938</c:v>
                </c:pt>
                <c:pt idx="13">
                  <c:v>372630.15118598542</c:v>
                </c:pt>
                <c:pt idx="14">
                  <c:v>372681.35717066331</c:v>
                </c:pt>
                <c:pt idx="15">
                  <c:v>372725.0514092861</c:v>
                </c:pt>
                <c:pt idx="16">
                  <c:v>372765.41008370323</c:v>
                </c:pt>
                <c:pt idx="17">
                  <c:v>372973.76961274556</c:v>
                </c:pt>
                <c:pt idx="18">
                  <c:v>373184.88803867233</c:v>
                </c:pt>
                <c:pt idx="19">
                  <c:v>373369.52940074407</c:v>
                </c:pt>
                <c:pt idx="20">
                  <c:v>373531.79086875601</c:v>
                </c:pt>
                <c:pt idx="21">
                  <c:v>373612.60394152097</c:v>
                </c:pt>
                <c:pt idx="22">
                  <c:v>373795.24507473002</c:v>
                </c:pt>
                <c:pt idx="23">
                  <c:v>373889.17493762041</c:v>
                </c:pt>
                <c:pt idx="24">
                  <c:v>373774.40673122508</c:v>
                </c:pt>
                <c:pt idx="25">
                  <c:v>373572.68573018519</c:v>
                </c:pt>
                <c:pt idx="26">
                  <c:v>373215.14320477581</c:v>
                </c:pt>
                <c:pt idx="27">
                  <c:v>372804.62866853509</c:v>
                </c:pt>
                <c:pt idx="28">
                  <c:v>372334.64432435844</c:v>
                </c:pt>
                <c:pt idx="29">
                  <c:v>371861.85175741452</c:v>
                </c:pt>
                <c:pt idx="30">
                  <c:v>371449.41718387837</c:v>
                </c:pt>
                <c:pt idx="31">
                  <c:v>371039.00069724501</c:v>
                </c:pt>
                <c:pt idx="32">
                  <c:v>370617.96771550702</c:v>
                </c:pt>
                <c:pt idx="33">
                  <c:v>370170.85511698702</c:v>
                </c:pt>
                <c:pt idx="34">
                  <c:v>369689.34372148116</c:v>
                </c:pt>
                <c:pt idx="35">
                  <c:v>369156.45838034258</c:v>
                </c:pt>
                <c:pt idx="36">
                  <c:v>368570.06354699953</c:v>
                </c:pt>
                <c:pt idx="37">
                  <c:v>367914.86151918781</c:v>
                </c:pt>
                <c:pt idx="38">
                  <c:v>367191.95729108213</c:v>
                </c:pt>
                <c:pt idx="39">
                  <c:v>366385.98535408784</c:v>
                </c:pt>
                <c:pt idx="40">
                  <c:v>365510.93680899404</c:v>
                </c:pt>
                <c:pt idx="41">
                  <c:v>364574.43282546545</c:v>
                </c:pt>
                <c:pt idx="42">
                  <c:v>363583.95665458322</c:v>
                </c:pt>
                <c:pt idx="43">
                  <c:v>362549.07240633084</c:v>
                </c:pt>
                <c:pt idx="44">
                  <c:v>361458.23844924633</c:v>
                </c:pt>
                <c:pt idx="45">
                  <c:v>360324.23300244776</c:v>
                </c:pt>
                <c:pt idx="46">
                  <c:v>359159.14765343932</c:v>
                </c:pt>
                <c:pt idx="47">
                  <c:v>357961.86451975419</c:v>
                </c:pt>
                <c:pt idx="48">
                  <c:v>356742.66510396323</c:v>
                </c:pt>
                <c:pt idx="49">
                  <c:v>355509.56170469883</c:v>
                </c:pt>
                <c:pt idx="50">
                  <c:v>354266.5895240918</c:v>
                </c:pt>
                <c:pt idx="51">
                  <c:v>353029.79766899289</c:v>
                </c:pt>
                <c:pt idx="52">
                  <c:v>351802.40465201018</c:v>
                </c:pt>
              </c:numCache>
            </c:numRef>
          </c:val>
          <c:extLst>
            <c:ext xmlns:c16="http://schemas.microsoft.com/office/drawing/2014/chart" uri="{C3380CC4-5D6E-409C-BE32-E72D297353CC}">
              <c16:uniqueId val="{00000033-4F9E-410E-84C5-C69EB86269A2}"/>
            </c:ext>
          </c:extLst>
        </c:ser>
        <c:dLbls>
          <c:showLegendKey val="0"/>
          <c:showVal val="0"/>
          <c:showCatName val="0"/>
          <c:showSerName val="0"/>
          <c:showPercent val="0"/>
          <c:showBubbleSize val="0"/>
        </c:dLbls>
        <c:gapWidth val="0"/>
        <c:overlap val="100"/>
        <c:axId val="507467640"/>
        <c:axId val="507462936"/>
      </c:barChart>
      <c:lineChart>
        <c:grouping val="standard"/>
        <c:varyColors val="0"/>
        <c:ser>
          <c:idx val="2"/>
          <c:order val="2"/>
          <c:tx>
            <c:v>：総人口</c:v>
          </c:tx>
          <c:spPr>
            <a:ln w="28575" cap="rnd">
              <a:solidFill>
                <a:schemeClr val="accent5"/>
              </a:solidFill>
              <a:round/>
            </a:ln>
            <a:effectLst/>
          </c:spPr>
          <c:marker>
            <c:symbol val="none"/>
          </c:marker>
          <c:cat>
            <c:strRef>
              <c:f>総括表!$C$5:$BF$5</c:f>
              <c:strCache>
                <c:ptCount val="56"/>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pt idx="53">
                  <c:v>　</c:v>
                </c:pt>
                <c:pt idx="54">
                  <c:v>　</c:v>
                </c:pt>
                <c:pt idx="55">
                  <c:v>　</c:v>
                </c:pt>
              </c:strCache>
            </c:strRef>
          </c:cat>
          <c:val>
            <c:numRef>
              <c:f>総括表!$C$31:$BC$31</c:f>
              <c:numCache>
                <c:formatCode>#,##0_);[Red]\(#,##0\)</c:formatCode>
                <c:ptCount val="53"/>
                <c:pt idx="0">
                  <c:v>729534.00000000012</c:v>
                </c:pt>
                <c:pt idx="1">
                  <c:v>734493.00000000023</c:v>
                </c:pt>
                <c:pt idx="2">
                  <c:v>733672.00000000023</c:v>
                </c:pt>
                <c:pt idx="3">
                  <c:v>728703.00000000023</c:v>
                </c:pt>
                <c:pt idx="4">
                  <c:v>728425</c:v>
                </c:pt>
                <c:pt idx="5">
                  <c:v>733633.99999999988</c:v>
                </c:pt>
                <c:pt idx="6">
                  <c:v>740519</c:v>
                </c:pt>
                <c:pt idx="7">
                  <c:v>741187.83783589222</c:v>
                </c:pt>
                <c:pt idx="8">
                  <c:v>741642.04402879719</c:v>
                </c:pt>
                <c:pt idx="9">
                  <c:v>741901.4254152067</c:v>
                </c:pt>
                <c:pt idx="10">
                  <c:v>741951.28818123275</c:v>
                </c:pt>
                <c:pt idx="11">
                  <c:v>741914.45391372521</c:v>
                </c:pt>
                <c:pt idx="12">
                  <c:v>742162.29526980082</c:v>
                </c:pt>
                <c:pt idx="13">
                  <c:v>742386.03200188174</c:v>
                </c:pt>
                <c:pt idx="14">
                  <c:v>742576.69693021663</c:v>
                </c:pt>
                <c:pt idx="15">
                  <c:v>742709.14678664692</c:v>
                </c:pt>
                <c:pt idx="16">
                  <c:v>742850.5355657147</c:v>
                </c:pt>
                <c:pt idx="17">
                  <c:v>743304.3658317402</c:v>
                </c:pt>
                <c:pt idx="18">
                  <c:v>743722.85826523858</c:v>
                </c:pt>
                <c:pt idx="19">
                  <c:v>744101.24658383382</c:v>
                </c:pt>
                <c:pt idx="20">
                  <c:v>744440.74507822772</c:v>
                </c:pt>
                <c:pt idx="21">
                  <c:v>744674.15159437549</c:v>
                </c:pt>
                <c:pt idx="22">
                  <c:v>745099.78537092649</c:v>
                </c:pt>
                <c:pt idx="23">
                  <c:v>745333.4774138584</c:v>
                </c:pt>
                <c:pt idx="24">
                  <c:v>745151.91509601113</c:v>
                </c:pt>
                <c:pt idx="25">
                  <c:v>744745.17349455738</c:v>
                </c:pt>
                <c:pt idx="26">
                  <c:v>744060.04041324742</c:v>
                </c:pt>
                <c:pt idx="27">
                  <c:v>743311.54790759447</c:v>
                </c:pt>
                <c:pt idx="28">
                  <c:v>742371.62590283516</c:v>
                </c:pt>
                <c:pt idx="29">
                  <c:v>741329.85554908868</c:v>
                </c:pt>
                <c:pt idx="30">
                  <c:v>740350.35598310095</c:v>
                </c:pt>
                <c:pt idx="31">
                  <c:v>739346.56136899407</c:v>
                </c:pt>
                <c:pt idx="32">
                  <c:v>738319.86210045812</c:v>
                </c:pt>
                <c:pt idx="33">
                  <c:v>737234.81767825177</c:v>
                </c:pt>
                <c:pt idx="34">
                  <c:v>736082.04813395557</c:v>
                </c:pt>
                <c:pt idx="35">
                  <c:v>734846.74065901188</c:v>
                </c:pt>
                <c:pt idx="36">
                  <c:v>733528.02534624049</c:v>
                </c:pt>
                <c:pt idx="37">
                  <c:v>732113.87245869485</c:v>
                </c:pt>
                <c:pt idx="38">
                  <c:v>730594.10841683671</c:v>
                </c:pt>
                <c:pt idx="39">
                  <c:v>728955.66805374098</c:v>
                </c:pt>
                <c:pt idx="40">
                  <c:v>727227.64789074718</c:v>
                </c:pt>
                <c:pt idx="41">
                  <c:v>725410.87340074987</c:v>
                </c:pt>
                <c:pt idx="42">
                  <c:v>723521.59302466852</c:v>
                </c:pt>
                <c:pt idx="43">
                  <c:v>721574.68951717659</c:v>
                </c:pt>
                <c:pt idx="44">
                  <c:v>719557.16355863563</c:v>
                </c:pt>
                <c:pt idx="45">
                  <c:v>717492.7093562833</c:v>
                </c:pt>
                <c:pt idx="46">
                  <c:v>715386.69767549285</c:v>
                </c:pt>
                <c:pt idx="47">
                  <c:v>713242.13852253929</c:v>
                </c:pt>
                <c:pt idx="48">
                  <c:v>711066.89905868843</c:v>
                </c:pt>
                <c:pt idx="49">
                  <c:v>708865.48100656876</c:v>
                </c:pt>
                <c:pt idx="50">
                  <c:v>706643.38153078489</c:v>
                </c:pt>
                <c:pt idx="51">
                  <c:v>704413.38767031534</c:v>
                </c:pt>
                <c:pt idx="52">
                  <c:v>702179.47954848141</c:v>
                </c:pt>
              </c:numCache>
            </c:numRef>
          </c:val>
          <c:smooth val="0"/>
          <c:extLst>
            <c:ext xmlns:c16="http://schemas.microsoft.com/office/drawing/2014/chart" uri="{C3380CC4-5D6E-409C-BE32-E72D297353CC}">
              <c16:uniqueId val="{00000040-4F9E-410E-84C5-C69EB86269A2}"/>
            </c:ext>
          </c:extLst>
        </c:ser>
        <c:dLbls>
          <c:showLegendKey val="0"/>
          <c:showVal val="0"/>
          <c:showCatName val="0"/>
          <c:showSerName val="0"/>
          <c:showPercent val="0"/>
          <c:showBubbleSize val="0"/>
        </c:dLbls>
        <c:marker val="1"/>
        <c:smooth val="0"/>
        <c:axId val="507467640"/>
        <c:axId val="507462936"/>
      </c:lineChart>
      <c:catAx>
        <c:axId val="507467640"/>
        <c:scaling>
          <c:orientation val="minMax"/>
        </c:scaling>
        <c:delete val="0"/>
        <c:axPos val="b"/>
        <c:majorGridlines>
          <c:spPr>
            <a:ln>
              <a:solidFill>
                <a:schemeClr val="tx1">
                  <a:lumMod val="15000"/>
                  <a:lumOff val="85000"/>
                </a:schemeClr>
              </a:solidFill>
            </a:ln>
            <a:effectLst/>
          </c:spPr>
        </c:majorGridlines>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900">
                    <a:latin typeface="Meiryo UI" panose="020B0604030504040204" pitchFamily="50" charset="-128"/>
                    <a:ea typeface="Meiryo UI" panose="020B0604030504040204" pitchFamily="50" charset="-128"/>
                  </a:rPr>
                  <a:t>（基準日：</a:t>
                </a:r>
                <a:r>
                  <a:rPr lang="en-US" altLang="ja-JP" sz="900">
                    <a:latin typeface="Meiryo UI" panose="020B0604030504040204" pitchFamily="50" charset="-128"/>
                    <a:ea typeface="Meiryo UI" panose="020B0604030504040204" pitchFamily="50" charset="-128"/>
                  </a:rPr>
                  <a:t>1</a:t>
                </a:r>
                <a:r>
                  <a:rPr lang="ja-JP" altLang="en-US" sz="900">
                    <a:latin typeface="Meiryo UI" panose="020B0604030504040204" pitchFamily="50" charset="-128"/>
                    <a:ea typeface="Meiryo UI" panose="020B0604030504040204" pitchFamily="50" charset="-128"/>
                  </a:rPr>
                  <a:t>月</a:t>
                </a:r>
                <a:r>
                  <a:rPr lang="en-US" altLang="ja-JP" sz="900">
                    <a:latin typeface="Meiryo UI" panose="020B0604030504040204" pitchFamily="50" charset="-128"/>
                    <a:ea typeface="Meiryo UI" panose="020B0604030504040204" pitchFamily="50" charset="-128"/>
                  </a:rPr>
                  <a:t>1</a:t>
                </a:r>
                <a:r>
                  <a:rPr lang="ja-JP" altLang="en-US" sz="900">
                    <a:latin typeface="Meiryo UI" panose="020B0604030504040204" pitchFamily="50" charset="-128"/>
                    <a:ea typeface="Meiryo UI" panose="020B0604030504040204" pitchFamily="50" charset="-128"/>
                  </a:rPr>
                  <a:t>日）</a:t>
                </a:r>
                <a:endParaRPr lang="ja-JP" sz="900">
                  <a:latin typeface="Meiryo UI" panose="020B0604030504040204" pitchFamily="50" charset="-128"/>
                  <a:ea typeface="Meiryo UI" panose="020B0604030504040204" pitchFamily="50" charset="-128"/>
                </a:endParaRPr>
              </a:p>
            </c:rich>
          </c:tx>
          <c:layout>
            <c:manualLayout>
              <c:xMode val="edge"/>
              <c:yMode val="edge"/>
              <c:x val="0.44520019415381301"/>
              <c:y val="0.92733169291338569"/>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quot;年&quot;" sourceLinked="0"/>
        <c:majorTickMark val="none"/>
        <c:minorTickMark val="none"/>
        <c:tickLblPos val="nextTo"/>
        <c:spPr>
          <a:noFill/>
          <a:ln w="19050" cap="flat" cmpd="sng" algn="ctr">
            <a:solidFill>
              <a:schemeClr val="tx1">
                <a:lumMod val="25000"/>
                <a:lumOff val="7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7462936"/>
        <c:crosses val="autoZero"/>
        <c:auto val="1"/>
        <c:lblAlgn val="ctr"/>
        <c:lblOffset val="100"/>
        <c:tickLblSkip val="5"/>
        <c:noMultiLvlLbl val="0"/>
      </c:catAx>
      <c:valAx>
        <c:axId val="507462936"/>
        <c:scaling>
          <c:orientation val="minMax"/>
        </c:scaling>
        <c:delete val="0"/>
        <c:axPos val="l"/>
        <c:majorGridlines>
          <c:spPr>
            <a:ln>
              <a:solidFill>
                <a:schemeClr val="tx1">
                  <a:lumMod val="15000"/>
                  <a:lumOff val="85000"/>
                </a:schemeClr>
              </a:solidFill>
            </a:ln>
            <a:effectLst/>
          </c:spPr>
        </c:majorGridlines>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7467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総括表!$A$415</c:f>
          <c:strCache>
            <c:ptCount val="1"/>
            <c:pt idx="0">
              <c:v>総人口（男女別）_構成比_区全域（基本推計）</c:v>
            </c:pt>
          </c:strCache>
        </c:strRef>
      </c:tx>
      <c:layout>
        <c:manualLayout>
          <c:xMode val="edge"/>
          <c:yMode val="edge"/>
          <c:x val="6.5047341038594678E-3"/>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4.134036456624663E-2"/>
          <c:y val="0.12448620140132347"/>
          <c:w val="0.92702469895744477"/>
          <c:h val="0.72420394407267008"/>
        </c:manualLayout>
      </c:layout>
      <c:barChart>
        <c:barDir val="col"/>
        <c:grouping val="stacked"/>
        <c:varyColors val="0"/>
        <c:ser>
          <c:idx val="0"/>
          <c:order val="0"/>
          <c:tx>
            <c:strRef>
              <c:f>総括表!$B$415</c:f>
              <c:strCache>
                <c:ptCount val="1"/>
                <c:pt idx="0">
                  <c:v>男性比率</c:v>
                </c:pt>
              </c:strCache>
            </c:strRef>
          </c:tx>
          <c:spPr>
            <a:solidFill>
              <a:srgbClr val="0070C0"/>
            </a:solidFill>
            <a:ln w="28575">
              <a:noFill/>
            </a:ln>
            <a:effectLst/>
          </c:spPr>
          <c:invertIfNegative val="0"/>
          <c:dPt>
            <c:idx val="0"/>
            <c:invertIfNegative val="0"/>
            <c:bubble3D val="0"/>
            <c:spPr>
              <a:solidFill>
                <a:srgbClr val="0070C0"/>
              </a:solidFill>
              <a:ln w="28575">
                <a:solidFill>
                  <a:srgbClr val="002060"/>
                </a:solidFill>
              </a:ln>
              <a:effectLst/>
            </c:spPr>
            <c:extLst>
              <c:ext xmlns:c16="http://schemas.microsoft.com/office/drawing/2014/chart" uri="{C3380CC4-5D6E-409C-BE32-E72D297353CC}">
                <c16:uniqueId val="{00000001-C617-43CF-B73A-4757BD4ED0FB}"/>
              </c:ext>
            </c:extLst>
          </c:dPt>
          <c:dPt>
            <c:idx val="5"/>
            <c:invertIfNegative val="0"/>
            <c:bubble3D val="0"/>
            <c:spPr>
              <a:solidFill>
                <a:srgbClr val="0070C0"/>
              </a:solidFill>
              <a:ln w="28575">
                <a:solidFill>
                  <a:srgbClr val="002060"/>
                </a:solidFill>
              </a:ln>
              <a:effectLst/>
            </c:spPr>
            <c:extLst>
              <c:ext xmlns:c16="http://schemas.microsoft.com/office/drawing/2014/chart" uri="{C3380CC4-5D6E-409C-BE32-E72D297353CC}">
                <c16:uniqueId val="{00000003-C617-43CF-B73A-4757BD4ED0FB}"/>
              </c:ext>
            </c:extLst>
          </c:dPt>
          <c:dPt>
            <c:idx val="10"/>
            <c:invertIfNegative val="0"/>
            <c:bubble3D val="0"/>
            <c:spPr>
              <a:solidFill>
                <a:srgbClr val="0070C0"/>
              </a:solidFill>
              <a:ln w="28575">
                <a:solidFill>
                  <a:srgbClr val="002060"/>
                </a:solidFill>
              </a:ln>
              <a:effectLst/>
            </c:spPr>
            <c:extLst>
              <c:ext xmlns:c16="http://schemas.microsoft.com/office/drawing/2014/chart" uri="{C3380CC4-5D6E-409C-BE32-E72D297353CC}">
                <c16:uniqueId val="{00000005-C617-43CF-B73A-4757BD4ED0FB}"/>
              </c:ext>
            </c:extLst>
          </c:dPt>
          <c:dPt>
            <c:idx val="15"/>
            <c:invertIfNegative val="0"/>
            <c:bubble3D val="0"/>
            <c:spPr>
              <a:solidFill>
                <a:srgbClr val="0070C0"/>
              </a:solidFill>
              <a:ln w="28575">
                <a:solidFill>
                  <a:srgbClr val="002060"/>
                </a:solidFill>
              </a:ln>
              <a:effectLst/>
            </c:spPr>
            <c:extLst>
              <c:ext xmlns:c16="http://schemas.microsoft.com/office/drawing/2014/chart" uri="{C3380CC4-5D6E-409C-BE32-E72D297353CC}">
                <c16:uniqueId val="{00000007-C617-43CF-B73A-4757BD4ED0FB}"/>
              </c:ext>
            </c:extLst>
          </c:dPt>
          <c:dPt>
            <c:idx val="20"/>
            <c:invertIfNegative val="0"/>
            <c:bubble3D val="0"/>
            <c:spPr>
              <a:solidFill>
                <a:srgbClr val="0070C0"/>
              </a:solidFill>
              <a:ln w="28575">
                <a:solidFill>
                  <a:srgbClr val="002060"/>
                </a:solidFill>
              </a:ln>
              <a:effectLst/>
            </c:spPr>
            <c:extLst>
              <c:ext xmlns:c16="http://schemas.microsoft.com/office/drawing/2014/chart" uri="{C3380CC4-5D6E-409C-BE32-E72D297353CC}">
                <c16:uniqueId val="{00000009-C617-43CF-B73A-4757BD4ED0FB}"/>
              </c:ext>
            </c:extLst>
          </c:dPt>
          <c:dPt>
            <c:idx val="25"/>
            <c:invertIfNegative val="0"/>
            <c:bubble3D val="0"/>
            <c:spPr>
              <a:solidFill>
                <a:srgbClr val="0070C0"/>
              </a:solidFill>
              <a:ln w="28575">
                <a:solidFill>
                  <a:srgbClr val="002060"/>
                </a:solidFill>
              </a:ln>
              <a:effectLst/>
            </c:spPr>
            <c:extLst>
              <c:ext xmlns:c16="http://schemas.microsoft.com/office/drawing/2014/chart" uri="{C3380CC4-5D6E-409C-BE32-E72D297353CC}">
                <c16:uniqueId val="{0000000B-C617-43CF-B73A-4757BD4ED0FB}"/>
              </c:ext>
            </c:extLst>
          </c:dPt>
          <c:dPt>
            <c:idx val="30"/>
            <c:invertIfNegative val="0"/>
            <c:bubble3D val="0"/>
            <c:spPr>
              <a:solidFill>
                <a:srgbClr val="0070C0"/>
              </a:solidFill>
              <a:ln w="28575">
                <a:solidFill>
                  <a:srgbClr val="002060"/>
                </a:solidFill>
              </a:ln>
              <a:effectLst/>
            </c:spPr>
            <c:extLst>
              <c:ext xmlns:c16="http://schemas.microsoft.com/office/drawing/2014/chart" uri="{C3380CC4-5D6E-409C-BE32-E72D297353CC}">
                <c16:uniqueId val="{0000000D-C617-43CF-B73A-4757BD4ED0FB}"/>
              </c:ext>
            </c:extLst>
          </c:dPt>
          <c:dPt>
            <c:idx val="35"/>
            <c:invertIfNegative val="0"/>
            <c:bubble3D val="0"/>
            <c:spPr>
              <a:solidFill>
                <a:srgbClr val="0070C0"/>
              </a:solidFill>
              <a:ln w="28575">
                <a:solidFill>
                  <a:srgbClr val="002060"/>
                </a:solidFill>
              </a:ln>
              <a:effectLst/>
            </c:spPr>
            <c:extLst>
              <c:ext xmlns:c16="http://schemas.microsoft.com/office/drawing/2014/chart" uri="{C3380CC4-5D6E-409C-BE32-E72D297353CC}">
                <c16:uniqueId val="{0000000F-C617-43CF-B73A-4757BD4ED0FB}"/>
              </c:ext>
            </c:extLst>
          </c:dPt>
          <c:dPt>
            <c:idx val="40"/>
            <c:invertIfNegative val="0"/>
            <c:bubble3D val="0"/>
            <c:spPr>
              <a:solidFill>
                <a:srgbClr val="0070C0"/>
              </a:solidFill>
              <a:ln w="28575">
                <a:solidFill>
                  <a:srgbClr val="002060"/>
                </a:solidFill>
              </a:ln>
              <a:effectLst/>
            </c:spPr>
            <c:extLst>
              <c:ext xmlns:c16="http://schemas.microsoft.com/office/drawing/2014/chart" uri="{C3380CC4-5D6E-409C-BE32-E72D297353CC}">
                <c16:uniqueId val="{00000011-C617-43CF-B73A-4757BD4ED0FB}"/>
              </c:ext>
            </c:extLst>
          </c:dPt>
          <c:dPt>
            <c:idx val="45"/>
            <c:invertIfNegative val="0"/>
            <c:bubble3D val="0"/>
            <c:spPr>
              <a:solidFill>
                <a:srgbClr val="0070C0"/>
              </a:solidFill>
              <a:ln w="28575">
                <a:solidFill>
                  <a:srgbClr val="002060"/>
                </a:solidFill>
              </a:ln>
              <a:effectLst/>
            </c:spPr>
            <c:extLst>
              <c:ext xmlns:c16="http://schemas.microsoft.com/office/drawing/2014/chart" uri="{C3380CC4-5D6E-409C-BE32-E72D297353CC}">
                <c16:uniqueId val="{00000013-C617-43CF-B73A-4757BD4ED0FB}"/>
              </c:ext>
            </c:extLst>
          </c:dPt>
          <c:dPt>
            <c:idx val="50"/>
            <c:invertIfNegative val="0"/>
            <c:bubble3D val="0"/>
            <c:spPr>
              <a:solidFill>
                <a:srgbClr val="0070C0"/>
              </a:solidFill>
              <a:ln w="28575">
                <a:solidFill>
                  <a:srgbClr val="002060"/>
                </a:solidFill>
              </a:ln>
              <a:effectLst/>
            </c:spPr>
            <c:extLst>
              <c:ext xmlns:c16="http://schemas.microsoft.com/office/drawing/2014/chart" uri="{C3380CC4-5D6E-409C-BE32-E72D297353CC}">
                <c16:uniqueId val="{00000015-C617-43CF-B73A-4757BD4ED0FB}"/>
              </c:ext>
            </c:extLst>
          </c:dPt>
          <c:dLbls>
            <c:dLbl>
              <c:idx val="0"/>
              <c:numFmt formatCode="0.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2060"/>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17-43CF-B73A-4757BD4ED0FB}"/>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617-43CF-B73A-4757BD4ED0FB}"/>
                </c:ext>
              </c:extLst>
            </c:dLbl>
            <c:dLbl>
              <c:idx val="6"/>
              <c:layout>
                <c:manualLayout>
                  <c:x val="0"/>
                  <c:y val="-9.5100018502909139E-2"/>
                </c:manualLayout>
              </c:layout>
              <c:numFmt formatCode="0.0%" sourceLinked="0"/>
              <c:spPr>
                <a:solidFill>
                  <a:sysClr val="window" lastClr="FFFFFF">
                    <a:alpha val="65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2060"/>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C617-43CF-B73A-4757BD4ED0FB}"/>
                </c:ext>
              </c:extLst>
            </c:dLbl>
            <c:dLbl>
              <c:idx val="1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617-43CF-B73A-4757BD4ED0FB}"/>
                </c:ext>
              </c:extLst>
            </c:dLbl>
            <c:dLbl>
              <c:idx val="1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617-43CF-B73A-4757BD4ED0FB}"/>
                </c:ext>
              </c:extLst>
            </c:dLbl>
            <c:dLbl>
              <c:idx val="2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617-43CF-B73A-4757BD4ED0FB}"/>
                </c:ext>
              </c:extLst>
            </c:dLbl>
            <c:dLbl>
              <c:idx val="2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617-43CF-B73A-4757BD4ED0FB}"/>
                </c:ext>
              </c:extLst>
            </c:dLbl>
            <c:dLbl>
              <c:idx val="3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617-43CF-B73A-4757BD4ED0FB}"/>
                </c:ext>
              </c:extLst>
            </c:dLbl>
            <c:dLbl>
              <c:idx val="3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617-43CF-B73A-4757BD4ED0FB}"/>
                </c:ext>
              </c:extLst>
            </c:dLbl>
            <c:dLbl>
              <c:idx val="4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617-43CF-B73A-4757BD4ED0FB}"/>
                </c:ext>
              </c:extLst>
            </c:dLbl>
            <c:dLbl>
              <c:idx val="4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617-43CF-B73A-4757BD4ED0FB}"/>
                </c:ext>
              </c:extLst>
            </c:dLbl>
            <c:dLbl>
              <c:idx val="5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617-43CF-B73A-4757BD4ED0F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総括表!$C$5:$BC$5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総括表!$C$415:$BC$415</c:f>
              <c:numCache>
                <c:formatCode>General</c:formatCode>
                <c:ptCount val="53"/>
                <c:pt idx="0">
                  <c:v>0.49710225979872097</c:v>
                </c:pt>
                <c:pt idx="1">
                  <c:v>0.49635735126134595</c:v>
                </c:pt>
                <c:pt idx="2">
                  <c:v>0.495630199871332</c:v>
                </c:pt>
                <c:pt idx="3">
                  <c:v>0.4962707714940105</c:v>
                </c:pt>
                <c:pt idx="4">
                  <c:v>0.49666334900641801</c:v>
                </c:pt>
                <c:pt idx="5">
                  <c:v>0.49702849104594399</c:v>
                </c:pt>
                <c:pt idx="6">
                  <c:v>0.4974592144158354</c:v>
                </c:pt>
                <c:pt idx="7">
                  <c:v>0.49758783391878381</c:v>
                </c:pt>
                <c:pt idx="8">
                  <c:v>0.49774170093745157</c:v>
                </c:pt>
                <c:pt idx="9">
                  <c:v>0.49788029552976698</c:v>
                </c:pt>
                <c:pt idx="10">
                  <c:v>0.49795140432570389</c:v>
                </c:pt>
                <c:pt idx="11">
                  <c:v>0.49799561391864516</c:v>
                </c:pt>
                <c:pt idx="12">
                  <c:v>0.49804363965998694</c:v>
                </c:pt>
                <c:pt idx="13">
                  <c:v>0.49806416726191705</c:v>
                </c:pt>
                <c:pt idx="14">
                  <c:v>0.49812408777259826</c:v>
                </c:pt>
                <c:pt idx="15">
                  <c:v>0.4981547581285457</c:v>
                </c:pt>
                <c:pt idx="16">
                  <c:v>0.49819594624129182</c:v>
                </c:pt>
                <c:pt idx="17">
                  <c:v>0.4982220113891071</c:v>
                </c:pt>
                <c:pt idx="18">
                  <c:v>0.49822049451439432</c:v>
                </c:pt>
                <c:pt idx="19">
                  <c:v>0.4982275179421049</c:v>
                </c:pt>
                <c:pt idx="20">
                  <c:v>0.49823838453454755</c:v>
                </c:pt>
                <c:pt idx="21">
                  <c:v>0.49828713251077356</c:v>
                </c:pt>
                <c:pt idx="22">
                  <c:v>0.49832860992082229</c:v>
                </c:pt>
                <c:pt idx="23">
                  <c:v>0.49835988015065041</c:v>
                </c:pt>
                <c:pt idx="24">
                  <c:v>0.49839167133715984</c:v>
                </c:pt>
                <c:pt idx="25">
                  <c:v>0.49838857769661643</c:v>
                </c:pt>
                <c:pt idx="26">
                  <c:v>0.49840722128083398</c:v>
                </c:pt>
                <c:pt idx="27">
                  <c:v>0.498454410242957</c:v>
                </c:pt>
                <c:pt idx="28">
                  <c:v>0.49845248480295351</c:v>
                </c:pt>
                <c:pt idx="29">
                  <c:v>0.49838543669338187</c:v>
                </c:pt>
                <c:pt idx="30">
                  <c:v>0.49827887002142895</c:v>
                </c:pt>
                <c:pt idx="31">
                  <c:v>0.49815280129223966</c:v>
                </c:pt>
                <c:pt idx="32">
                  <c:v>0.49802519647632143</c:v>
                </c:pt>
                <c:pt idx="33">
                  <c:v>0.49789287450807945</c:v>
                </c:pt>
                <c:pt idx="34">
                  <c:v>0.49776068488739539</c:v>
                </c:pt>
                <c:pt idx="35">
                  <c:v>0.49764156530206261</c:v>
                </c:pt>
                <c:pt idx="36">
                  <c:v>0.49753785702594472</c:v>
                </c:pt>
                <c:pt idx="37">
                  <c:v>0.49746224547883444</c:v>
                </c:pt>
                <c:pt idx="38">
                  <c:v>0.49740635318457449</c:v>
                </c:pt>
                <c:pt idx="39">
                  <c:v>0.49738234928289665</c:v>
                </c:pt>
                <c:pt idx="40">
                  <c:v>0.49739130811497173</c:v>
                </c:pt>
                <c:pt idx="41">
                  <c:v>0.49742353444975418</c:v>
                </c:pt>
                <c:pt idx="42">
                  <c:v>0.49748015793885669</c:v>
                </c:pt>
                <c:pt idx="43">
                  <c:v>0.49755849578243749</c:v>
                </c:pt>
                <c:pt idx="44">
                  <c:v>0.49766570780614305</c:v>
                </c:pt>
                <c:pt idx="45">
                  <c:v>0.4978008441009501</c:v>
                </c:pt>
                <c:pt idx="46">
                  <c:v>0.4979510398775161</c:v>
                </c:pt>
                <c:pt idx="47">
                  <c:v>0.49812014015147477</c:v>
                </c:pt>
                <c:pt idx="48">
                  <c:v>0.49829943486861833</c:v>
                </c:pt>
                <c:pt idx="49">
                  <c:v>0.49848092306612918</c:v>
                </c:pt>
                <c:pt idx="50">
                  <c:v>0.49866283505457543</c:v>
                </c:pt>
                <c:pt idx="51">
                  <c:v>0.49883150455649689</c:v>
                </c:pt>
                <c:pt idx="52">
                  <c:v>0.49898506735311071</c:v>
                </c:pt>
              </c:numCache>
            </c:numRef>
          </c:val>
          <c:extLst>
            <c:ext xmlns:c16="http://schemas.microsoft.com/office/drawing/2014/chart" uri="{C3380CC4-5D6E-409C-BE32-E72D297353CC}">
              <c16:uniqueId val="{00000019-C617-43CF-B73A-4757BD4ED0FB}"/>
            </c:ext>
          </c:extLst>
        </c:ser>
        <c:ser>
          <c:idx val="1"/>
          <c:order val="1"/>
          <c:tx>
            <c:strRef>
              <c:f>総括表!$B$416</c:f>
              <c:strCache>
                <c:ptCount val="1"/>
                <c:pt idx="0">
                  <c:v>女性比率</c:v>
                </c:pt>
              </c:strCache>
            </c:strRef>
          </c:tx>
          <c:spPr>
            <a:solidFill>
              <a:srgbClr val="FF0000"/>
            </a:solidFill>
            <a:ln w="28575">
              <a:noFill/>
            </a:ln>
            <a:effectLst/>
          </c:spPr>
          <c:invertIfNegative val="0"/>
          <c:dPt>
            <c:idx val="0"/>
            <c:invertIfNegative val="0"/>
            <c:bubble3D val="0"/>
            <c:spPr>
              <a:solidFill>
                <a:srgbClr val="FF0000"/>
              </a:solidFill>
              <a:ln w="28575">
                <a:solidFill>
                  <a:schemeClr val="accent2">
                    <a:lumMod val="75000"/>
                  </a:schemeClr>
                </a:solidFill>
              </a:ln>
              <a:effectLst/>
            </c:spPr>
            <c:extLst>
              <c:ext xmlns:c16="http://schemas.microsoft.com/office/drawing/2014/chart" uri="{C3380CC4-5D6E-409C-BE32-E72D297353CC}">
                <c16:uniqueId val="{0000001B-C617-43CF-B73A-4757BD4ED0FB}"/>
              </c:ext>
            </c:extLst>
          </c:dPt>
          <c:dPt>
            <c:idx val="5"/>
            <c:invertIfNegative val="0"/>
            <c:bubble3D val="0"/>
            <c:spPr>
              <a:solidFill>
                <a:srgbClr val="FF0000"/>
              </a:solidFill>
              <a:ln w="28575">
                <a:solidFill>
                  <a:schemeClr val="accent2">
                    <a:lumMod val="75000"/>
                  </a:schemeClr>
                </a:solidFill>
              </a:ln>
              <a:effectLst/>
            </c:spPr>
            <c:extLst>
              <c:ext xmlns:c16="http://schemas.microsoft.com/office/drawing/2014/chart" uri="{C3380CC4-5D6E-409C-BE32-E72D297353CC}">
                <c16:uniqueId val="{0000001D-C617-43CF-B73A-4757BD4ED0FB}"/>
              </c:ext>
            </c:extLst>
          </c:dPt>
          <c:dPt>
            <c:idx val="10"/>
            <c:invertIfNegative val="0"/>
            <c:bubble3D val="0"/>
            <c:spPr>
              <a:solidFill>
                <a:srgbClr val="FF0000"/>
              </a:solidFill>
              <a:ln w="28575">
                <a:solidFill>
                  <a:schemeClr val="accent2">
                    <a:lumMod val="75000"/>
                  </a:schemeClr>
                </a:solidFill>
              </a:ln>
              <a:effectLst/>
            </c:spPr>
            <c:extLst>
              <c:ext xmlns:c16="http://schemas.microsoft.com/office/drawing/2014/chart" uri="{C3380CC4-5D6E-409C-BE32-E72D297353CC}">
                <c16:uniqueId val="{0000001F-C617-43CF-B73A-4757BD4ED0FB}"/>
              </c:ext>
            </c:extLst>
          </c:dPt>
          <c:dPt>
            <c:idx val="15"/>
            <c:invertIfNegative val="0"/>
            <c:bubble3D val="0"/>
            <c:spPr>
              <a:solidFill>
                <a:srgbClr val="FF0000"/>
              </a:solidFill>
              <a:ln w="28575">
                <a:solidFill>
                  <a:schemeClr val="accent2">
                    <a:lumMod val="75000"/>
                  </a:schemeClr>
                </a:solidFill>
              </a:ln>
              <a:effectLst/>
            </c:spPr>
            <c:extLst>
              <c:ext xmlns:c16="http://schemas.microsoft.com/office/drawing/2014/chart" uri="{C3380CC4-5D6E-409C-BE32-E72D297353CC}">
                <c16:uniqueId val="{00000021-C617-43CF-B73A-4757BD4ED0FB}"/>
              </c:ext>
            </c:extLst>
          </c:dPt>
          <c:dPt>
            <c:idx val="20"/>
            <c:invertIfNegative val="0"/>
            <c:bubble3D val="0"/>
            <c:spPr>
              <a:solidFill>
                <a:srgbClr val="FF0000"/>
              </a:solidFill>
              <a:ln w="28575">
                <a:solidFill>
                  <a:schemeClr val="accent2">
                    <a:lumMod val="75000"/>
                  </a:schemeClr>
                </a:solidFill>
              </a:ln>
              <a:effectLst/>
            </c:spPr>
            <c:extLst>
              <c:ext xmlns:c16="http://schemas.microsoft.com/office/drawing/2014/chart" uri="{C3380CC4-5D6E-409C-BE32-E72D297353CC}">
                <c16:uniqueId val="{00000023-C617-43CF-B73A-4757BD4ED0FB}"/>
              </c:ext>
            </c:extLst>
          </c:dPt>
          <c:dPt>
            <c:idx val="25"/>
            <c:invertIfNegative val="0"/>
            <c:bubble3D val="0"/>
            <c:spPr>
              <a:solidFill>
                <a:srgbClr val="FF0000"/>
              </a:solidFill>
              <a:ln w="28575">
                <a:solidFill>
                  <a:schemeClr val="accent2">
                    <a:lumMod val="75000"/>
                  </a:schemeClr>
                </a:solidFill>
              </a:ln>
              <a:effectLst/>
            </c:spPr>
            <c:extLst>
              <c:ext xmlns:c16="http://schemas.microsoft.com/office/drawing/2014/chart" uri="{C3380CC4-5D6E-409C-BE32-E72D297353CC}">
                <c16:uniqueId val="{00000025-C617-43CF-B73A-4757BD4ED0FB}"/>
              </c:ext>
            </c:extLst>
          </c:dPt>
          <c:dPt>
            <c:idx val="30"/>
            <c:invertIfNegative val="0"/>
            <c:bubble3D val="0"/>
            <c:spPr>
              <a:solidFill>
                <a:srgbClr val="FF0000"/>
              </a:solidFill>
              <a:ln w="28575">
                <a:solidFill>
                  <a:schemeClr val="accent2">
                    <a:lumMod val="75000"/>
                  </a:schemeClr>
                </a:solidFill>
              </a:ln>
              <a:effectLst/>
            </c:spPr>
            <c:extLst>
              <c:ext xmlns:c16="http://schemas.microsoft.com/office/drawing/2014/chart" uri="{C3380CC4-5D6E-409C-BE32-E72D297353CC}">
                <c16:uniqueId val="{00000027-C617-43CF-B73A-4757BD4ED0FB}"/>
              </c:ext>
            </c:extLst>
          </c:dPt>
          <c:dPt>
            <c:idx val="35"/>
            <c:invertIfNegative val="0"/>
            <c:bubble3D val="0"/>
            <c:spPr>
              <a:solidFill>
                <a:srgbClr val="FF0000"/>
              </a:solidFill>
              <a:ln w="28575">
                <a:solidFill>
                  <a:schemeClr val="accent2">
                    <a:lumMod val="75000"/>
                  </a:schemeClr>
                </a:solidFill>
              </a:ln>
              <a:effectLst/>
            </c:spPr>
            <c:extLst>
              <c:ext xmlns:c16="http://schemas.microsoft.com/office/drawing/2014/chart" uri="{C3380CC4-5D6E-409C-BE32-E72D297353CC}">
                <c16:uniqueId val="{00000029-C617-43CF-B73A-4757BD4ED0FB}"/>
              </c:ext>
            </c:extLst>
          </c:dPt>
          <c:dPt>
            <c:idx val="40"/>
            <c:invertIfNegative val="0"/>
            <c:bubble3D val="0"/>
            <c:spPr>
              <a:solidFill>
                <a:srgbClr val="FF0000"/>
              </a:solidFill>
              <a:ln w="28575">
                <a:solidFill>
                  <a:schemeClr val="accent2">
                    <a:lumMod val="75000"/>
                  </a:schemeClr>
                </a:solidFill>
              </a:ln>
              <a:effectLst/>
            </c:spPr>
            <c:extLst>
              <c:ext xmlns:c16="http://schemas.microsoft.com/office/drawing/2014/chart" uri="{C3380CC4-5D6E-409C-BE32-E72D297353CC}">
                <c16:uniqueId val="{0000002B-C617-43CF-B73A-4757BD4ED0FB}"/>
              </c:ext>
            </c:extLst>
          </c:dPt>
          <c:dPt>
            <c:idx val="45"/>
            <c:invertIfNegative val="0"/>
            <c:bubble3D val="0"/>
            <c:spPr>
              <a:solidFill>
                <a:srgbClr val="FF0000"/>
              </a:solidFill>
              <a:ln w="28575">
                <a:solidFill>
                  <a:schemeClr val="accent2">
                    <a:lumMod val="75000"/>
                  </a:schemeClr>
                </a:solidFill>
              </a:ln>
              <a:effectLst/>
            </c:spPr>
            <c:extLst>
              <c:ext xmlns:c16="http://schemas.microsoft.com/office/drawing/2014/chart" uri="{C3380CC4-5D6E-409C-BE32-E72D297353CC}">
                <c16:uniqueId val="{0000002D-C617-43CF-B73A-4757BD4ED0FB}"/>
              </c:ext>
            </c:extLst>
          </c:dPt>
          <c:dPt>
            <c:idx val="50"/>
            <c:invertIfNegative val="0"/>
            <c:bubble3D val="0"/>
            <c:spPr>
              <a:solidFill>
                <a:srgbClr val="FF0000"/>
              </a:solidFill>
              <a:ln w="28575">
                <a:solidFill>
                  <a:schemeClr val="accent2">
                    <a:lumMod val="75000"/>
                  </a:schemeClr>
                </a:solidFill>
              </a:ln>
              <a:effectLst/>
            </c:spPr>
            <c:extLst>
              <c:ext xmlns:c16="http://schemas.microsoft.com/office/drawing/2014/chart" uri="{C3380CC4-5D6E-409C-BE32-E72D297353CC}">
                <c16:uniqueId val="{0000002F-C617-43CF-B73A-4757BD4ED0FB}"/>
              </c:ext>
            </c:extLst>
          </c:dPt>
          <c:dLbls>
            <c:dLbl>
              <c:idx val="0"/>
              <c:numFmt formatCode="0.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FF0000"/>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617-43CF-B73A-4757BD4ED0FB}"/>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617-43CF-B73A-4757BD4ED0FB}"/>
                </c:ext>
              </c:extLst>
            </c:dLbl>
            <c:dLbl>
              <c:idx val="6"/>
              <c:layout>
                <c:manualLayout>
                  <c:x val="-2.7397260273972603E-3"/>
                  <c:y val="-9.3623239653790019E-2"/>
                </c:manualLayout>
              </c:layout>
              <c:numFmt formatCode="0.0%" sourceLinked="0"/>
              <c:spPr>
                <a:solidFill>
                  <a:sysClr val="window" lastClr="FFFFFF">
                    <a:alpha val="65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FF0000"/>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32-C617-43CF-B73A-4757BD4ED0FB}"/>
                </c:ext>
              </c:extLst>
            </c:dLbl>
            <c:dLbl>
              <c:idx val="1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C617-43CF-B73A-4757BD4ED0FB}"/>
                </c:ext>
              </c:extLst>
            </c:dLbl>
            <c:dLbl>
              <c:idx val="1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617-43CF-B73A-4757BD4ED0FB}"/>
                </c:ext>
              </c:extLst>
            </c:dLbl>
            <c:dLbl>
              <c:idx val="2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617-43CF-B73A-4757BD4ED0FB}"/>
                </c:ext>
              </c:extLst>
            </c:dLbl>
            <c:dLbl>
              <c:idx val="2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C617-43CF-B73A-4757BD4ED0FB}"/>
                </c:ext>
              </c:extLst>
            </c:dLbl>
            <c:dLbl>
              <c:idx val="3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C617-43CF-B73A-4757BD4ED0FB}"/>
                </c:ext>
              </c:extLst>
            </c:dLbl>
            <c:dLbl>
              <c:idx val="3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617-43CF-B73A-4757BD4ED0FB}"/>
                </c:ext>
              </c:extLst>
            </c:dLbl>
            <c:dLbl>
              <c:idx val="4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617-43CF-B73A-4757BD4ED0FB}"/>
                </c:ext>
              </c:extLst>
            </c:dLbl>
            <c:dLbl>
              <c:idx val="4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C617-43CF-B73A-4757BD4ED0FB}"/>
                </c:ext>
              </c:extLst>
            </c:dLbl>
            <c:dLbl>
              <c:idx val="5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C617-43CF-B73A-4757BD4ED0F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総括表!$C$5:$BC$5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総括表!$C$416:$BC$416</c:f>
              <c:numCache>
                <c:formatCode>General</c:formatCode>
                <c:ptCount val="53"/>
                <c:pt idx="0">
                  <c:v>0.50289774020127909</c:v>
                </c:pt>
                <c:pt idx="1">
                  <c:v>0.50364264873865405</c:v>
                </c:pt>
                <c:pt idx="2">
                  <c:v>0.50436980012866806</c:v>
                </c:pt>
                <c:pt idx="3">
                  <c:v>0.50372922850598956</c:v>
                </c:pt>
                <c:pt idx="4">
                  <c:v>0.50333665099358194</c:v>
                </c:pt>
                <c:pt idx="5">
                  <c:v>0.50297150895405607</c:v>
                </c:pt>
                <c:pt idx="6">
                  <c:v>0.5025407855841646</c:v>
                </c:pt>
                <c:pt idx="7">
                  <c:v>0.50241216608121619</c:v>
                </c:pt>
                <c:pt idx="8">
                  <c:v>0.50225829906254837</c:v>
                </c:pt>
                <c:pt idx="9">
                  <c:v>0.50211970447023302</c:v>
                </c:pt>
                <c:pt idx="10">
                  <c:v>0.50204859567429616</c:v>
                </c:pt>
                <c:pt idx="11">
                  <c:v>0.50200438608135478</c:v>
                </c:pt>
                <c:pt idx="12">
                  <c:v>0.50195636034001301</c:v>
                </c:pt>
                <c:pt idx="13">
                  <c:v>0.50193583273808295</c:v>
                </c:pt>
                <c:pt idx="14">
                  <c:v>0.50187591222740169</c:v>
                </c:pt>
                <c:pt idx="15">
                  <c:v>0.5018452418714543</c:v>
                </c:pt>
                <c:pt idx="16">
                  <c:v>0.50180405375870818</c:v>
                </c:pt>
                <c:pt idx="17">
                  <c:v>0.50177798861089284</c:v>
                </c:pt>
                <c:pt idx="18">
                  <c:v>0.50177950548560568</c:v>
                </c:pt>
                <c:pt idx="19">
                  <c:v>0.50177248205789504</c:v>
                </c:pt>
                <c:pt idx="20">
                  <c:v>0.5017616154654525</c:v>
                </c:pt>
                <c:pt idx="21">
                  <c:v>0.50171286748922639</c:v>
                </c:pt>
                <c:pt idx="22">
                  <c:v>0.50167139007917771</c:v>
                </c:pt>
                <c:pt idx="23">
                  <c:v>0.50164011984934964</c:v>
                </c:pt>
                <c:pt idx="24">
                  <c:v>0.50160832866284011</c:v>
                </c:pt>
                <c:pt idx="25">
                  <c:v>0.50161142230338363</c:v>
                </c:pt>
                <c:pt idx="26">
                  <c:v>0.50159277871916608</c:v>
                </c:pt>
                <c:pt idx="27">
                  <c:v>0.501545589757043</c:v>
                </c:pt>
                <c:pt idx="28">
                  <c:v>0.50154751519704655</c:v>
                </c:pt>
                <c:pt idx="29">
                  <c:v>0.50161456330661813</c:v>
                </c:pt>
                <c:pt idx="30">
                  <c:v>0.5017211299785711</c:v>
                </c:pt>
                <c:pt idx="31">
                  <c:v>0.5018471987077604</c:v>
                </c:pt>
                <c:pt idx="32">
                  <c:v>0.50197480352367863</c:v>
                </c:pt>
                <c:pt idx="33">
                  <c:v>0.50210712549192049</c:v>
                </c:pt>
                <c:pt idx="34">
                  <c:v>0.50223931511260456</c:v>
                </c:pt>
                <c:pt idx="35">
                  <c:v>0.50235843469793739</c:v>
                </c:pt>
                <c:pt idx="36">
                  <c:v>0.50246214297405523</c:v>
                </c:pt>
                <c:pt idx="37">
                  <c:v>0.50253775452116556</c:v>
                </c:pt>
                <c:pt idx="38">
                  <c:v>0.50259364681542551</c:v>
                </c:pt>
                <c:pt idx="39">
                  <c:v>0.5026176507171034</c:v>
                </c:pt>
                <c:pt idx="40">
                  <c:v>0.50260869188502832</c:v>
                </c:pt>
                <c:pt idx="41">
                  <c:v>0.50257646555024582</c:v>
                </c:pt>
                <c:pt idx="42">
                  <c:v>0.50251984206114331</c:v>
                </c:pt>
                <c:pt idx="43">
                  <c:v>0.50244150421756251</c:v>
                </c:pt>
                <c:pt idx="44">
                  <c:v>0.50233429219385695</c:v>
                </c:pt>
                <c:pt idx="45">
                  <c:v>0.50219915589904995</c:v>
                </c:pt>
                <c:pt idx="46">
                  <c:v>0.5020489601224839</c:v>
                </c:pt>
                <c:pt idx="47">
                  <c:v>0.50187985984852523</c:v>
                </c:pt>
                <c:pt idx="48">
                  <c:v>0.50170056513138173</c:v>
                </c:pt>
                <c:pt idx="49">
                  <c:v>0.50151907693387088</c:v>
                </c:pt>
                <c:pt idx="50">
                  <c:v>0.50133716494542457</c:v>
                </c:pt>
                <c:pt idx="51">
                  <c:v>0.50116849544350317</c:v>
                </c:pt>
                <c:pt idx="52">
                  <c:v>0.50101493264688934</c:v>
                </c:pt>
              </c:numCache>
            </c:numRef>
          </c:val>
          <c:extLst>
            <c:ext xmlns:c16="http://schemas.microsoft.com/office/drawing/2014/chart" uri="{C3380CC4-5D6E-409C-BE32-E72D297353CC}">
              <c16:uniqueId val="{00000033-C617-43CF-B73A-4757BD4ED0FB}"/>
            </c:ext>
          </c:extLst>
        </c:ser>
        <c:dLbls>
          <c:showLegendKey val="0"/>
          <c:showVal val="0"/>
          <c:showCatName val="0"/>
          <c:showSerName val="0"/>
          <c:showPercent val="0"/>
          <c:showBubbleSize val="0"/>
        </c:dLbls>
        <c:gapWidth val="0"/>
        <c:overlap val="100"/>
        <c:axId val="507468816"/>
        <c:axId val="507463328"/>
      </c:barChart>
      <c:catAx>
        <c:axId val="5074688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en-US"/>
                  <a:t>基準日：</a:t>
                </a:r>
                <a:r>
                  <a:rPr lang="en-US" altLang="ja-JP"/>
                  <a:t>1</a:t>
                </a:r>
                <a:r>
                  <a:rPr lang="ja-JP" altLang="en-US"/>
                  <a:t>月</a:t>
                </a:r>
                <a:r>
                  <a:rPr lang="en-US" altLang="ja-JP"/>
                  <a:t>1</a:t>
                </a:r>
                <a:r>
                  <a:rPr lang="ja-JP" altLang="en-US"/>
                  <a:t>日</a:t>
                </a:r>
                <a:r>
                  <a:rPr lang="ja-JP"/>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7463328"/>
        <c:crosses val="autoZero"/>
        <c:auto val="1"/>
        <c:lblAlgn val="ctr"/>
        <c:lblOffset val="100"/>
        <c:tickLblSkip val="5"/>
        <c:noMultiLvlLbl val="0"/>
      </c:catAx>
      <c:valAx>
        <c:axId val="507463328"/>
        <c:scaling>
          <c:orientation val="minMax"/>
          <c:max val="1"/>
        </c:scaling>
        <c:delete val="1"/>
        <c:axPos val="l"/>
        <c:numFmt formatCode="General" sourceLinked="1"/>
        <c:majorTickMark val="out"/>
        <c:minorTickMark val="none"/>
        <c:tickLblPos val="nextTo"/>
        <c:crossAx val="507468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総括表!$A$214</c:f>
          <c:strCache>
            <c:ptCount val="1"/>
            <c:pt idx="0">
              <c:v>：日本人_区全域</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4"/>
          <c:order val="0"/>
          <c:tx>
            <c:strRef>
              <c:f>総括表!$B$217</c:f>
              <c:strCache>
                <c:ptCount val="1"/>
                <c:pt idx="0">
                  <c:v>基本推計</c:v>
                </c:pt>
              </c:strCache>
            </c:strRef>
          </c:tx>
          <c:spPr>
            <a:ln w="63500" cap="rnd">
              <a:solidFill>
                <a:schemeClr val="accent5"/>
              </a:solidFill>
              <a:round/>
            </a:ln>
            <a:effectLst/>
          </c:spPr>
          <c:marker>
            <c:symbol val="none"/>
          </c:marker>
          <c:dPt>
            <c:idx val="0"/>
            <c:marker>
              <c:symbol val="none"/>
            </c:marker>
            <c:bubble3D val="0"/>
            <c:extLst>
              <c:ext xmlns:c16="http://schemas.microsoft.com/office/drawing/2014/chart" uri="{C3380CC4-5D6E-409C-BE32-E72D297353CC}">
                <c16:uniqueId val="{00000000-0B2B-4F85-A2EC-C488B069A03F}"/>
              </c:ext>
            </c:extLst>
          </c:dPt>
          <c:dPt>
            <c:idx val="5"/>
            <c:marker>
              <c:symbol val="none"/>
            </c:marker>
            <c:bubble3D val="0"/>
            <c:extLst>
              <c:ext xmlns:c16="http://schemas.microsoft.com/office/drawing/2014/chart" uri="{C3380CC4-5D6E-409C-BE32-E72D297353CC}">
                <c16:uniqueId val="{00000001-0B2B-4F85-A2EC-C488B069A03F}"/>
              </c:ext>
            </c:extLst>
          </c:dPt>
          <c:dPt>
            <c:idx val="10"/>
            <c:marker>
              <c:symbol val="none"/>
            </c:marker>
            <c:bubble3D val="0"/>
            <c:extLst>
              <c:ext xmlns:c16="http://schemas.microsoft.com/office/drawing/2014/chart" uri="{C3380CC4-5D6E-409C-BE32-E72D297353CC}">
                <c16:uniqueId val="{00000002-0B2B-4F85-A2EC-C488B069A03F}"/>
              </c:ext>
            </c:extLst>
          </c:dPt>
          <c:dPt>
            <c:idx val="15"/>
            <c:marker>
              <c:symbol val="none"/>
            </c:marker>
            <c:bubble3D val="0"/>
            <c:extLst>
              <c:ext xmlns:c16="http://schemas.microsoft.com/office/drawing/2014/chart" uri="{C3380CC4-5D6E-409C-BE32-E72D297353CC}">
                <c16:uniqueId val="{00000003-0B2B-4F85-A2EC-C488B069A03F}"/>
              </c:ext>
            </c:extLst>
          </c:dPt>
          <c:dPt>
            <c:idx val="20"/>
            <c:marker>
              <c:symbol val="none"/>
            </c:marker>
            <c:bubble3D val="0"/>
            <c:extLst>
              <c:ext xmlns:c16="http://schemas.microsoft.com/office/drawing/2014/chart" uri="{C3380CC4-5D6E-409C-BE32-E72D297353CC}">
                <c16:uniqueId val="{00000004-0B2B-4F85-A2EC-C488B069A03F}"/>
              </c:ext>
            </c:extLst>
          </c:dPt>
          <c:dPt>
            <c:idx val="25"/>
            <c:marker>
              <c:symbol val="none"/>
            </c:marker>
            <c:bubble3D val="0"/>
            <c:extLst>
              <c:ext xmlns:c16="http://schemas.microsoft.com/office/drawing/2014/chart" uri="{C3380CC4-5D6E-409C-BE32-E72D297353CC}">
                <c16:uniqueId val="{00000005-0B2B-4F85-A2EC-C488B069A03F}"/>
              </c:ext>
            </c:extLst>
          </c:dPt>
          <c:dPt>
            <c:idx val="30"/>
            <c:marker>
              <c:symbol val="none"/>
            </c:marker>
            <c:bubble3D val="0"/>
            <c:extLst>
              <c:ext xmlns:c16="http://schemas.microsoft.com/office/drawing/2014/chart" uri="{C3380CC4-5D6E-409C-BE32-E72D297353CC}">
                <c16:uniqueId val="{00000006-0B2B-4F85-A2EC-C488B069A03F}"/>
              </c:ext>
            </c:extLst>
          </c:dPt>
          <c:dPt>
            <c:idx val="35"/>
            <c:marker>
              <c:symbol val="none"/>
            </c:marker>
            <c:bubble3D val="0"/>
            <c:extLst>
              <c:ext xmlns:c16="http://schemas.microsoft.com/office/drawing/2014/chart" uri="{C3380CC4-5D6E-409C-BE32-E72D297353CC}">
                <c16:uniqueId val="{00000007-0B2B-4F85-A2EC-C488B069A03F}"/>
              </c:ext>
            </c:extLst>
          </c:dPt>
          <c:dPt>
            <c:idx val="40"/>
            <c:marker>
              <c:symbol val="none"/>
            </c:marker>
            <c:bubble3D val="0"/>
            <c:extLst>
              <c:ext xmlns:c16="http://schemas.microsoft.com/office/drawing/2014/chart" uri="{C3380CC4-5D6E-409C-BE32-E72D297353CC}">
                <c16:uniqueId val="{00000008-0B2B-4F85-A2EC-C488B069A03F}"/>
              </c:ext>
            </c:extLst>
          </c:dPt>
          <c:dPt>
            <c:idx val="45"/>
            <c:marker>
              <c:symbol val="none"/>
            </c:marker>
            <c:bubble3D val="0"/>
            <c:extLst>
              <c:ext xmlns:c16="http://schemas.microsoft.com/office/drawing/2014/chart" uri="{C3380CC4-5D6E-409C-BE32-E72D297353CC}">
                <c16:uniqueId val="{00000009-0B2B-4F85-A2EC-C488B069A03F}"/>
              </c:ext>
            </c:extLst>
          </c:dPt>
          <c:dPt>
            <c:idx val="50"/>
            <c:marker>
              <c:symbol val="none"/>
            </c:marker>
            <c:bubble3D val="0"/>
            <c:extLst>
              <c:ext xmlns:c16="http://schemas.microsoft.com/office/drawing/2014/chart" uri="{C3380CC4-5D6E-409C-BE32-E72D297353CC}">
                <c16:uniqueId val="{0000000A-0B2B-4F85-A2EC-C488B069A03F}"/>
              </c:ext>
            </c:extLst>
          </c:dPt>
          <c:dPt>
            <c:idx val="55"/>
            <c:marker>
              <c:symbol val="none"/>
            </c:marker>
            <c:bubble3D val="0"/>
            <c:extLst>
              <c:ext xmlns:c16="http://schemas.microsoft.com/office/drawing/2014/chart" uri="{C3380CC4-5D6E-409C-BE32-E72D297353CC}">
                <c16:uniqueId val="{0000000B-0B2B-4F85-A2EC-C488B069A03F}"/>
              </c:ext>
            </c:extLst>
          </c:dPt>
          <c:dLbls>
            <c:dLbl>
              <c:idx val="55"/>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5">
                          <a:lumMod val="50000"/>
                        </a:schemeClr>
                      </a:solidFill>
                      <a:latin typeface="Meiryo UI" panose="020B0604030504040204" pitchFamily="50" charset="-128"/>
                      <a:ea typeface="Meiryo UI" panose="020B0604030504040204" pitchFamily="50" charset="-128"/>
                      <a:cs typeface="+mn-cs"/>
                    </a:defRPr>
                  </a:pPr>
                  <a:endParaRPr lang="ja-JP"/>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0B2B-4F85-A2EC-C488B069A03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総括表!$C$217:$BF$217</c:f>
              <c:numCache>
                <c:formatCode>#,##0_);[Red]\(#,##0\)</c:formatCode>
                <c:ptCount val="56"/>
                <c:pt idx="53">
                  <c:v>0</c:v>
                </c:pt>
                <c:pt idx="54">
                  <c:v>0</c:v>
                </c:pt>
                <c:pt idx="55">
                  <c:v>0</c:v>
                </c:pt>
              </c:numCache>
            </c:numRef>
          </c:val>
          <c:smooth val="0"/>
          <c:extLst>
            <c:ext xmlns:c16="http://schemas.microsoft.com/office/drawing/2014/chart" uri="{C3380CC4-5D6E-409C-BE32-E72D297353CC}">
              <c16:uniqueId val="{0000000C-0B2B-4F85-A2EC-C488B069A03F}"/>
            </c:ext>
          </c:extLst>
        </c:ser>
        <c:dLbls>
          <c:showLegendKey val="0"/>
          <c:showVal val="0"/>
          <c:showCatName val="0"/>
          <c:showSerName val="0"/>
          <c:showPercent val="0"/>
          <c:showBubbleSize val="0"/>
        </c:dLbls>
        <c:smooth val="0"/>
        <c:axId val="507465680"/>
        <c:axId val="507466464"/>
        <c:extLst>
          <c:ext xmlns:c15="http://schemas.microsoft.com/office/drawing/2012/chart" uri="{02D57815-91ED-43cb-92C2-25804820EDAC}">
            <c15:filteredLineSeries>
              <c15:ser>
                <c:idx val="3"/>
                <c:order val="1"/>
                <c:tx>
                  <c:strRef>
                    <c:extLst>
                      <c:ext uri="{02D57815-91ED-43cb-92C2-25804820EDAC}">
                        <c15:formulaRef>
                          <c15:sqref>総括表!$B$218</c15:sqref>
                        </c15:formulaRef>
                      </c:ext>
                    </c:extLst>
                    <c:strCache>
                      <c:ptCount val="1"/>
                      <c:pt idx="0">
                        <c:v>前回推計(R6推計)</c:v>
                      </c:pt>
                    </c:strCache>
                  </c:strRef>
                </c:tx>
                <c:spPr>
                  <a:ln w="28575" cap="rnd">
                    <a:solidFill>
                      <a:schemeClr val="accent4"/>
                    </a:solidFill>
                    <a:prstDash val="sysDash"/>
                    <a:round/>
                  </a:ln>
                  <a:effectLst/>
                </c:spPr>
                <c:marker>
                  <c:symbol val="none"/>
                </c:marker>
                <c:cat>
                  <c:strRef>
                    <c:extLst>
                      <c:ext uri="{02D57815-91ED-43cb-92C2-25804820EDAC}">
                        <c15:formulaRef>
                          <c15:sqref>総括表!$C$5:$BF$5</c15:sqref>
                        </c15:formulaRef>
                      </c:ext>
                    </c:extLst>
                    <c:strCache>
                      <c:ptCount val="56"/>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pt idx="53">
                        <c:v>　</c:v>
                      </c:pt>
                      <c:pt idx="54">
                        <c:v>　</c:v>
                      </c:pt>
                      <c:pt idx="55">
                        <c:v>　</c:v>
                      </c:pt>
                    </c:strCache>
                  </c:strRef>
                </c:cat>
                <c:val>
                  <c:numRef>
                    <c:extLst>
                      <c:ext uri="{02D57815-91ED-43cb-92C2-25804820EDAC}">
                        <c15:formulaRef>
                          <c15:sqref>総括表!$C$218:$BF$218</c15:sqref>
                        </c15:formulaRef>
                      </c:ext>
                    </c:extLst>
                    <c:numCache>
                      <c:formatCode>#,##0_);[Red]\(#,##0\)</c:formatCode>
                      <c:ptCount val="56"/>
                      <c:pt idx="53">
                        <c:v>0</c:v>
                      </c:pt>
                      <c:pt idx="54">
                        <c:v>0</c:v>
                      </c:pt>
                      <c:pt idx="55">
                        <c:v>0</c:v>
                      </c:pt>
                    </c:numCache>
                  </c:numRef>
                </c:val>
                <c:smooth val="0"/>
                <c:extLst>
                  <c:ext xmlns:c16="http://schemas.microsoft.com/office/drawing/2014/chart" uri="{C3380CC4-5D6E-409C-BE32-E72D297353CC}">
                    <c16:uniqueId val="{0000000D-0B2B-4F85-A2EC-C488B069A03F}"/>
                  </c:ext>
                </c:extLst>
              </c15:ser>
            </c15:filteredLineSeries>
          </c:ext>
        </c:extLst>
      </c:lineChart>
      <c:catAx>
        <c:axId val="50746568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ja-JP" sz="1000" b="0" i="0" u="none" strike="noStrike" baseline="0">
                    <a:effectLst/>
                  </a:rPr>
                  <a:t>基準日</a:t>
                </a:r>
                <a:r>
                  <a:rPr lang="en-US" altLang="ja-JP" sz="1000" b="0" i="0" u="none" strike="noStrike" baseline="0">
                    <a:effectLst/>
                  </a:rPr>
                  <a:t>:12</a:t>
                </a:r>
                <a:r>
                  <a:rPr lang="ja-JP" altLang="ja-JP" sz="1000" b="0" i="0" u="none" strike="noStrike" baseline="0">
                    <a:effectLst/>
                  </a:rPr>
                  <a:t>月</a:t>
                </a:r>
                <a:r>
                  <a:rPr lang="ja-JP" altLang="en-US" sz="1000" b="0" i="0" u="none" strike="noStrike" baseline="0">
                    <a:effectLst/>
                  </a:rPr>
                  <a:t>末</a:t>
                </a:r>
                <a:r>
                  <a:rPr lang="ja-JP"/>
                  <a:t>）</a:t>
                </a:r>
              </a:p>
            </c:rich>
          </c:tx>
          <c:layout>
            <c:manualLayout>
              <c:xMode val="edge"/>
              <c:yMode val="edge"/>
              <c:x val="0.43145885017797436"/>
              <c:y val="0.93435416666666671"/>
            </c:manualLayout>
          </c:layout>
          <c:overlay val="0"/>
          <c:spPr>
            <a:noFill/>
            <a:ln>
              <a:noFill/>
            </a:ln>
            <a:effectLst/>
          </c:spPr>
          <c:txPr>
            <a:bodyPr rot="0" spcFirstLastPara="1" vertOverflow="ellipsis" vert="horz" wrap="square" anchor="ctr" anchorCtr="1"/>
            <a:lstStyle/>
            <a:p>
              <a:pPr algn="ct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7466464"/>
        <c:crosses val="autoZero"/>
        <c:auto val="1"/>
        <c:lblAlgn val="ctr"/>
        <c:lblOffset val="100"/>
        <c:tickLblSkip val="5"/>
        <c:noMultiLvlLbl val="0"/>
      </c:catAx>
      <c:valAx>
        <c:axId val="507466464"/>
        <c:scaling>
          <c:orientation val="minMax"/>
          <c:max val="850000"/>
          <c:min val="35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7465680"/>
        <c:crosses val="autoZero"/>
        <c:crossBetween val="between"/>
        <c:majorUnit val="50000"/>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総括表!$A$221</c:f>
          <c:strCache>
            <c:ptCount val="1"/>
            <c:pt idx="0">
              <c:v>：外国人_区全域</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4"/>
          <c:order val="0"/>
          <c:tx>
            <c:strRef>
              <c:f>総括表!$B$224</c:f>
              <c:strCache>
                <c:ptCount val="1"/>
                <c:pt idx="0">
                  <c:v>基本推計</c:v>
                </c:pt>
              </c:strCache>
            </c:strRef>
          </c:tx>
          <c:spPr>
            <a:ln w="63500" cap="rnd">
              <a:solidFill>
                <a:schemeClr val="accent5"/>
              </a:solidFill>
              <a:round/>
            </a:ln>
            <a:effectLst/>
          </c:spPr>
          <c:marker>
            <c:symbol val="none"/>
          </c:marker>
          <c:dPt>
            <c:idx val="0"/>
            <c:marker>
              <c:symbol val="none"/>
            </c:marker>
            <c:bubble3D val="0"/>
            <c:extLst>
              <c:ext xmlns:c16="http://schemas.microsoft.com/office/drawing/2014/chart" uri="{C3380CC4-5D6E-409C-BE32-E72D297353CC}">
                <c16:uniqueId val="{00000000-1464-4215-8952-463D89688083}"/>
              </c:ext>
            </c:extLst>
          </c:dPt>
          <c:dPt>
            <c:idx val="5"/>
            <c:marker>
              <c:symbol val="none"/>
            </c:marker>
            <c:bubble3D val="0"/>
            <c:extLst>
              <c:ext xmlns:c16="http://schemas.microsoft.com/office/drawing/2014/chart" uri="{C3380CC4-5D6E-409C-BE32-E72D297353CC}">
                <c16:uniqueId val="{00000001-1464-4215-8952-463D89688083}"/>
              </c:ext>
            </c:extLst>
          </c:dPt>
          <c:dPt>
            <c:idx val="10"/>
            <c:marker>
              <c:symbol val="none"/>
            </c:marker>
            <c:bubble3D val="0"/>
            <c:extLst>
              <c:ext xmlns:c16="http://schemas.microsoft.com/office/drawing/2014/chart" uri="{C3380CC4-5D6E-409C-BE32-E72D297353CC}">
                <c16:uniqueId val="{00000002-1464-4215-8952-463D89688083}"/>
              </c:ext>
            </c:extLst>
          </c:dPt>
          <c:dPt>
            <c:idx val="15"/>
            <c:marker>
              <c:symbol val="none"/>
            </c:marker>
            <c:bubble3D val="0"/>
            <c:extLst>
              <c:ext xmlns:c16="http://schemas.microsoft.com/office/drawing/2014/chart" uri="{C3380CC4-5D6E-409C-BE32-E72D297353CC}">
                <c16:uniqueId val="{00000003-1464-4215-8952-463D89688083}"/>
              </c:ext>
            </c:extLst>
          </c:dPt>
          <c:dPt>
            <c:idx val="20"/>
            <c:marker>
              <c:symbol val="none"/>
            </c:marker>
            <c:bubble3D val="0"/>
            <c:extLst>
              <c:ext xmlns:c16="http://schemas.microsoft.com/office/drawing/2014/chart" uri="{C3380CC4-5D6E-409C-BE32-E72D297353CC}">
                <c16:uniqueId val="{00000004-1464-4215-8952-463D89688083}"/>
              </c:ext>
            </c:extLst>
          </c:dPt>
          <c:dPt>
            <c:idx val="25"/>
            <c:marker>
              <c:symbol val="none"/>
            </c:marker>
            <c:bubble3D val="0"/>
            <c:extLst>
              <c:ext xmlns:c16="http://schemas.microsoft.com/office/drawing/2014/chart" uri="{C3380CC4-5D6E-409C-BE32-E72D297353CC}">
                <c16:uniqueId val="{00000005-1464-4215-8952-463D89688083}"/>
              </c:ext>
            </c:extLst>
          </c:dPt>
          <c:dPt>
            <c:idx val="30"/>
            <c:marker>
              <c:symbol val="none"/>
            </c:marker>
            <c:bubble3D val="0"/>
            <c:extLst>
              <c:ext xmlns:c16="http://schemas.microsoft.com/office/drawing/2014/chart" uri="{C3380CC4-5D6E-409C-BE32-E72D297353CC}">
                <c16:uniqueId val="{00000006-1464-4215-8952-463D89688083}"/>
              </c:ext>
            </c:extLst>
          </c:dPt>
          <c:dPt>
            <c:idx val="35"/>
            <c:marker>
              <c:symbol val="none"/>
            </c:marker>
            <c:bubble3D val="0"/>
            <c:extLst>
              <c:ext xmlns:c16="http://schemas.microsoft.com/office/drawing/2014/chart" uri="{C3380CC4-5D6E-409C-BE32-E72D297353CC}">
                <c16:uniqueId val="{00000007-1464-4215-8952-463D89688083}"/>
              </c:ext>
            </c:extLst>
          </c:dPt>
          <c:dPt>
            <c:idx val="40"/>
            <c:marker>
              <c:symbol val="none"/>
            </c:marker>
            <c:bubble3D val="0"/>
            <c:extLst>
              <c:ext xmlns:c16="http://schemas.microsoft.com/office/drawing/2014/chart" uri="{C3380CC4-5D6E-409C-BE32-E72D297353CC}">
                <c16:uniqueId val="{00000008-1464-4215-8952-463D89688083}"/>
              </c:ext>
            </c:extLst>
          </c:dPt>
          <c:dPt>
            <c:idx val="45"/>
            <c:marker>
              <c:symbol val="none"/>
            </c:marker>
            <c:bubble3D val="0"/>
            <c:extLst>
              <c:ext xmlns:c16="http://schemas.microsoft.com/office/drawing/2014/chart" uri="{C3380CC4-5D6E-409C-BE32-E72D297353CC}">
                <c16:uniqueId val="{00000009-1464-4215-8952-463D89688083}"/>
              </c:ext>
            </c:extLst>
          </c:dPt>
          <c:dPt>
            <c:idx val="50"/>
            <c:marker>
              <c:symbol val="none"/>
            </c:marker>
            <c:bubble3D val="0"/>
            <c:extLst>
              <c:ext xmlns:c16="http://schemas.microsoft.com/office/drawing/2014/chart" uri="{C3380CC4-5D6E-409C-BE32-E72D297353CC}">
                <c16:uniqueId val="{0000000A-1464-4215-8952-463D89688083}"/>
              </c:ext>
            </c:extLst>
          </c:dPt>
          <c:dPt>
            <c:idx val="55"/>
            <c:marker>
              <c:symbol val="none"/>
            </c:marker>
            <c:bubble3D val="0"/>
            <c:extLst>
              <c:ext xmlns:c16="http://schemas.microsoft.com/office/drawing/2014/chart" uri="{C3380CC4-5D6E-409C-BE32-E72D297353CC}">
                <c16:uniqueId val="{0000000B-1464-4215-8952-463D89688083}"/>
              </c:ext>
            </c:extLst>
          </c:dPt>
          <c:dLbls>
            <c:dLbl>
              <c:idx val="48"/>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5">
                          <a:lumMod val="50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1464-4215-8952-463D896880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総括表!$C$224:$BF$224</c:f>
              <c:numCache>
                <c:formatCode>#,##0_);[Red]\(#,##0\)</c:formatCode>
                <c:ptCount val="56"/>
                <c:pt idx="53">
                  <c:v>0</c:v>
                </c:pt>
                <c:pt idx="54">
                  <c:v>0</c:v>
                </c:pt>
                <c:pt idx="55">
                  <c:v>0</c:v>
                </c:pt>
              </c:numCache>
            </c:numRef>
          </c:val>
          <c:smooth val="0"/>
          <c:extLst>
            <c:ext xmlns:c16="http://schemas.microsoft.com/office/drawing/2014/chart" uri="{C3380CC4-5D6E-409C-BE32-E72D297353CC}">
              <c16:uniqueId val="{0000000D-1464-4215-8952-463D89688083}"/>
            </c:ext>
          </c:extLst>
        </c:ser>
        <c:dLbls>
          <c:showLegendKey val="0"/>
          <c:showVal val="0"/>
          <c:showCatName val="0"/>
          <c:showSerName val="0"/>
          <c:showPercent val="0"/>
          <c:showBubbleSize val="0"/>
        </c:dLbls>
        <c:smooth val="0"/>
        <c:axId val="507466856"/>
        <c:axId val="507467248"/>
        <c:extLst>
          <c:ext xmlns:c15="http://schemas.microsoft.com/office/drawing/2012/chart" uri="{02D57815-91ED-43cb-92C2-25804820EDAC}">
            <c15:filteredLineSeries>
              <c15:ser>
                <c:idx val="3"/>
                <c:order val="1"/>
                <c:tx>
                  <c:strRef>
                    <c:extLst>
                      <c:ext uri="{02D57815-91ED-43cb-92C2-25804820EDAC}">
                        <c15:formulaRef>
                          <c15:sqref>総括表!$B$225</c15:sqref>
                        </c15:formulaRef>
                      </c:ext>
                    </c:extLst>
                    <c:strCache>
                      <c:ptCount val="1"/>
                      <c:pt idx="0">
                        <c:v>前回推計(R6推計)</c:v>
                      </c:pt>
                    </c:strCache>
                  </c:strRef>
                </c:tx>
                <c:spPr>
                  <a:ln w="28575" cap="rnd">
                    <a:solidFill>
                      <a:schemeClr val="accent4"/>
                    </a:solidFill>
                    <a:prstDash val="sysDash"/>
                    <a:round/>
                  </a:ln>
                  <a:effectLst/>
                </c:spPr>
                <c:marker>
                  <c:symbol val="none"/>
                </c:marker>
                <c:cat>
                  <c:strRef>
                    <c:extLst>
                      <c:ext uri="{02D57815-91ED-43cb-92C2-25804820EDAC}">
                        <c15:formulaRef>
                          <c15:sqref>総括表!$C$5:$BF$5</c15:sqref>
                        </c15:formulaRef>
                      </c:ext>
                    </c:extLst>
                    <c:strCache>
                      <c:ptCount val="56"/>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pt idx="53">
                        <c:v>　</c:v>
                      </c:pt>
                      <c:pt idx="54">
                        <c:v>　</c:v>
                      </c:pt>
                      <c:pt idx="55">
                        <c:v>　</c:v>
                      </c:pt>
                    </c:strCache>
                  </c:strRef>
                </c:cat>
                <c:val>
                  <c:numRef>
                    <c:extLst>
                      <c:ext uri="{02D57815-91ED-43cb-92C2-25804820EDAC}">
                        <c15:formulaRef>
                          <c15:sqref>総括表!$C$225:$BF$225</c15:sqref>
                        </c15:formulaRef>
                      </c:ext>
                    </c:extLst>
                    <c:numCache>
                      <c:formatCode>#,##0_ ;[Red]\-#,##0\ </c:formatCode>
                      <c:ptCount val="56"/>
                      <c:pt idx="53" formatCode="General">
                        <c:v>0</c:v>
                      </c:pt>
                      <c:pt idx="54" formatCode="General">
                        <c:v>0</c:v>
                      </c:pt>
                      <c:pt idx="55" formatCode="General">
                        <c:v>0</c:v>
                      </c:pt>
                    </c:numCache>
                  </c:numRef>
                </c:val>
                <c:smooth val="0"/>
                <c:extLst>
                  <c:ext xmlns:c16="http://schemas.microsoft.com/office/drawing/2014/chart" uri="{C3380CC4-5D6E-409C-BE32-E72D297353CC}">
                    <c16:uniqueId val="{0000000E-1464-4215-8952-463D89688083}"/>
                  </c:ext>
                </c:extLst>
              </c15:ser>
            </c15:filteredLineSeries>
          </c:ext>
        </c:extLst>
      </c:lineChart>
      <c:catAx>
        <c:axId val="5074668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ja-JP" sz="1000" b="0" i="0" u="none" strike="noStrike" baseline="0">
                    <a:effectLst/>
                  </a:rPr>
                  <a:t>基準日</a:t>
                </a:r>
                <a:r>
                  <a:rPr lang="en-US" altLang="ja-JP" sz="1000" b="0" i="0" u="none" strike="noStrike" baseline="0">
                    <a:effectLst/>
                  </a:rPr>
                  <a:t>:12</a:t>
                </a:r>
                <a:r>
                  <a:rPr lang="ja-JP" altLang="ja-JP" sz="1000" b="0" i="0" u="none" strike="noStrike" baseline="0">
                    <a:effectLst/>
                  </a:rPr>
                  <a:t>月</a:t>
                </a:r>
                <a:r>
                  <a:rPr lang="ja-JP" altLang="en-US" sz="1000" b="0" i="0" u="none" strike="noStrike" baseline="0">
                    <a:effectLst/>
                  </a:rPr>
                  <a:t>末</a:t>
                </a:r>
                <a:r>
                  <a:rPr lang="ja-JP"/>
                  <a:t>）</a:t>
                </a:r>
              </a:p>
            </c:rich>
          </c:tx>
          <c:layout>
            <c:manualLayout>
              <c:xMode val="edge"/>
              <c:yMode val="edge"/>
              <c:x val="0.44189041095890413"/>
              <c:y val="0.944626631853785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年&quot;" sourceLinked="0"/>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7467248"/>
        <c:crosses val="autoZero"/>
        <c:auto val="1"/>
        <c:lblAlgn val="ctr"/>
        <c:lblOffset val="100"/>
        <c:tickLblSkip val="5"/>
        <c:noMultiLvlLbl val="0"/>
      </c:catAx>
      <c:valAx>
        <c:axId val="507467248"/>
        <c:scaling>
          <c:orientation val="minMax"/>
          <c:max val="300000"/>
          <c:min val="-2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7466856"/>
        <c:crosses val="autoZero"/>
        <c:crossBetween val="between"/>
        <c:majorUnit val="5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総括表!$A$350</c:f>
          <c:strCache>
            <c:ptCount val="1"/>
            <c:pt idx="0">
              <c:v>総人口（国籍別）_区全域（メイン推計）</c:v>
            </c:pt>
          </c:strCache>
        </c:strRef>
      </c:tx>
      <c:layout>
        <c:manualLayout>
          <c:xMode val="edge"/>
          <c:yMode val="edge"/>
          <c:x val="6.5047341038594678E-3"/>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4.134036456624663E-2"/>
          <c:y val="0.12448620140132347"/>
          <c:w val="0.92702469895744477"/>
          <c:h val="0.72420394407267008"/>
        </c:manualLayout>
      </c:layout>
      <c:barChart>
        <c:barDir val="col"/>
        <c:grouping val="stacked"/>
        <c:varyColors val="0"/>
        <c:ser>
          <c:idx val="0"/>
          <c:order val="0"/>
          <c:tx>
            <c:strRef>
              <c:f>総括表!$B$419</c:f>
              <c:strCache>
                <c:ptCount val="1"/>
                <c:pt idx="0">
                  <c:v>日本人人口</c:v>
                </c:pt>
              </c:strCache>
            </c:strRef>
          </c:tx>
          <c:spPr>
            <a:solidFill>
              <a:schemeClr val="accent6"/>
            </a:solidFill>
            <a:ln w="28575">
              <a:noFill/>
            </a:ln>
            <a:effectLst/>
          </c:spPr>
          <c:invertIfNegative val="0"/>
          <c:dPt>
            <c:idx val="0"/>
            <c:invertIfNegative val="0"/>
            <c:bubble3D val="0"/>
            <c:spPr>
              <a:solidFill>
                <a:schemeClr val="accent6"/>
              </a:solidFill>
              <a:ln w="28575">
                <a:solidFill>
                  <a:schemeClr val="accent6">
                    <a:lumMod val="75000"/>
                  </a:schemeClr>
                </a:solidFill>
              </a:ln>
              <a:effectLst/>
            </c:spPr>
            <c:extLst>
              <c:ext xmlns:c16="http://schemas.microsoft.com/office/drawing/2014/chart" uri="{C3380CC4-5D6E-409C-BE32-E72D297353CC}">
                <c16:uniqueId val="{00000001-A761-4B45-9010-A40FA69CB456}"/>
              </c:ext>
            </c:extLst>
          </c:dPt>
          <c:dPt>
            <c:idx val="5"/>
            <c:invertIfNegative val="0"/>
            <c:bubble3D val="0"/>
            <c:spPr>
              <a:solidFill>
                <a:schemeClr val="accent6"/>
              </a:solidFill>
              <a:ln w="28575">
                <a:solidFill>
                  <a:schemeClr val="accent6">
                    <a:lumMod val="75000"/>
                  </a:schemeClr>
                </a:solidFill>
              </a:ln>
              <a:effectLst/>
            </c:spPr>
            <c:extLst>
              <c:ext xmlns:c16="http://schemas.microsoft.com/office/drawing/2014/chart" uri="{C3380CC4-5D6E-409C-BE32-E72D297353CC}">
                <c16:uniqueId val="{00000003-A761-4B45-9010-A40FA69CB456}"/>
              </c:ext>
            </c:extLst>
          </c:dPt>
          <c:dPt>
            <c:idx val="10"/>
            <c:invertIfNegative val="0"/>
            <c:bubble3D val="0"/>
            <c:spPr>
              <a:solidFill>
                <a:schemeClr val="accent6"/>
              </a:solidFill>
              <a:ln w="28575">
                <a:solidFill>
                  <a:schemeClr val="accent6">
                    <a:lumMod val="75000"/>
                  </a:schemeClr>
                </a:solidFill>
              </a:ln>
              <a:effectLst/>
            </c:spPr>
            <c:extLst>
              <c:ext xmlns:c16="http://schemas.microsoft.com/office/drawing/2014/chart" uri="{C3380CC4-5D6E-409C-BE32-E72D297353CC}">
                <c16:uniqueId val="{00000005-A761-4B45-9010-A40FA69CB456}"/>
              </c:ext>
            </c:extLst>
          </c:dPt>
          <c:dPt>
            <c:idx val="15"/>
            <c:invertIfNegative val="0"/>
            <c:bubble3D val="0"/>
            <c:spPr>
              <a:solidFill>
                <a:schemeClr val="accent6"/>
              </a:solidFill>
              <a:ln w="28575">
                <a:solidFill>
                  <a:schemeClr val="accent6">
                    <a:lumMod val="75000"/>
                  </a:schemeClr>
                </a:solidFill>
              </a:ln>
              <a:effectLst/>
            </c:spPr>
            <c:extLst>
              <c:ext xmlns:c16="http://schemas.microsoft.com/office/drawing/2014/chart" uri="{C3380CC4-5D6E-409C-BE32-E72D297353CC}">
                <c16:uniqueId val="{00000007-A761-4B45-9010-A40FA69CB456}"/>
              </c:ext>
            </c:extLst>
          </c:dPt>
          <c:dPt>
            <c:idx val="20"/>
            <c:invertIfNegative val="0"/>
            <c:bubble3D val="0"/>
            <c:spPr>
              <a:solidFill>
                <a:schemeClr val="accent6"/>
              </a:solidFill>
              <a:ln w="28575">
                <a:solidFill>
                  <a:schemeClr val="accent6">
                    <a:lumMod val="75000"/>
                  </a:schemeClr>
                </a:solidFill>
              </a:ln>
              <a:effectLst/>
            </c:spPr>
            <c:extLst>
              <c:ext xmlns:c16="http://schemas.microsoft.com/office/drawing/2014/chart" uri="{C3380CC4-5D6E-409C-BE32-E72D297353CC}">
                <c16:uniqueId val="{00000009-A761-4B45-9010-A40FA69CB456}"/>
              </c:ext>
            </c:extLst>
          </c:dPt>
          <c:dPt>
            <c:idx val="25"/>
            <c:invertIfNegative val="0"/>
            <c:bubble3D val="0"/>
            <c:spPr>
              <a:solidFill>
                <a:schemeClr val="accent6"/>
              </a:solidFill>
              <a:ln w="28575">
                <a:solidFill>
                  <a:schemeClr val="accent6">
                    <a:lumMod val="75000"/>
                  </a:schemeClr>
                </a:solidFill>
              </a:ln>
              <a:effectLst/>
            </c:spPr>
            <c:extLst>
              <c:ext xmlns:c16="http://schemas.microsoft.com/office/drawing/2014/chart" uri="{C3380CC4-5D6E-409C-BE32-E72D297353CC}">
                <c16:uniqueId val="{0000000B-A761-4B45-9010-A40FA69CB456}"/>
              </c:ext>
            </c:extLst>
          </c:dPt>
          <c:dPt>
            <c:idx val="30"/>
            <c:invertIfNegative val="0"/>
            <c:bubble3D val="0"/>
            <c:spPr>
              <a:solidFill>
                <a:schemeClr val="accent6"/>
              </a:solidFill>
              <a:ln w="28575">
                <a:solidFill>
                  <a:schemeClr val="accent6">
                    <a:lumMod val="75000"/>
                  </a:schemeClr>
                </a:solidFill>
              </a:ln>
              <a:effectLst/>
            </c:spPr>
            <c:extLst>
              <c:ext xmlns:c16="http://schemas.microsoft.com/office/drawing/2014/chart" uri="{C3380CC4-5D6E-409C-BE32-E72D297353CC}">
                <c16:uniqueId val="{0000000D-A761-4B45-9010-A40FA69CB456}"/>
              </c:ext>
            </c:extLst>
          </c:dPt>
          <c:dPt>
            <c:idx val="35"/>
            <c:invertIfNegative val="0"/>
            <c:bubble3D val="0"/>
            <c:spPr>
              <a:solidFill>
                <a:schemeClr val="accent6"/>
              </a:solidFill>
              <a:ln w="28575">
                <a:solidFill>
                  <a:schemeClr val="accent6">
                    <a:lumMod val="75000"/>
                  </a:schemeClr>
                </a:solidFill>
              </a:ln>
              <a:effectLst/>
            </c:spPr>
            <c:extLst>
              <c:ext xmlns:c16="http://schemas.microsoft.com/office/drawing/2014/chart" uri="{C3380CC4-5D6E-409C-BE32-E72D297353CC}">
                <c16:uniqueId val="{0000000F-A761-4B45-9010-A40FA69CB456}"/>
              </c:ext>
            </c:extLst>
          </c:dPt>
          <c:dPt>
            <c:idx val="40"/>
            <c:invertIfNegative val="0"/>
            <c:bubble3D val="0"/>
            <c:spPr>
              <a:solidFill>
                <a:schemeClr val="accent6"/>
              </a:solidFill>
              <a:ln w="28575">
                <a:solidFill>
                  <a:schemeClr val="accent6">
                    <a:lumMod val="75000"/>
                  </a:schemeClr>
                </a:solidFill>
              </a:ln>
              <a:effectLst/>
            </c:spPr>
            <c:extLst>
              <c:ext xmlns:c16="http://schemas.microsoft.com/office/drawing/2014/chart" uri="{C3380CC4-5D6E-409C-BE32-E72D297353CC}">
                <c16:uniqueId val="{00000011-A761-4B45-9010-A40FA69CB456}"/>
              </c:ext>
            </c:extLst>
          </c:dPt>
          <c:dPt>
            <c:idx val="45"/>
            <c:invertIfNegative val="0"/>
            <c:bubble3D val="0"/>
            <c:spPr>
              <a:solidFill>
                <a:schemeClr val="accent6"/>
              </a:solidFill>
              <a:ln w="28575">
                <a:solidFill>
                  <a:schemeClr val="accent6">
                    <a:lumMod val="75000"/>
                  </a:schemeClr>
                </a:solidFill>
              </a:ln>
              <a:effectLst/>
            </c:spPr>
            <c:extLst>
              <c:ext xmlns:c16="http://schemas.microsoft.com/office/drawing/2014/chart" uri="{C3380CC4-5D6E-409C-BE32-E72D297353CC}">
                <c16:uniqueId val="{00000013-A761-4B45-9010-A40FA69CB456}"/>
              </c:ext>
            </c:extLst>
          </c:dPt>
          <c:dPt>
            <c:idx val="50"/>
            <c:invertIfNegative val="0"/>
            <c:bubble3D val="0"/>
            <c:spPr>
              <a:solidFill>
                <a:schemeClr val="accent6"/>
              </a:solidFill>
              <a:ln w="28575">
                <a:solidFill>
                  <a:schemeClr val="accent6">
                    <a:lumMod val="75000"/>
                  </a:schemeClr>
                </a:solidFill>
              </a:ln>
              <a:effectLst/>
            </c:spPr>
            <c:extLst>
              <c:ext xmlns:c16="http://schemas.microsoft.com/office/drawing/2014/chart" uri="{C3380CC4-5D6E-409C-BE32-E72D297353CC}">
                <c16:uniqueId val="{00000015-A761-4B45-9010-A40FA69CB456}"/>
              </c:ext>
            </c:extLst>
          </c:dPt>
          <c:dPt>
            <c:idx val="55"/>
            <c:invertIfNegative val="0"/>
            <c:bubble3D val="0"/>
            <c:spPr>
              <a:solidFill>
                <a:schemeClr val="accent6"/>
              </a:solidFill>
              <a:ln w="28575">
                <a:solidFill>
                  <a:schemeClr val="accent6">
                    <a:lumMod val="75000"/>
                  </a:schemeClr>
                </a:solidFill>
              </a:ln>
              <a:effectLst/>
            </c:spPr>
            <c:extLst>
              <c:ext xmlns:c16="http://schemas.microsoft.com/office/drawing/2014/chart" uri="{C3380CC4-5D6E-409C-BE32-E72D297353CC}">
                <c16:uniqueId val="{00000017-A761-4B45-9010-A40FA69CB456}"/>
              </c:ext>
            </c:extLst>
          </c:dPt>
          <c:dLbls>
            <c:dLbl>
              <c:idx val="0"/>
              <c:numFmt formatCode="#,##0_);[Red]\(#,##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6">
                          <a:lumMod val="7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61-4B45-9010-A40FA69CB456}"/>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61-4B45-9010-A40FA69CB456}"/>
                </c:ext>
              </c:extLst>
            </c:dLbl>
            <c:dLbl>
              <c:idx val="6"/>
              <c:layout>
                <c:manualLayout>
                  <c:x val="4.10958904109589E-3"/>
                  <c:y val="7.2970210316399747E-2"/>
                </c:manualLayout>
              </c:layout>
              <c:numFmt formatCode="#,##0_);[Red]\(#,##0\)" sourceLinked="0"/>
              <c:spPr>
                <a:solidFill>
                  <a:sysClr val="window" lastClr="FFFFFF">
                    <a:alpha val="65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6">
                          <a:lumMod val="7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A761-4B45-9010-A40FA69CB456}"/>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761-4B45-9010-A40FA69CB456}"/>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761-4B45-9010-A40FA69CB456}"/>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761-4B45-9010-A40FA69CB456}"/>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761-4B45-9010-A40FA69CB456}"/>
                </c:ext>
              </c:extLst>
            </c:dLbl>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761-4B45-9010-A40FA69CB456}"/>
                </c:ext>
              </c:extLst>
            </c:dLbl>
            <c:dLbl>
              <c:idx val="3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761-4B45-9010-A40FA69CB456}"/>
                </c:ext>
              </c:extLst>
            </c:dLbl>
            <c:dLbl>
              <c:idx val="4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761-4B45-9010-A40FA69CB456}"/>
                </c:ext>
              </c:extLst>
            </c:dLbl>
            <c:dLbl>
              <c:idx val="4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761-4B45-9010-A40FA69CB456}"/>
                </c:ext>
              </c:extLst>
            </c:dLbl>
            <c:dLbl>
              <c:idx val="5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761-4B45-9010-A40FA69CB456}"/>
                </c:ext>
              </c:extLst>
            </c:dLbl>
            <c:dLbl>
              <c:idx val="55"/>
              <c:numFmt formatCode="#,##0_);[Red]\(#,##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6">
                          <a:lumMod val="7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761-4B45-9010-A40FA69CB456}"/>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総括表!$C$5:$BF$5</c:f>
              <c:strCache>
                <c:ptCount val="56"/>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pt idx="53">
                  <c:v>　</c:v>
                </c:pt>
                <c:pt idx="54">
                  <c:v>　</c:v>
                </c:pt>
                <c:pt idx="55">
                  <c:v>　</c:v>
                </c:pt>
              </c:strCache>
            </c:strRef>
          </c:cat>
          <c:val>
            <c:numRef>
              <c:f>総括表!$C$419:$BF$419</c:f>
              <c:numCache>
                <c:formatCode>General</c:formatCode>
                <c:ptCount val="56"/>
                <c:pt idx="53">
                  <c:v>0</c:v>
                </c:pt>
                <c:pt idx="54">
                  <c:v>0</c:v>
                </c:pt>
                <c:pt idx="55">
                  <c:v>0</c:v>
                </c:pt>
              </c:numCache>
            </c:numRef>
          </c:val>
          <c:extLst>
            <c:ext xmlns:c16="http://schemas.microsoft.com/office/drawing/2014/chart" uri="{C3380CC4-5D6E-409C-BE32-E72D297353CC}">
              <c16:uniqueId val="{00000019-A761-4B45-9010-A40FA69CB456}"/>
            </c:ext>
          </c:extLst>
        </c:ser>
        <c:ser>
          <c:idx val="1"/>
          <c:order val="1"/>
          <c:tx>
            <c:strRef>
              <c:f>総括表!$B$420</c:f>
              <c:strCache>
                <c:ptCount val="1"/>
                <c:pt idx="0">
                  <c:v>外国人人口</c:v>
                </c:pt>
              </c:strCache>
            </c:strRef>
          </c:tx>
          <c:spPr>
            <a:solidFill>
              <a:schemeClr val="accent5"/>
            </a:solidFill>
            <a:ln w="28575">
              <a:noFill/>
            </a:ln>
            <a:effectLst/>
          </c:spPr>
          <c:invertIfNegative val="0"/>
          <c:dPt>
            <c:idx val="0"/>
            <c:invertIfNegative val="0"/>
            <c:bubble3D val="0"/>
            <c:spPr>
              <a:solidFill>
                <a:schemeClr val="accent5"/>
              </a:solidFill>
              <a:ln w="28575">
                <a:solidFill>
                  <a:srgbClr val="0070C0"/>
                </a:solidFill>
              </a:ln>
              <a:effectLst/>
            </c:spPr>
            <c:extLst>
              <c:ext xmlns:c16="http://schemas.microsoft.com/office/drawing/2014/chart" uri="{C3380CC4-5D6E-409C-BE32-E72D297353CC}">
                <c16:uniqueId val="{0000001B-A761-4B45-9010-A40FA69CB456}"/>
              </c:ext>
            </c:extLst>
          </c:dPt>
          <c:dPt>
            <c:idx val="5"/>
            <c:invertIfNegative val="0"/>
            <c:bubble3D val="0"/>
            <c:spPr>
              <a:solidFill>
                <a:schemeClr val="accent5"/>
              </a:solidFill>
              <a:ln w="28575">
                <a:solidFill>
                  <a:srgbClr val="0070C0"/>
                </a:solidFill>
              </a:ln>
              <a:effectLst/>
            </c:spPr>
            <c:extLst>
              <c:ext xmlns:c16="http://schemas.microsoft.com/office/drawing/2014/chart" uri="{C3380CC4-5D6E-409C-BE32-E72D297353CC}">
                <c16:uniqueId val="{0000001D-A761-4B45-9010-A40FA69CB456}"/>
              </c:ext>
            </c:extLst>
          </c:dPt>
          <c:dPt>
            <c:idx val="10"/>
            <c:invertIfNegative val="0"/>
            <c:bubble3D val="0"/>
            <c:spPr>
              <a:solidFill>
                <a:schemeClr val="accent5"/>
              </a:solidFill>
              <a:ln w="28575">
                <a:solidFill>
                  <a:srgbClr val="0070C0"/>
                </a:solidFill>
              </a:ln>
              <a:effectLst/>
            </c:spPr>
            <c:extLst>
              <c:ext xmlns:c16="http://schemas.microsoft.com/office/drawing/2014/chart" uri="{C3380CC4-5D6E-409C-BE32-E72D297353CC}">
                <c16:uniqueId val="{0000001F-A761-4B45-9010-A40FA69CB456}"/>
              </c:ext>
            </c:extLst>
          </c:dPt>
          <c:dPt>
            <c:idx val="15"/>
            <c:invertIfNegative val="0"/>
            <c:bubble3D val="0"/>
            <c:spPr>
              <a:solidFill>
                <a:schemeClr val="accent5"/>
              </a:solidFill>
              <a:ln w="28575">
                <a:solidFill>
                  <a:srgbClr val="0070C0"/>
                </a:solidFill>
              </a:ln>
              <a:effectLst/>
            </c:spPr>
            <c:extLst>
              <c:ext xmlns:c16="http://schemas.microsoft.com/office/drawing/2014/chart" uri="{C3380CC4-5D6E-409C-BE32-E72D297353CC}">
                <c16:uniqueId val="{00000021-A761-4B45-9010-A40FA69CB456}"/>
              </c:ext>
            </c:extLst>
          </c:dPt>
          <c:dPt>
            <c:idx val="20"/>
            <c:invertIfNegative val="0"/>
            <c:bubble3D val="0"/>
            <c:spPr>
              <a:solidFill>
                <a:schemeClr val="accent5"/>
              </a:solidFill>
              <a:ln w="28575">
                <a:solidFill>
                  <a:srgbClr val="0070C0"/>
                </a:solidFill>
              </a:ln>
              <a:effectLst/>
            </c:spPr>
            <c:extLst>
              <c:ext xmlns:c16="http://schemas.microsoft.com/office/drawing/2014/chart" uri="{C3380CC4-5D6E-409C-BE32-E72D297353CC}">
                <c16:uniqueId val="{00000023-A761-4B45-9010-A40FA69CB456}"/>
              </c:ext>
            </c:extLst>
          </c:dPt>
          <c:dPt>
            <c:idx val="25"/>
            <c:invertIfNegative val="0"/>
            <c:bubble3D val="0"/>
            <c:spPr>
              <a:solidFill>
                <a:schemeClr val="accent5"/>
              </a:solidFill>
              <a:ln w="28575">
                <a:solidFill>
                  <a:srgbClr val="0070C0"/>
                </a:solidFill>
              </a:ln>
              <a:effectLst/>
            </c:spPr>
            <c:extLst>
              <c:ext xmlns:c16="http://schemas.microsoft.com/office/drawing/2014/chart" uri="{C3380CC4-5D6E-409C-BE32-E72D297353CC}">
                <c16:uniqueId val="{00000025-A761-4B45-9010-A40FA69CB456}"/>
              </c:ext>
            </c:extLst>
          </c:dPt>
          <c:dPt>
            <c:idx val="30"/>
            <c:invertIfNegative val="0"/>
            <c:bubble3D val="0"/>
            <c:spPr>
              <a:solidFill>
                <a:schemeClr val="accent5"/>
              </a:solidFill>
              <a:ln w="28575">
                <a:solidFill>
                  <a:srgbClr val="0070C0"/>
                </a:solidFill>
              </a:ln>
              <a:effectLst/>
            </c:spPr>
            <c:extLst>
              <c:ext xmlns:c16="http://schemas.microsoft.com/office/drawing/2014/chart" uri="{C3380CC4-5D6E-409C-BE32-E72D297353CC}">
                <c16:uniqueId val="{00000027-A761-4B45-9010-A40FA69CB456}"/>
              </c:ext>
            </c:extLst>
          </c:dPt>
          <c:dPt>
            <c:idx val="35"/>
            <c:invertIfNegative val="0"/>
            <c:bubble3D val="0"/>
            <c:spPr>
              <a:solidFill>
                <a:schemeClr val="accent5"/>
              </a:solidFill>
              <a:ln w="28575">
                <a:solidFill>
                  <a:srgbClr val="0070C0"/>
                </a:solidFill>
              </a:ln>
              <a:effectLst/>
            </c:spPr>
            <c:extLst>
              <c:ext xmlns:c16="http://schemas.microsoft.com/office/drawing/2014/chart" uri="{C3380CC4-5D6E-409C-BE32-E72D297353CC}">
                <c16:uniqueId val="{00000029-A761-4B45-9010-A40FA69CB456}"/>
              </c:ext>
            </c:extLst>
          </c:dPt>
          <c:dPt>
            <c:idx val="40"/>
            <c:invertIfNegative val="0"/>
            <c:bubble3D val="0"/>
            <c:spPr>
              <a:solidFill>
                <a:schemeClr val="accent5"/>
              </a:solidFill>
              <a:ln w="28575">
                <a:solidFill>
                  <a:srgbClr val="0070C0"/>
                </a:solidFill>
              </a:ln>
              <a:effectLst/>
            </c:spPr>
            <c:extLst>
              <c:ext xmlns:c16="http://schemas.microsoft.com/office/drawing/2014/chart" uri="{C3380CC4-5D6E-409C-BE32-E72D297353CC}">
                <c16:uniqueId val="{0000002B-A761-4B45-9010-A40FA69CB456}"/>
              </c:ext>
            </c:extLst>
          </c:dPt>
          <c:dPt>
            <c:idx val="45"/>
            <c:invertIfNegative val="0"/>
            <c:bubble3D val="0"/>
            <c:spPr>
              <a:solidFill>
                <a:schemeClr val="accent5"/>
              </a:solidFill>
              <a:ln w="28575">
                <a:solidFill>
                  <a:srgbClr val="0070C0"/>
                </a:solidFill>
              </a:ln>
              <a:effectLst/>
            </c:spPr>
            <c:extLst>
              <c:ext xmlns:c16="http://schemas.microsoft.com/office/drawing/2014/chart" uri="{C3380CC4-5D6E-409C-BE32-E72D297353CC}">
                <c16:uniqueId val="{0000002D-A761-4B45-9010-A40FA69CB456}"/>
              </c:ext>
            </c:extLst>
          </c:dPt>
          <c:dPt>
            <c:idx val="50"/>
            <c:invertIfNegative val="0"/>
            <c:bubble3D val="0"/>
            <c:spPr>
              <a:solidFill>
                <a:schemeClr val="accent5"/>
              </a:solidFill>
              <a:ln w="28575">
                <a:solidFill>
                  <a:srgbClr val="0070C0"/>
                </a:solidFill>
              </a:ln>
              <a:effectLst/>
            </c:spPr>
            <c:extLst>
              <c:ext xmlns:c16="http://schemas.microsoft.com/office/drawing/2014/chart" uri="{C3380CC4-5D6E-409C-BE32-E72D297353CC}">
                <c16:uniqueId val="{0000002F-A761-4B45-9010-A40FA69CB456}"/>
              </c:ext>
            </c:extLst>
          </c:dPt>
          <c:dPt>
            <c:idx val="55"/>
            <c:invertIfNegative val="0"/>
            <c:bubble3D val="0"/>
            <c:spPr>
              <a:solidFill>
                <a:schemeClr val="accent5"/>
              </a:solidFill>
              <a:ln w="28575">
                <a:solidFill>
                  <a:srgbClr val="0070C0"/>
                </a:solidFill>
              </a:ln>
              <a:effectLst/>
            </c:spPr>
            <c:extLst>
              <c:ext xmlns:c16="http://schemas.microsoft.com/office/drawing/2014/chart" uri="{C3380CC4-5D6E-409C-BE32-E72D297353CC}">
                <c16:uniqueId val="{00000031-A761-4B45-9010-A40FA69CB456}"/>
              </c:ext>
            </c:extLst>
          </c:dPt>
          <c:dLbls>
            <c:dLbl>
              <c:idx val="0"/>
              <c:numFmt formatCode="#,##0_);[Red]\(#,##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761-4B45-9010-A40FA69CB456}"/>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761-4B45-9010-A40FA69CB456}"/>
                </c:ext>
              </c:extLst>
            </c:dLbl>
            <c:dLbl>
              <c:idx val="6"/>
              <c:layout>
                <c:manualLayout>
                  <c:x val="-2.511386513362848E-17"/>
                  <c:y val="7.9373368146214096E-2"/>
                </c:manualLayout>
              </c:layout>
              <c:numFmt formatCode="#,##0_);[Red]\(#,##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solidFill>
                      <a:latin typeface="Meiryo UI" panose="020B0604030504040204" pitchFamily="50" charset="-128"/>
                      <a:ea typeface="Meiryo UI" panose="020B0604030504040204" pitchFamily="50" charset="-128"/>
                      <a:cs typeface="+mn-cs"/>
                    </a:defRPr>
                  </a:pPr>
                  <a:endParaRPr lang="ja-JP"/>
                </a:p>
              </c:txPr>
              <c:showLegendKey val="0"/>
              <c:showVal val="1"/>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32-A761-4B45-9010-A40FA69CB456}"/>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761-4B45-9010-A40FA69CB456}"/>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A761-4B45-9010-A40FA69CB456}"/>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761-4B45-9010-A40FA69CB456}"/>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761-4B45-9010-A40FA69CB456}"/>
                </c:ext>
              </c:extLst>
            </c:dLbl>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A761-4B45-9010-A40FA69CB456}"/>
                </c:ext>
              </c:extLst>
            </c:dLbl>
            <c:dLbl>
              <c:idx val="3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A761-4B45-9010-A40FA69CB456}"/>
                </c:ext>
              </c:extLst>
            </c:dLbl>
            <c:dLbl>
              <c:idx val="4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A761-4B45-9010-A40FA69CB456}"/>
                </c:ext>
              </c:extLst>
            </c:dLbl>
            <c:dLbl>
              <c:idx val="4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A761-4B45-9010-A40FA69CB456}"/>
                </c:ext>
              </c:extLst>
            </c:dLbl>
            <c:dLbl>
              <c:idx val="5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A761-4B45-9010-A40FA69CB456}"/>
                </c:ext>
              </c:extLst>
            </c:dLbl>
            <c:dLbl>
              <c:idx val="55"/>
              <c:numFmt formatCode="#,##0_);[Red]\(#,##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A761-4B45-9010-A40FA69CB456}"/>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総括表!$C$5:$BF$5</c:f>
              <c:strCache>
                <c:ptCount val="56"/>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pt idx="53">
                  <c:v>　</c:v>
                </c:pt>
                <c:pt idx="54">
                  <c:v>　</c:v>
                </c:pt>
                <c:pt idx="55">
                  <c:v>　</c:v>
                </c:pt>
              </c:strCache>
            </c:strRef>
          </c:cat>
          <c:val>
            <c:numRef>
              <c:f>総括表!$C$420:$BF$420</c:f>
              <c:numCache>
                <c:formatCode>General</c:formatCode>
                <c:ptCount val="56"/>
                <c:pt idx="53">
                  <c:v>0</c:v>
                </c:pt>
                <c:pt idx="54">
                  <c:v>0</c:v>
                </c:pt>
                <c:pt idx="55">
                  <c:v>0</c:v>
                </c:pt>
              </c:numCache>
            </c:numRef>
          </c:val>
          <c:extLst>
            <c:ext xmlns:c16="http://schemas.microsoft.com/office/drawing/2014/chart" uri="{C3380CC4-5D6E-409C-BE32-E72D297353CC}">
              <c16:uniqueId val="{00000033-A761-4B45-9010-A40FA69CB456}"/>
            </c:ext>
          </c:extLst>
        </c:ser>
        <c:dLbls>
          <c:showLegendKey val="0"/>
          <c:showVal val="0"/>
          <c:showCatName val="0"/>
          <c:showSerName val="0"/>
          <c:showPercent val="0"/>
          <c:showBubbleSize val="0"/>
        </c:dLbls>
        <c:gapWidth val="0"/>
        <c:overlap val="100"/>
        <c:axId val="507464112"/>
        <c:axId val="507469208"/>
      </c:barChart>
      <c:lineChart>
        <c:grouping val="standard"/>
        <c:varyColors val="0"/>
        <c:ser>
          <c:idx val="2"/>
          <c:order val="2"/>
          <c:tx>
            <c:strRef>
              <c:f>総括表!$A$28</c:f>
              <c:strCache>
                <c:ptCount val="1"/>
                <c:pt idx="0">
                  <c:v>：総人口_区全域</c:v>
                </c:pt>
              </c:strCache>
            </c:strRef>
          </c:tx>
          <c:spPr>
            <a:ln w="25400" cap="rnd">
              <a:noFill/>
              <a:round/>
            </a:ln>
            <a:effectLst/>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A761-4B45-9010-A40FA69CB456}"/>
                </c:ext>
              </c:extLst>
            </c:dLbl>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A761-4B45-9010-A40FA69CB456}"/>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A761-4B45-9010-A40FA69CB456}"/>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A761-4B45-9010-A40FA69CB456}"/>
                </c:ext>
              </c:extLst>
            </c:dLbl>
            <c:dLbl>
              <c:idx val="2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A761-4B45-9010-A40FA69CB456}"/>
                </c:ext>
              </c:extLst>
            </c:dLbl>
            <c:dLbl>
              <c:idx val="2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A761-4B45-9010-A40FA69CB456}"/>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A761-4B45-9010-A40FA69CB456}"/>
                </c:ext>
              </c:extLst>
            </c:dLbl>
            <c:dLbl>
              <c:idx val="3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A761-4B45-9010-A40FA69CB456}"/>
                </c:ext>
              </c:extLst>
            </c:dLbl>
            <c:dLbl>
              <c:idx val="4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A761-4B45-9010-A40FA69CB456}"/>
                </c:ext>
              </c:extLst>
            </c:dLbl>
            <c:dLbl>
              <c:idx val="4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A761-4B45-9010-A40FA69CB456}"/>
                </c:ext>
              </c:extLst>
            </c:dLbl>
            <c:dLbl>
              <c:idx val="5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A761-4B45-9010-A40FA69CB456}"/>
                </c:ext>
              </c:extLst>
            </c:dLbl>
            <c:dLbl>
              <c:idx val="5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A761-4B45-9010-A40FA69CB45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50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総括表!$C$5:$BF$5</c:f>
              <c:strCache>
                <c:ptCount val="56"/>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pt idx="53">
                  <c:v>　</c:v>
                </c:pt>
                <c:pt idx="54">
                  <c:v>　</c:v>
                </c:pt>
                <c:pt idx="55">
                  <c:v>　</c:v>
                </c:pt>
              </c:strCache>
            </c:strRef>
          </c:cat>
          <c:val>
            <c:numRef>
              <c:f>総括表!$C$31:$BF$31</c:f>
              <c:numCache>
                <c:formatCode>#,##0_);[Red]\(#,##0\)</c:formatCode>
                <c:ptCount val="56"/>
                <c:pt idx="0">
                  <c:v>729534.00000000012</c:v>
                </c:pt>
                <c:pt idx="1">
                  <c:v>734493.00000000023</c:v>
                </c:pt>
                <c:pt idx="2">
                  <c:v>733672.00000000023</c:v>
                </c:pt>
                <c:pt idx="3">
                  <c:v>728703.00000000023</c:v>
                </c:pt>
                <c:pt idx="4">
                  <c:v>728425</c:v>
                </c:pt>
                <c:pt idx="5">
                  <c:v>733633.99999999988</c:v>
                </c:pt>
                <c:pt idx="6">
                  <c:v>740519</c:v>
                </c:pt>
                <c:pt idx="7">
                  <c:v>741187.83783589222</c:v>
                </c:pt>
                <c:pt idx="8">
                  <c:v>741642.04402879719</c:v>
                </c:pt>
                <c:pt idx="9">
                  <c:v>741901.4254152067</c:v>
                </c:pt>
                <c:pt idx="10">
                  <c:v>741951.28818123275</c:v>
                </c:pt>
                <c:pt idx="11">
                  <c:v>741914.45391372521</c:v>
                </c:pt>
                <c:pt idx="12">
                  <c:v>742162.29526980082</c:v>
                </c:pt>
                <c:pt idx="13">
                  <c:v>742386.03200188174</c:v>
                </c:pt>
                <c:pt idx="14">
                  <c:v>742576.69693021663</c:v>
                </c:pt>
                <c:pt idx="15">
                  <c:v>742709.14678664692</c:v>
                </c:pt>
                <c:pt idx="16">
                  <c:v>742850.5355657147</c:v>
                </c:pt>
                <c:pt idx="17">
                  <c:v>743304.3658317402</c:v>
                </c:pt>
                <c:pt idx="18">
                  <c:v>743722.85826523858</c:v>
                </c:pt>
                <c:pt idx="19">
                  <c:v>744101.24658383382</c:v>
                </c:pt>
                <c:pt idx="20">
                  <c:v>744440.74507822772</c:v>
                </c:pt>
                <c:pt idx="21">
                  <c:v>744674.15159437549</c:v>
                </c:pt>
                <c:pt idx="22">
                  <c:v>745099.78537092649</c:v>
                </c:pt>
                <c:pt idx="23">
                  <c:v>745333.4774138584</c:v>
                </c:pt>
                <c:pt idx="24">
                  <c:v>745151.91509601113</c:v>
                </c:pt>
                <c:pt idx="25">
                  <c:v>744745.17349455738</c:v>
                </c:pt>
                <c:pt idx="26">
                  <c:v>744060.04041324742</c:v>
                </c:pt>
                <c:pt idx="27">
                  <c:v>743311.54790759447</c:v>
                </c:pt>
                <c:pt idx="28">
                  <c:v>742371.62590283516</c:v>
                </c:pt>
                <c:pt idx="29">
                  <c:v>741329.85554908868</c:v>
                </c:pt>
                <c:pt idx="30">
                  <c:v>740350.35598310095</c:v>
                </c:pt>
                <c:pt idx="31">
                  <c:v>739346.56136899407</c:v>
                </c:pt>
                <c:pt idx="32">
                  <c:v>738319.86210045812</c:v>
                </c:pt>
                <c:pt idx="33">
                  <c:v>737234.81767825177</c:v>
                </c:pt>
                <c:pt idx="34">
                  <c:v>736082.04813395557</c:v>
                </c:pt>
                <c:pt idx="35">
                  <c:v>734846.74065901188</c:v>
                </c:pt>
                <c:pt idx="36">
                  <c:v>733528.02534624049</c:v>
                </c:pt>
                <c:pt idx="37">
                  <c:v>732113.87245869485</c:v>
                </c:pt>
                <c:pt idx="38">
                  <c:v>730594.10841683671</c:v>
                </c:pt>
                <c:pt idx="39">
                  <c:v>728955.66805374098</c:v>
                </c:pt>
                <c:pt idx="40">
                  <c:v>727227.64789074718</c:v>
                </c:pt>
                <c:pt idx="41">
                  <c:v>725410.87340074987</c:v>
                </c:pt>
                <c:pt idx="42">
                  <c:v>723521.59302466852</c:v>
                </c:pt>
                <c:pt idx="43">
                  <c:v>721574.68951717659</c:v>
                </c:pt>
                <c:pt idx="44">
                  <c:v>719557.16355863563</c:v>
                </c:pt>
                <c:pt idx="45">
                  <c:v>717492.7093562833</c:v>
                </c:pt>
                <c:pt idx="46">
                  <c:v>715386.69767549285</c:v>
                </c:pt>
                <c:pt idx="47">
                  <c:v>713242.13852253929</c:v>
                </c:pt>
                <c:pt idx="48">
                  <c:v>711066.89905868843</c:v>
                </c:pt>
                <c:pt idx="49">
                  <c:v>708865.48100656876</c:v>
                </c:pt>
                <c:pt idx="50">
                  <c:v>706643.38153078489</c:v>
                </c:pt>
                <c:pt idx="51">
                  <c:v>704413.38767031534</c:v>
                </c:pt>
                <c:pt idx="52">
                  <c:v>702179.47954848141</c:v>
                </c:pt>
                <c:pt idx="53">
                  <c:v>0</c:v>
                </c:pt>
                <c:pt idx="54">
                  <c:v>0</c:v>
                </c:pt>
                <c:pt idx="55">
                  <c:v>0</c:v>
                </c:pt>
              </c:numCache>
            </c:numRef>
          </c:val>
          <c:smooth val="0"/>
          <c:extLst>
            <c:ext xmlns:c16="http://schemas.microsoft.com/office/drawing/2014/chart" uri="{C3380CC4-5D6E-409C-BE32-E72D297353CC}">
              <c16:uniqueId val="{00000040-A761-4B45-9010-A40FA69CB456}"/>
            </c:ext>
          </c:extLst>
        </c:ser>
        <c:dLbls>
          <c:showLegendKey val="0"/>
          <c:showVal val="0"/>
          <c:showCatName val="0"/>
          <c:showSerName val="0"/>
          <c:showPercent val="0"/>
          <c:showBubbleSize val="0"/>
        </c:dLbls>
        <c:marker val="1"/>
        <c:smooth val="0"/>
        <c:axId val="507464112"/>
        <c:axId val="507469208"/>
      </c:lineChart>
      <c:catAx>
        <c:axId val="5074641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（各年末）</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7469208"/>
        <c:crosses val="autoZero"/>
        <c:auto val="1"/>
        <c:lblAlgn val="ctr"/>
        <c:lblOffset val="100"/>
        <c:tickLblSkip val="5"/>
        <c:noMultiLvlLbl val="0"/>
      </c:catAx>
      <c:valAx>
        <c:axId val="507469208"/>
        <c:scaling>
          <c:orientation val="minMax"/>
          <c:min val="0"/>
        </c:scaling>
        <c:delete val="1"/>
        <c:axPos val="l"/>
        <c:numFmt formatCode="General" sourceLinked="1"/>
        <c:majorTickMark val="out"/>
        <c:minorTickMark val="none"/>
        <c:tickLblPos val="nextTo"/>
        <c:crossAx val="507464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総括表!$A$354</c:f>
          <c:strCache>
            <c:ptCount val="1"/>
            <c:pt idx="0">
              <c:v>総人口（国籍別）_構成比_区全域（メイン推計）</c:v>
            </c:pt>
          </c:strCache>
        </c:strRef>
      </c:tx>
      <c:layout>
        <c:manualLayout>
          <c:xMode val="edge"/>
          <c:yMode val="edge"/>
          <c:x val="6.5047341038594678E-3"/>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4.134036456624663E-2"/>
          <c:y val="0.12448620140132347"/>
          <c:w val="0.92702469895744477"/>
          <c:h val="0.72420394407267008"/>
        </c:manualLayout>
      </c:layout>
      <c:barChart>
        <c:barDir val="col"/>
        <c:grouping val="stacked"/>
        <c:varyColors val="0"/>
        <c:ser>
          <c:idx val="0"/>
          <c:order val="0"/>
          <c:tx>
            <c:strRef>
              <c:f>総括表!$B$423</c:f>
              <c:strCache>
                <c:ptCount val="1"/>
                <c:pt idx="0">
                  <c:v>日本人比率</c:v>
                </c:pt>
              </c:strCache>
            </c:strRef>
          </c:tx>
          <c:spPr>
            <a:solidFill>
              <a:schemeClr val="accent6"/>
            </a:solidFill>
            <a:ln w="28575">
              <a:noFill/>
            </a:ln>
            <a:effectLst/>
          </c:spPr>
          <c:invertIfNegative val="0"/>
          <c:dPt>
            <c:idx val="0"/>
            <c:invertIfNegative val="0"/>
            <c:bubble3D val="0"/>
            <c:spPr>
              <a:solidFill>
                <a:schemeClr val="accent6"/>
              </a:solidFill>
              <a:ln w="28575">
                <a:solidFill>
                  <a:schemeClr val="accent6">
                    <a:lumMod val="75000"/>
                  </a:schemeClr>
                </a:solidFill>
              </a:ln>
              <a:effectLst/>
            </c:spPr>
            <c:extLst>
              <c:ext xmlns:c16="http://schemas.microsoft.com/office/drawing/2014/chart" uri="{C3380CC4-5D6E-409C-BE32-E72D297353CC}">
                <c16:uniqueId val="{00000001-10E9-42B4-9F27-1F610220D554}"/>
              </c:ext>
            </c:extLst>
          </c:dPt>
          <c:dPt>
            <c:idx val="5"/>
            <c:invertIfNegative val="0"/>
            <c:bubble3D val="0"/>
            <c:spPr>
              <a:solidFill>
                <a:schemeClr val="accent6"/>
              </a:solidFill>
              <a:ln w="28575">
                <a:solidFill>
                  <a:schemeClr val="accent6">
                    <a:lumMod val="75000"/>
                  </a:schemeClr>
                </a:solidFill>
              </a:ln>
              <a:effectLst/>
            </c:spPr>
            <c:extLst>
              <c:ext xmlns:c16="http://schemas.microsoft.com/office/drawing/2014/chart" uri="{C3380CC4-5D6E-409C-BE32-E72D297353CC}">
                <c16:uniqueId val="{00000003-10E9-42B4-9F27-1F610220D554}"/>
              </c:ext>
            </c:extLst>
          </c:dPt>
          <c:dPt>
            <c:idx val="10"/>
            <c:invertIfNegative val="0"/>
            <c:bubble3D val="0"/>
            <c:spPr>
              <a:solidFill>
                <a:schemeClr val="accent6"/>
              </a:solidFill>
              <a:ln w="28575">
                <a:solidFill>
                  <a:schemeClr val="accent6">
                    <a:lumMod val="75000"/>
                  </a:schemeClr>
                </a:solidFill>
              </a:ln>
              <a:effectLst/>
            </c:spPr>
            <c:extLst>
              <c:ext xmlns:c16="http://schemas.microsoft.com/office/drawing/2014/chart" uri="{C3380CC4-5D6E-409C-BE32-E72D297353CC}">
                <c16:uniqueId val="{00000005-10E9-42B4-9F27-1F610220D554}"/>
              </c:ext>
            </c:extLst>
          </c:dPt>
          <c:dPt>
            <c:idx val="15"/>
            <c:invertIfNegative val="0"/>
            <c:bubble3D val="0"/>
            <c:spPr>
              <a:solidFill>
                <a:schemeClr val="accent6"/>
              </a:solidFill>
              <a:ln w="28575">
                <a:solidFill>
                  <a:schemeClr val="accent6">
                    <a:lumMod val="75000"/>
                  </a:schemeClr>
                </a:solidFill>
              </a:ln>
              <a:effectLst/>
            </c:spPr>
            <c:extLst>
              <c:ext xmlns:c16="http://schemas.microsoft.com/office/drawing/2014/chart" uri="{C3380CC4-5D6E-409C-BE32-E72D297353CC}">
                <c16:uniqueId val="{00000007-10E9-42B4-9F27-1F610220D554}"/>
              </c:ext>
            </c:extLst>
          </c:dPt>
          <c:dPt>
            <c:idx val="20"/>
            <c:invertIfNegative val="0"/>
            <c:bubble3D val="0"/>
            <c:spPr>
              <a:solidFill>
                <a:schemeClr val="accent6"/>
              </a:solidFill>
              <a:ln w="28575">
                <a:solidFill>
                  <a:schemeClr val="accent6">
                    <a:lumMod val="75000"/>
                  </a:schemeClr>
                </a:solidFill>
              </a:ln>
              <a:effectLst/>
            </c:spPr>
            <c:extLst>
              <c:ext xmlns:c16="http://schemas.microsoft.com/office/drawing/2014/chart" uri="{C3380CC4-5D6E-409C-BE32-E72D297353CC}">
                <c16:uniqueId val="{00000009-10E9-42B4-9F27-1F610220D554}"/>
              </c:ext>
            </c:extLst>
          </c:dPt>
          <c:dPt>
            <c:idx val="25"/>
            <c:invertIfNegative val="0"/>
            <c:bubble3D val="0"/>
            <c:spPr>
              <a:solidFill>
                <a:schemeClr val="accent6"/>
              </a:solidFill>
              <a:ln w="28575">
                <a:solidFill>
                  <a:schemeClr val="accent6">
                    <a:lumMod val="75000"/>
                  </a:schemeClr>
                </a:solidFill>
              </a:ln>
              <a:effectLst/>
            </c:spPr>
            <c:extLst>
              <c:ext xmlns:c16="http://schemas.microsoft.com/office/drawing/2014/chart" uri="{C3380CC4-5D6E-409C-BE32-E72D297353CC}">
                <c16:uniqueId val="{0000000B-10E9-42B4-9F27-1F610220D554}"/>
              </c:ext>
            </c:extLst>
          </c:dPt>
          <c:dPt>
            <c:idx val="30"/>
            <c:invertIfNegative val="0"/>
            <c:bubble3D val="0"/>
            <c:spPr>
              <a:solidFill>
                <a:schemeClr val="accent6"/>
              </a:solidFill>
              <a:ln w="28575">
                <a:solidFill>
                  <a:schemeClr val="accent6">
                    <a:lumMod val="75000"/>
                  </a:schemeClr>
                </a:solidFill>
              </a:ln>
              <a:effectLst/>
            </c:spPr>
            <c:extLst>
              <c:ext xmlns:c16="http://schemas.microsoft.com/office/drawing/2014/chart" uri="{C3380CC4-5D6E-409C-BE32-E72D297353CC}">
                <c16:uniqueId val="{0000000D-10E9-42B4-9F27-1F610220D554}"/>
              </c:ext>
            </c:extLst>
          </c:dPt>
          <c:dPt>
            <c:idx val="35"/>
            <c:invertIfNegative val="0"/>
            <c:bubble3D val="0"/>
            <c:spPr>
              <a:solidFill>
                <a:schemeClr val="accent6"/>
              </a:solidFill>
              <a:ln w="28575">
                <a:solidFill>
                  <a:schemeClr val="accent6">
                    <a:lumMod val="75000"/>
                  </a:schemeClr>
                </a:solidFill>
              </a:ln>
              <a:effectLst/>
            </c:spPr>
            <c:extLst>
              <c:ext xmlns:c16="http://schemas.microsoft.com/office/drawing/2014/chart" uri="{C3380CC4-5D6E-409C-BE32-E72D297353CC}">
                <c16:uniqueId val="{0000000F-10E9-42B4-9F27-1F610220D554}"/>
              </c:ext>
            </c:extLst>
          </c:dPt>
          <c:dPt>
            <c:idx val="40"/>
            <c:invertIfNegative val="0"/>
            <c:bubble3D val="0"/>
            <c:spPr>
              <a:solidFill>
                <a:schemeClr val="accent6"/>
              </a:solidFill>
              <a:ln w="28575">
                <a:solidFill>
                  <a:schemeClr val="accent6">
                    <a:lumMod val="75000"/>
                  </a:schemeClr>
                </a:solidFill>
              </a:ln>
              <a:effectLst/>
            </c:spPr>
            <c:extLst>
              <c:ext xmlns:c16="http://schemas.microsoft.com/office/drawing/2014/chart" uri="{C3380CC4-5D6E-409C-BE32-E72D297353CC}">
                <c16:uniqueId val="{00000011-10E9-42B4-9F27-1F610220D554}"/>
              </c:ext>
            </c:extLst>
          </c:dPt>
          <c:dPt>
            <c:idx val="45"/>
            <c:invertIfNegative val="0"/>
            <c:bubble3D val="0"/>
            <c:spPr>
              <a:solidFill>
                <a:schemeClr val="accent6"/>
              </a:solidFill>
              <a:ln w="28575">
                <a:solidFill>
                  <a:schemeClr val="accent6">
                    <a:lumMod val="75000"/>
                  </a:schemeClr>
                </a:solidFill>
              </a:ln>
              <a:effectLst/>
            </c:spPr>
            <c:extLst>
              <c:ext xmlns:c16="http://schemas.microsoft.com/office/drawing/2014/chart" uri="{C3380CC4-5D6E-409C-BE32-E72D297353CC}">
                <c16:uniqueId val="{00000013-10E9-42B4-9F27-1F610220D554}"/>
              </c:ext>
            </c:extLst>
          </c:dPt>
          <c:dPt>
            <c:idx val="50"/>
            <c:invertIfNegative val="0"/>
            <c:bubble3D val="0"/>
            <c:spPr>
              <a:solidFill>
                <a:schemeClr val="accent6"/>
              </a:solidFill>
              <a:ln w="28575">
                <a:solidFill>
                  <a:schemeClr val="accent6">
                    <a:lumMod val="75000"/>
                  </a:schemeClr>
                </a:solidFill>
              </a:ln>
              <a:effectLst/>
            </c:spPr>
            <c:extLst>
              <c:ext xmlns:c16="http://schemas.microsoft.com/office/drawing/2014/chart" uri="{C3380CC4-5D6E-409C-BE32-E72D297353CC}">
                <c16:uniqueId val="{00000015-10E9-42B4-9F27-1F610220D554}"/>
              </c:ext>
            </c:extLst>
          </c:dPt>
          <c:dPt>
            <c:idx val="55"/>
            <c:invertIfNegative val="0"/>
            <c:bubble3D val="0"/>
            <c:spPr>
              <a:solidFill>
                <a:schemeClr val="accent6"/>
              </a:solidFill>
              <a:ln w="28575">
                <a:solidFill>
                  <a:schemeClr val="accent6">
                    <a:lumMod val="75000"/>
                  </a:schemeClr>
                </a:solidFill>
              </a:ln>
              <a:effectLst/>
            </c:spPr>
            <c:extLst>
              <c:ext xmlns:c16="http://schemas.microsoft.com/office/drawing/2014/chart" uri="{C3380CC4-5D6E-409C-BE32-E72D297353CC}">
                <c16:uniqueId val="{00000017-10E9-42B4-9F27-1F610220D554}"/>
              </c:ext>
            </c:extLst>
          </c:dPt>
          <c:dLbls>
            <c:dLbl>
              <c:idx val="0"/>
              <c:numFmt formatCode="0.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6">
                          <a:lumMod val="7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0E9-42B4-9F27-1F610220D554}"/>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0E9-42B4-9F27-1F610220D554}"/>
                </c:ext>
              </c:extLst>
            </c:dLbl>
            <c:dLbl>
              <c:idx val="6"/>
              <c:layout>
                <c:manualLayout>
                  <c:x val="-1.3698630136986427E-3"/>
                  <c:y val="-8.2209658518533749E-2"/>
                </c:manualLayout>
              </c:layout>
              <c:numFmt formatCode="0.0%" sourceLinked="0"/>
              <c:spPr>
                <a:solidFill>
                  <a:sysClr val="window" lastClr="FFFFFF">
                    <a:alpha val="65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6">
                          <a:lumMod val="7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10E9-42B4-9F27-1F610220D554}"/>
                </c:ext>
              </c:extLst>
            </c:dLbl>
            <c:dLbl>
              <c:idx val="1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0E9-42B4-9F27-1F610220D554}"/>
                </c:ext>
              </c:extLst>
            </c:dLbl>
            <c:dLbl>
              <c:idx val="1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0E9-42B4-9F27-1F610220D554}"/>
                </c:ext>
              </c:extLst>
            </c:dLbl>
            <c:dLbl>
              <c:idx val="2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0E9-42B4-9F27-1F610220D554}"/>
                </c:ext>
              </c:extLst>
            </c:dLbl>
            <c:dLbl>
              <c:idx val="2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0E9-42B4-9F27-1F610220D554}"/>
                </c:ext>
              </c:extLst>
            </c:dLbl>
            <c:dLbl>
              <c:idx val="3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0E9-42B4-9F27-1F610220D554}"/>
                </c:ext>
              </c:extLst>
            </c:dLbl>
            <c:dLbl>
              <c:idx val="3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0E9-42B4-9F27-1F610220D554}"/>
                </c:ext>
              </c:extLst>
            </c:dLbl>
            <c:dLbl>
              <c:idx val="4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0E9-42B4-9F27-1F610220D554}"/>
                </c:ext>
              </c:extLst>
            </c:dLbl>
            <c:dLbl>
              <c:idx val="4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0E9-42B4-9F27-1F610220D554}"/>
                </c:ext>
              </c:extLst>
            </c:dLbl>
            <c:dLbl>
              <c:idx val="5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0E9-42B4-9F27-1F610220D554}"/>
                </c:ext>
              </c:extLst>
            </c:dLbl>
            <c:dLbl>
              <c:idx val="55"/>
              <c:numFmt formatCode="0.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6">
                          <a:lumMod val="7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0E9-42B4-9F27-1F610220D55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総括表!$C$5:$BF$5</c:f>
              <c:strCache>
                <c:ptCount val="56"/>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pt idx="53">
                  <c:v>　</c:v>
                </c:pt>
                <c:pt idx="54">
                  <c:v>　</c:v>
                </c:pt>
                <c:pt idx="55">
                  <c:v>　</c:v>
                </c:pt>
              </c:strCache>
            </c:strRef>
          </c:cat>
          <c:val>
            <c:numRef>
              <c:f>総括表!$C$423:$BF$423</c:f>
              <c:numCache>
                <c:formatCode>General</c:formatCode>
                <c:ptCount val="56"/>
                <c:pt idx="53">
                  <c:v>0</c:v>
                </c:pt>
                <c:pt idx="54">
                  <c:v>0</c:v>
                </c:pt>
                <c:pt idx="55">
                  <c:v>0</c:v>
                </c:pt>
              </c:numCache>
            </c:numRef>
          </c:val>
          <c:extLst>
            <c:ext xmlns:c16="http://schemas.microsoft.com/office/drawing/2014/chart" uri="{C3380CC4-5D6E-409C-BE32-E72D297353CC}">
              <c16:uniqueId val="{00000019-10E9-42B4-9F27-1F610220D554}"/>
            </c:ext>
          </c:extLst>
        </c:ser>
        <c:ser>
          <c:idx val="1"/>
          <c:order val="1"/>
          <c:tx>
            <c:strRef>
              <c:f>総括表!$B$424</c:f>
              <c:strCache>
                <c:ptCount val="1"/>
                <c:pt idx="0">
                  <c:v>外国人比率</c:v>
                </c:pt>
              </c:strCache>
            </c:strRef>
          </c:tx>
          <c:spPr>
            <a:solidFill>
              <a:schemeClr val="accent5"/>
            </a:solidFill>
            <a:ln w="28575">
              <a:noFill/>
            </a:ln>
            <a:effectLst/>
          </c:spPr>
          <c:invertIfNegative val="0"/>
          <c:dPt>
            <c:idx val="0"/>
            <c:invertIfNegative val="0"/>
            <c:bubble3D val="0"/>
            <c:spPr>
              <a:solidFill>
                <a:schemeClr val="accent5"/>
              </a:solidFill>
              <a:ln w="28575">
                <a:solidFill>
                  <a:srgbClr val="0070C0"/>
                </a:solidFill>
              </a:ln>
              <a:effectLst/>
            </c:spPr>
            <c:extLst>
              <c:ext xmlns:c16="http://schemas.microsoft.com/office/drawing/2014/chart" uri="{C3380CC4-5D6E-409C-BE32-E72D297353CC}">
                <c16:uniqueId val="{0000001B-10E9-42B4-9F27-1F610220D554}"/>
              </c:ext>
            </c:extLst>
          </c:dPt>
          <c:dPt>
            <c:idx val="5"/>
            <c:invertIfNegative val="0"/>
            <c:bubble3D val="0"/>
            <c:spPr>
              <a:solidFill>
                <a:schemeClr val="accent5"/>
              </a:solidFill>
              <a:ln w="28575">
                <a:solidFill>
                  <a:srgbClr val="0070C0"/>
                </a:solidFill>
              </a:ln>
              <a:effectLst/>
            </c:spPr>
            <c:extLst>
              <c:ext xmlns:c16="http://schemas.microsoft.com/office/drawing/2014/chart" uri="{C3380CC4-5D6E-409C-BE32-E72D297353CC}">
                <c16:uniqueId val="{0000001D-10E9-42B4-9F27-1F610220D554}"/>
              </c:ext>
            </c:extLst>
          </c:dPt>
          <c:dPt>
            <c:idx val="10"/>
            <c:invertIfNegative val="0"/>
            <c:bubble3D val="0"/>
            <c:spPr>
              <a:solidFill>
                <a:schemeClr val="accent5"/>
              </a:solidFill>
              <a:ln w="28575">
                <a:solidFill>
                  <a:srgbClr val="0070C0"/>
                </a:solidFill>
              </a:ln>
              <a:effectLst/>
            </c:spPr>
            <c:extLst>
              <c:ext xmlns:c16="http://schemas.microsoft.com/office/drawing/2014/chart" uri="{C3380CC4-5D6E-409C-BE32-E72D297353CC}">
                <c16:uniqueId val="{0000001F-10E9-42B4-9F27-1F610220D554}"/>
              </c:ext>
            </c:extLst>
          </c:dPt>
          <c:dPt>
            <c:idx val="15"/>
            <c:invertIfNegative val="0"/>
            <c:bubble3D val="0"/>
            <c:spPr>
              <a:solidFill>
                <a:schemeClr val="accent5"/>
              </a:solidFill>
              <a:ln w="28575">
                <a:solidFill>
                  <a:srgbClr val="0070C0"/>
                </a:solidFill>
              </a:ln>
              <a:effectLst/>
            </c:spPr>
            <c:extLst>
              <c:ext xmlns:c16="http://schemas.microsoft.com/office/drawing/2014/chart" uri="{C3380CC4-5D6E-409C-BE32-E72D297353CC}">
                <c16:uniqueId val="{00000021-10E9-42B4-9F27-1F610220D554}"/>
              </c:ext>
            </c:extLst>
          </c:dPt>
          <c:dPt>
            <c:idx val="20"/>
            <c:invertIfNegative val="0"/>
            <c:bubble3D val="0"/>
            <c:spPr>
              <a:solidFill>
                <a:schemeClr val="accent5"/>
              </a:solidFill>
              <a:ln w="28575">
                <a:solidFill>
                  <a:srgbClr val="0070C0"/>
                </a:solidFill>
              </a:ln>
              <a:effectLst/>
            </c:spPr>
            <c:extLst>
              <c:ext xmlns:c16="http://schemas.microsoft.com/office/drawing/2014/chart" uri="{C3380CC4-5D6E-409C-BE32-E72D297353CC}">
                <c16:uniqueId val="{00000023-10E9-42B4-9F27-1F610220D554}"/>
              </c:ext>
            </c:extLst>
          </c:dPt>
          <c:dPt>
            <c:idx val="25"/>
            <c:invertIfNegative val="0"/>
            <c:bubble3D val="0"/>
            <c:spPr>
              <a:solidFill>
                <a:schemeClr val="accent5"/>
              </a:solidFill>
              <a:ln w="28575">
                <a:solidFill>
                  <a:srgbClr val="0070C0"/>
                </a:solidFill>
              </a:ln>
              <a:effectLst/>
            </c:spPr>
            <c:extLst>
              <c:ext xmlns:c16="http://schemas.microsoft.com/office/drawing/2014/chart" uri="{C3380CC4-5D6E-409C-BE32-E72D297353CC}">
                <c16:uniqueId val="{00000025-10E9-42B4-9F27-1F610220D554}"/>
              </c:ext>
            </c:extLst>
          </c:dPt>
          <c:dPt>
            <c:idx val="30"/>
            <c:invertIfNegative val="0"/>
            <c:bubble3D val="0"/>
            <c:spPr>
              <a:solidFill>
                <a:schemeClr val="accent5"/>
              </a:solidFill>
              <a:ln w="28575">
                <a:solidFill>
                  <a:srgbClr val="0070C0"/>
                </a:solidFill>
              </a:ln>
              <a:effectLst/>
            </c:spPr>
            <c:extLst>
              <c:ext xmlns:c16="http://schemas.microsoft.com/office/drawing/2014/chart" uri="{C3380CC4-5D6E-409C-BE32-E72D297353CC}">
                <c16:uniqueId val="{00000027-10E9-42B4-9F27-1F610220D554}"/>
              </c:ext>
            </c:extLst>
          </c:dPt>
          <c:dPt>
            <c:idx val="35"/>
            <c:invertIfNegative val="0"/>
            <c:bubble3D val="0"/>
            <c:spPr>
              <a:solidFill>
                <a:schemeClr val="accent5"/>
              </a:solidFill>
              <a:ln w="28575">
                <a:solidFill>
                  <a:srgbClr val="0070C0"/>
                </a:solidFill>
              </a:ln>
              <a:effectLst/>
            </c:spPr>
            <c:extLst>
              <c:ext xmlns:c16="http://schemas.microsoft.com/office/drawing/2014/chart" uri="{C3380CC4-5D6E-409C-BE32-E72D297353CC}">
                <c16:uniqueId val="{00000029-10E9-42B4-9F27-1F610220D554}"/>
              </c:ext>
            </c:extLst>
          </c:dPt>
          <c:dPt>
            <c:idx val="40"/>
            <c:invertIfNegative val="0"/>
            <c:bubble3D val="0"/>
            <c:spPr>
              <a:solidFill>
                <a:schemeClr val="accent5"/>
              </a:solidFill>
              <a:ln w="28575">
                <a:solidFill>
                  <a:srgbClr val="0070C0"/>
                </a:solidFill>
              </a:ln>
              <a:effectLst/>
            </c:spPr>
            <c:extLst>
              <c:ext xmlns:c16="http://schemas.microsoft.com/office/drawing/2014/chart" uri="{C3380CC4-5D6E-409C-BE32-E72D297353CC}">
                <c16:uniqueId val="{0000002B-10E9-42B4-9F27-1F610220D554}"/>
              </c:ext>
            </c:extLst>
          </c:dPt>
          <c:dPt>
            <c:idx val="45"/>
            <c:invertIfNegative val="0"/>
            <c:bubble3D val="0"/>
            <c:spPr>
              <a:solidFill>
                <a:schemeClr val="accent5"/>
              </a:solidFill>
              <a:ln w="28575">
                <a:solidFill>
                  <a:srgbClr val="0070C0"/>
                </a:solidFill>
              </a:ln>
              <a:effectLst/>
            </c:spPr>
            <c:extLst>
              <c:ext xmlns:c16="http://schemas.microsoft.com/office/drawing/2014/chart" uri="{C3380CC4-5D6E-409C-BE32-E72D297353CC}">
                <c16:uniqueId val="{0000002D-10E9-42B4-9F27-1F610220D554}"/>
              </c:ext>
            </c:extLst>
          </c:dPt>
          <c:dPt>
            <c:idx val="50"/>
            <c:invertIfNegative val="0"/>
            <c:bubble3D val="0"/>
            <c:spPr>
              <a:solidFill>
                <a:schemeClr val="accent5"/>
              </a:solidFill>
              <a:ln w="28575">
                <a:solidFill>
                  <a:srgbClr val="0070C0"/>
                </a:solidFill>
              </a:ln>
              <a:effectLst/>
            </c:spPr>
            <c:extLst>
              <c:ext xmlns:c16="http://schemas.microsoft.com/office/drawing/2014/chart" uri="{C3380CC4-5D6E-409C-BE32-E72D297353CC}">
                <c16:uniqueId val="{0000002F-10E9-42B4-9F27-1F610220D554}"/>
              </c:ext>
            </c:extLst>
          </c:dPt>
          <c:dPt>
            <c:idx val="55"/>
            <c:invertIfNegative val="0"/>
            <c:bubble3D val="0"/>
            <c:spPr>
              <a:solidFill>
                <a:schemeClr val="accent5"/>
              </a:solidFill>
              <a:ln w="28575">
                <a:solidFill>
                  <a:srgbClr val="0070C0"/>
                </a:solidFill>
              </a:ln>
              <a:effectLst/>
            </c:spPr>
            <c:extLst>
              <c:ext xmlns:c16="http://schemas.microsoft.com/office/drawing/2014/chart" uri="{C3380CC4-5D6E-409C-BE32-E72D297353CC}">
                <c16:uniqueId val="{00000031-10E9-42B4-9F27-1F610220D554}"/>
              </c:ext>
            </c:extLst>
          </c:dPt>
          <c:dLbls>
            <c:dLbl>
              <c:idx val="0"/>
              <c:numFmt formatCode="0.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10E9-42B4-9F27-1F610220D554}"/>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10E9-42B4-9F27-1F610220D554}"/>
                </c:ext>
              </c:extLst>
            </c:dLbl>
            <c:dLbl>
              <c:idx val="6"/>
              <c:layout>
                <c:manualLayout>
                  <c:x val="-2.511386513362848E-17"/>
                  <c:y val="8.1462140992167087E-2"/>
                </c:manualLayout>
              </c:layout>
              <c:numFmt formatCode="0.0%" sourceLinked="0"/>
              <c:spPr>
                <a:solidFill>
                  <a:sysClr val="window" lastClr="FFFFFF">
                    <a:alpha val="65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32-10E9-42B4-9F27-1F610220D554}"/>
                </c:ext>
              </c:extLst>
            </c:dLbl>
            <c:dLbl>
              <c:idx val="1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10E9-42B4-9F27-1F610220D554}"/>
                </c:ext>
              </c:extLst>
            </c:dLbl>
            <c:dLbl>
              <c:idx val="1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10E9-42B4-9F27-1F610220D554}"/>
                </c:ext>
              </c:extLst>
            </c:dLbl>
            <c:dLbl>
              <c:idx val="2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10E9-42B4-9F27-1F610220D554}"/>
                </c:ext>
              </c:extLst>
            </c:dLbl>
            <c:dLbl>
              <c:idx val="2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0E9-42B4-9F27-1F610220D554}"/>
                </c:ext>
              </c:extLst>
            </c:dLbl>
            <c:dLbl>
              <c:idx val="3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10E9-42B4-9F27-1F610220D554}"/>
                </c:ext>
              </c:extLst>
            </c:dLbl>
            <c:dLbl>
              <c:idx val="3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10E9-42B4-9F27-1F610220D554}"/>
                </c:ext>
              </c:extLst>
            </c:dLbl>
            <c:dLbl>
              <c:idx val="4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10E9-42B4-9F27-1F610220D554}"/>
                </c:ext>
              </c:extLst>
            </c:dLbl>
            <c:dLbl>
              <c:idx val="4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10E9-42B4-9F27-1F610220D554}"/>
                </c:ext>
              </c:extLst>
            </c:dLbl>
            <c:dLbl>
              <c:idx val="5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10E9-42B4-9F27-1F610220D554}"/>
                </c:ext>
              </c:extLst>
            </c:dLbl>
            <c:dLbl>
              <c:idx val="55"/>
              <c:numFmt formatCode="0.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10E9-42B4-9F27-1F610220D55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総括表!$C$5:$BF$5</c:f>
              <c:strCache>
                <c:ptCount val="56"/>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pt idx="53">
                  <c:v>　</c:v>
                </c:pt>
                <c:pt idx="54">
                  <c:v>　</c:v>
                </c:pt>
                <c:pt idx="55">
                  <c:v>　</c:v>
                </c:pt>
              </c:strCache>
            </c:strRef>
          </c:cat>
          <c:val>
            <c:numRef>
              <c:f>総括表!$C$424:$BF$424</c:f>
              <c:numCache>
                <c:formatCode>General</c:formatCode>
                <c:ptCount val="56"/>
                <c:pt idx="53">
                  <c:v>0</c:v>
                </c:pt>
                <c:pt idx="54">
                  <c:v>0</c:v>
                </c:pt>
                <c:pt idx="55">
                  <c:v>0</c:v>
                </c:pt>
              </c:numCache>
            </c:numRef>
          </c:val>
          <c:extLst>
            <c:ext xmlns:c16="http://schemas.microsoft.com/office/drawing/2014/chart" uri="{C3380CC4-5D6E-409C-BE32-E72D297353CC}">
              <c16:uniqueId val="{00000033-10E9-42B4-9F27-1F610220D554}"/>
            </c:ext>
          </c:extLst>
        </c:ser>
        <c:dLbls>
          <c:showLegendKey val="0"/>
          <c:showVal val="0"/>
          <c:showCatName val="0"/>
          <c:showSerName val="0"/>
          <c:showPercent val="0"/>
          <c:showBubbleSize val="0"/>
        </c:dLbls>
        <c:gapWidth val="0"/>
        <c:overlap val="100"/>
        <c:axId val="507691552"/>
        <c:axId val="507690376"/>
      </c:barChart>
      <c:catAx>
        <c:axId val="5076915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（各年末）</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7690376"/>
        <c:crosses val="autoZero"/>
        <c:auto val="1"/>
        <c:lblAlgn val="ctr"/>
        <c:lblOffset val="100"/>
        <c:tickLblSkip val="5"/>
        <c:noMultiLvlLbl val="0"/>
      </c:catAx>
      <c:valAx>
        <c:axId val="507690376"/>
        <c:scaling>
          <c:orientation val="minMax"/>
          <c:max val="1"/>
          <c:min val="0"/>
        </c:scaling>
        <c:delete val="1"/>
        <c:axPos val="l"/>
        <c:numFmt formatCode="General" sourceLinked="1"/>
        <c:majorTickMark val="out"/>
        <c:minorTickMark val="none"/>
        <c:tickLblPos val="nextTo"/>
        <c:crossAx val="507691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総括表!$A$7</c:f>
          <c:strCache>
            <c:ptCount val="1"/>
            <c:pt idx="0">
              <c:v>：年少人口(0-14歳)_区全域</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4"/>
          <c:order val="0"/>
          <c:tx>
            <c:strRef>
              <c:f>総括表!$B$10</c:f>
              <c:strCache>
                <c:ptCount val="1"/>
                <c:pt idx="0">
                  <c:v>基本推計</c:v>
                </c:pt>
              </c:strCache>
            </c:strRef>
          </c:tx>
          <c:spPr>
            <a:ln w="63500" cap="rnd">
              <a:solidFill>
                <a:schemeClr val="accent5"/>
              </a:solidFill>
              <a:round/>
            </a:ln>
            <a:effectLst/>
          </c:spPr>
          <c:marker>
            <c:symbol val="none"/>
          </c:marker>
          <c:dPt>
            <c:idx val="0"/>
            <c:marker>
              <c:symbol val="none"/>
            </c:marker>
            <c:bubble3D val="0"/>
            <c:extLst>
              <c:ext xmlns:c16="http://schemas.microsoft.com/office/drawing/2014/chart" uri="{C3380CC4-5D6E-409C-BE32-E72D297353CC}">
                <c16:uniqueId val="{00000000-76B1-4E22-96EE-BD0141C7B4A6}"/>
              </c:ext>
            </c:extLst>
          </c:dPt>
          <c:dPt>
            <c:idx val="5"/>
            <c:marker>
              <c:symbol val="none"/>
            </c:marker>
            <c:bubble3D val="0"/>
            <c:extLst>
              <c:ext xmlns:c16="http://schemas.microsoft.com/office/drawing/2014/chart" uri="{C3380CC4-5D6E-409C-BE32-E72D297353CC}">
                <c16:uniqueId val="{00000001-76B1-4E22-96EE-BD0141C7B4A6}"/>
              </c:ext>
            </c:extLst>
          </c:dPt>
          <c:dPt>
            <c:idx val="10"/>
            <c:marker>
              <c:symbol val="none"/>
            </c:marker>
            <c:bubble3D val="0"/>
            <c:extLst>
              <c:ext xmlns:c16="http://schemas.microsoft.com/office/drawing/2014/chart" uri="{C3380CC4-5D6E-409C-BE32-E72D297353CC}">
                <c16:uniqueId val="{00000002-76B1-4E22-96EE-BD0141C7B4A6}"/>
              </c:ext>
            </c:extLst>
          </c:dPt>
          <c:dPt>
            <c:idx val="15"/>
            <c:marker>
              <c:symbol val="none"/>
            </c:marker>
            <c:bubble3D val="0"/>
            <c:extLst>
              <c:ext xmlns:c16="http://schemas.microsoft.com/office/drawing/2014/chart" uri="{C3380CC4-5D6E-409C-BE32-E72D297353CC}">
                <c16:uniqueId val="{00000003-76B1-4E22-96EE-BD0141C7B4A6}"/>
              </c:ext>
            </c:extLst>
          </c:dPt>
          <c:dPt>
            <c:idx val="20"/>
            <c:marker>
              <c:symbol val="none"/>
            </c:marker>
            <c:bubble3D val="0"/>
            <c:extLst>
              <c:ext xmlns:c16="http://schemas.microsoft.com/office/drawing/2014/chart" uri="{C3380CC4-5D6E-409C-BE32-E72D297353CC}">
                <c16:uniqueId val="{00000004-76B1-4E22-96EE-BD0141C7B4A6}"/>
              </c:ext>
            </c:extLst>
          </c:dPt>
          <c:dPt>
            <c:idx val="25"/>
            <c:marker>
              <c:symbol val="none"/>
            </c:marker>
            <c:bubble3D val="0"/>
            <c:extLst>
              <c:ext xmlns:c16="http://schemas.microsoft.com/office/drawing/2014/chart" uri="{C3380CC4-5D6E-409C-BE32-E72D297353CC}">
                <c16:uniqueId val="{00000005-76B1-4E22-96EE-BD0141C7B4A6}"/>
              </c:ext>
            </c:extLst>
          </c:dPt>
          <c:dPt>
            <c:idx val="30"/>
            <c:marker>
              <c:symbol val="none"/>
            </c:marker>
            <c:bubble3D val="0"/>
            <c:extLst>
              <c:ext xmlns:c16="http://schemas.microsoft.com/office/drawing/2014/chart" uri="{C3380CC4-5D6E-409C-BE32-E72D297353CC}">
                <c16:uniqueId val="{00000006-76B1-4E22-96EE-BD0141C7B4A6}"/>
              </c:ext>
            </c:extLst>
          </c:dPt>
          <c:dPt>
            <c:idx val="35"/>
            <c:marker>
              <c:symbol val="none"/>
            </c:marker>
            <c:bubble3D val="0"/>
            <c:extLst>
              <c:ext xmlns:c16="http://schemas.microsoft.com/office/drawing/2014/chart" uri="{C3380CC4-5D6E-409C-BE32-E72D297353CC}">
                <c16:uniqueId val="{00000007-76B1-4E22-96EE-BD0141C7B4A6}"/>
              </c:ext>
            </c:extLst>
          </c:dPt>
          <c:dPt>
            <c:idx val="40"/>
            <c:marker>
              <c:symbol val="none"/>
            </c:marker>
            <c:bubble3D val="0"/>
            <c:extLst>
              <c:ext xmlns:c16="http://schemas.microsoft.com/office/drawing/2014/chart" uri="{C3380CC4-5D6E-409C-BE32-E72D297353CC}">
                <c16:uniqueId val="{00000008-76B1-4E22-96EE-BD0141C7B4A6}"/>
              </c:ext>
            </c:extLst>
          </c:dPt>
          <c:dPt>
            <c:idx val="45"/>
            <c:marker>
              <c:symbol val="none"/>
            </c:marker>
            <c:bubble3D val="0"/>
            <c:extLst>
              <c:ext xmlns:c16="http://schemas.microsoft.com/office/drawing/2014/chart" uri="{C3380CC4-5D6E-409C-BE32-E72D297353CC}">
                <c16:uniqueId val="{00000009-76B1-4E22-96EE-BD0141C7B4A6}"/>
              </c:ext>
            </c:extLst>
          </c:dPt>
          <c:dPt>
            <c:idx val="50"/>
            <c:marker>
              <c:symbol val="none"/>
            </c:marker>
            <c:bubble3D val="0"/>
            <c:extLst>
              <c:ext xmlns:c16="http://schemas.microsoft.com/office/drawing/2014/chart" uri="{C3380CC4-5D6E-409C-BE32-E72D297353CC}">
                <c16:uniqueId val="{0000000A-76B1-4E22-96EE-BD0141C7B4A6}"/>
              </c:ext>
            </c:extLst>
          </c:dPt>
          <c:cat>
            <c:numRef>
              <c:f>総括表!$C$5:$BC$5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総括表!$C$10:$BC$10</c:f>
              <c:numCache>
                <c:formatCode>#,##0_ ;[Red]\-#,##0\ </c:formatCode>
                <c:ptCount val="53"/>
                <c:pt idx="0">
                  <c:v>80325</c:v>
                </c:pt>
                <c:pt idx="1">
                  <c:v>80020</c:v>
                </c:pt>
                <c:pt idx="2">
                  <c:v>79689</c:v>
                </c:pt>
                <c:pt idx="3">
                  <c:v>78224</c:v>
                </c:pt>
                <c:pt idx="4">
                  <c:v>76917</c:v>
                </c:pt>
                <c:pt idx="5">
                  <c:v>75471.999999999985</c:v>
                </c:pt>
                <c:pt idx="6">
                  <c:v>74262.999999999985</c:v>
                </c:pt>
                <c:pt idx="7">
                  <c:v>73278.636145658325</c:v>
                </c:pt>
                <c:pt idx="8">
                  <c:v>72246.326852999206</c:v>
                </c:pt>
                <c:pt idx="9">
                  <c:v>71288.031088299787</c:v>
                </c:pt>
                <c:pt idx="10">
                  <c:v>70244.914474889345</c:v>
                </c:pt>
                <c:pt idx="11">
                  <c:v>69196.694751471223</c:v>
                </c:pt>
                <c:pt idx="12">
                  <c:v>68089.651884923718</c:v>
                </c:pt>
                <c:pt idx="13">
                  <c:v>67185.647564417013</c:v>
                </c:pt>
                <c:pt idx="14">
                  <c:v>66486.957551811938</c:v>
                </c:pt>
                <c:pt idx="15">
                  <c:v>65774.70067955149</c:v>
                </c:pt>
                <c:pt idx="16">
                  <c:v>65547.832898366381</c:v>
                </c:pt>
                <c:pt idx="17">
                  <c:v>65323.679711335179</c:v>
                </c:pt>
                <c:pt idx="18">
                  <c:v>65284.532694418594</c:v>
                </c:pt>
                <c:pt idx="19">
                  <c:v>65430.024935233334</c:v>
                </c:pt>
                <c:pt idx="20">
                  <c:v>65800.872637721113</c:v>
                </c:pt>
                <c:pt idx="21">
                  <c:v>66258.717071689462</c:v>
                </c:pt>
                <c:pt idx="22">
                  <c:v>66368.374664707168</c:v>
                </c:pt>
                <c:pt idx="23">
                  <c:v>66475.70824756549</c:v>
                </c:pt>
                <c:pt idx="24">
                  <c:v>66570.439081175486</c:v>
                </c:pt>
                <c:pt idx="25">
                  <c:v>66649.855414355363</c:v>
                </c:pt>
                <c:pt idx="26">
                  <c:v>66692.462943804363</c:v>
                </c:pt>
                <c:pt idx="27">
                  <c:v>66695.011019907222</c:v>
                </c:pt>
                <c:pt idx="28">
                  <c:v>66647.587960573859</c:v>
                </c:pt>
                <c:pt idx="29">
                  <c:v>66553.556614149697</c:v>
                </c:pt>
                <c:pt idx="30">
                  <c:v>66414.474172423535</c:v>
                </c:pt>
                <c:pt idx="31">
                  <c:v>66242.181339557574</c:v>
                </c:pt>
                <c:pt idx="32">
                  <c:v>66027.509706515586</c:v>
                </c:pt>
                <c:pt idx="33">
                  <c:v>65767.424099549549</c:v>
                </c:pt>
                <c:pt idx="34">
                  <c:v>65464.968594866979</c:v>
                </c:pt>
                <c:pt idx="35">
                  <c:v>65133.959608952355</c:v>
                </c:pt>
                <c:pt idx="36">
                  <c:v>64773.462515521067</c:v>
                </c:pt>
                <c:pt idx="37">
                  <c:v>64385.839775250919</c:v>
                </c:pt>
                <c:pt idx="38">
                  <c:v>63971.521492360756</c:v>
                </c:pt>
                <c:pt idx="39">
                  <c:v>63539.895309818661</c:v>
                </c:pt>
                <c:pt idx="40">
                  <c:v>63089.227637033109</c:v>
                </c:pt>
                <c:pt idx="41">
                  <c:v>62636.834524874328</c:v>
                </c:pt>
                <c:pt idx="42">
                  <c:v>62184.337713433917</c:v>
                </c:pt>
                <c:pt idx="43">
                  <c:v>61742.577835176875</c:v>
                </c:pt>
                <c:pt idx="44">
                  <c:v>61312.495231916473</c:v>
                </c:pt>
                <c:pt idx="45">
                  <c:v>60884.504434935407</c:v>
                </c:pt>
                <c:pt idx="46">
                  <c:v>60456.020156281214</c:v>
                </c:pt>
                <c:pt idx="47">
                  <c:v>60028.755700847338</c:v>
                </c:pt>
                <c:pt idx="48">
                  <c:v>59616.573899999537</c:v>
                </c:pt>
                <c:pt idx="49">
                  <c:v>59217.181305617196</c:v>
                </c:pt>
                <c:pt idx="50">
                  <c:v>58822.321434226986</c:v>
                </c:pt>
                <c:pt idx="51">
                  <c:v>58440.927866818747</c:v>
                </c:pt>
                <c:pt idx="52">
                  <c:v>58068.388296580713</c:v>
                </c:pt>
              </c:numCache>
            </c:numRef>
          </c:val>
          <c:smooth val="0"/>
          <c:extLst>
            <c:ext xmlns:c16="http://schemas.microsoft.com/office/drawing/2014/chart" uri="{C3380CC4-5D6E-409C-BE32-E72D297353CC}">
              <c16:uniqueId val="{0000000C-76B1-4E22-96EE-BD0141C7B4A6}"/>
            </c:ext>
          </c:extLst>
        </c:ser>
        <c:dLbls>
          <c:showLegendKey val="0"/>
          <c:showVal val="0"/>
          <c:showCatName val="0"/>
          <c:showSerName val="0"/>
          <c:showPercent val="0"/>
          <c:showBubbleSize val="0"/>
        </c:dLbls>
        <c:smooth val="0"/>
        <c:axId val="507690768"/>
        <c:axId val="507686064"/>
        <c:extLst>
          <c:ext xmlns:c15="http://schemas.microsoft.com/office/drawing/2012/chart" uri="{02D57815-91ED-43cb-92C2-25804820EDAC}">
            <c15:filteredLineSeries>
              <c15:ser>
                <c:idx val="3"/>
                <c:order val="1"/>
                <c:tx>
                  <c:strRef>
                    <c:extLst>
                      <c:ext uri="{02D57815-91ED-43cb-92C2-25804820EDAC}">
                        <c15:formulaRef>
                          <c15:sqref>総括表!$B$11</c15:sqref>
                        </c15:formulaRef>
                      </c:ext>
                    </c:extLst>
                    <c:strCache>
                      <c:ptCount val="1"/>
                      <c:pt idx="0">
                        <c:v>前回推計</c:v>
                      </c:pt>
                    </c:strCache>
                  </c:strRef>
                </c:tx>
                <c:spPr>
                  <a:ln w="28575" cap="rnd">
                    <a:solidFill>
                      <a:schemeClr val="accent4"/>
                    </a:solidFill>
                    <a:prstDash val="sysDash"/>
                    <a:round/>
                  </a:ln>
                  <a:effectLst/>
                </c:spPr>
                <c:marker>
                  <c:symbol val="none"/>
                </c:marker>
                <c:cat>
                  <c:numRef>
                    <c:extLst>
                      <c:ext uri="{02D57815-91ED-43cb-92C2-25804820EDAC}">
                        <c15:formulaRef>
                          <c15:sqref>総括表!$C$5:$BC$5</c15:sqref>
                        </c15:formulaRef>
                      </c:ext>
                    </c:extLst>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extLst>
                      <c:ext uri="{02D57815-91ED-43cb-92C2-25804820EDAC}">
                        <c15:formulaRef>
                          <c15:sqref>総括表!$C$11:$BF$11</c15:sqref>
                        </c15:formulaRef>
                      </c:ext>
                    </c:extLst>
                    <c:numCache>
                      <c:formatCode>#,##0_ ;[Red]\-#,##0\ </c:formatCode>
                      <c:ptCount val="56"/>
                      <c:pt idx="0">
                        <c:v>80325</c:v>
                      </c:pt>
                      <c:pt idx="1">
                        <c:v>80020</c:v>
                      </c:pt>
                      <c:pt idx="2">
                        <c:v>79689</c:v>
                      </c:pt>
                      <c:pt idx="3">
                        <c:v>78224</c:v>
                      </c:pt>
                      <c:pt idx="4">
                        <c:v>76917</c:v>
                      </c:pt>
                      <c:pt idx="5">
                        <c:v>75471.999999999985</c:v>
                      </c:pt>
                      <c:pt idx="6">
                        <c:v>74704.29030367019</c:v>
                      </c:pt>
                      <c:pt idx="7">
                        <c:v>74068.79790454387</c:v>
                      </c:pt>
                      <c:pt idx="8">
                        <c:v>73364.777283497111</c:v>
                      </c:pt>
                      <c:pt idx="9">
                        <c:v>72739.162101314781</c:v>
                      </c:pt>
                      <c:pt idx="10">
                        <c:v>72012.587016986217</c:v>
                      </c:pt>
                      <c:pt idx="11">
                        <c:v>71265.252300593289</c:v>
                      </c:pt>
                      <c:pt idx="12">
                        <c:v>70478.100949924381</c:v>
                      </c:pt>
                      <c:pt idx="13">
                        <c:v>69882.328765877304</c:v>
                      </c:pt>
                      <c:pt idx="14">
                        <c:v>69484.267748545739</c:v>
                      </c:pt>
                      <c:pt idx="15">
                        <c:v>69073.731646553919</c:v>
                      </c:pt>
                      <c:pt idx="16">
                        <c:v>69165.161561907269</c:v>
                      </c:pt>
                      <c:pt idx="17">
                        <c:v>69252.153491511461</c:v>
                      </c:pt>
                      <c:pt idx="18">
                        <c:v>69561.120812800305</c:v>
                      </c:pt>
                      <c:pt idx="19">
                        <c:v>69971.639887573911</c:v>
                      </c:pt>
                      <c:pt idx="20">
                        <c:v>70650.788737862429</c:v>
                      </c:pt>
                      <c:pt idx="21">
                        <c:v>70748.765102252175</c:v>
                      </c:pt>
                      <c:pt idx="22">
                        <c:v>70865.517256939667</c:v>
                      </c:pt>
                      <c:pt idx="23">
                        <c:v>70989.770192209442</c:v>
                      </c:pt>
                      <c:pt idx="24">
                        <c:v>71108.368900384594</c:v>
                      </c:pt>
                      <c:pt idx="25">
                        <c:v>71217.641128674702</c:v>
                      </c:pt>
                      <c:pt idx="26">
                        <c:v>71295.197314469769</c:v>
                      </c:pt>
                      <c:pt idx="27">
                        <c:v>71341.689573011186</c:v>
                      </c:pt>
                      <c:pt idx="28">
                        <c:v>71345.350424142598</c:v>
                      </c:pt>
                      <c:pt idx="29">
                        <c:v>71317.157374317176</c:v>
                      </c:pt>
                      <c:pt idx="30">
                        <c:v>71260.163170470201</c:v>
                      </c:pt>
                      <c:pt idx="31">
                        <c:v>71190.064796109349</c:v>
                      </c:pt>
                      <c:pt idx="32">
                        <c:v>71097.076468076702</c:v>
                      </c:pt>
                      <c:pt idx="33">
                        <c:v>70987.430883892346</c:v>
                      </c:pt>
                      <c:pt idx="34">
                        <c:v>70859.885253424727</c:v>
                      </c:pt>
                      <c:pt idx="35">
                        <c:v>70721.407423415483</c:v>
                      </c:pt>
                      <c:pt idx="36">
                        <c:v>70557.910554570946</c:v>
                      </c:pt>
                      <c:pt idx="37">
                        <c:v>70374.072188501683</c:v>
                      </c:pt>
                      <c:pt idx="38">
                        <c:v>70171.351471508271</c:v>
                      </c:pt>
                      <c:pt idx="39">
                        <c:v>69959.032238687578</c:v>
                      </c:pt>
                      <c:pt idx="40">
                        <c:v>69735.396078883263</c:v>
                      </c:pt>
                      <c:pt idx="41">
                        <c:v>69517.801387360887</c:v>
                      </c:pt>
                      <c:pt idx="42">
                        <c:v>69305.511595902033</c:v>
                      </c:pt>
                      <c:pt idx="43">
                        <c:v>69110.75187890415</c:v>
                      </c:pt>
                      <c:pt idx="44">
                        <c:v>68929.125634079654</c:v>
                      </c:pt>
                      <c:pt idx="45">
                        <c:v>68747.857215067808</c:v>
                      </c:pt>
                      <c:pt idx="46">
                        <c:v>68560.147383715434</c:v>
                      </c:pt>
                      <c:pt idx="47">
                        <c:v>68370.388005759072</c:v>
                      </c:pt>
                      <c:pt idx="48">
                        <c:v>68186.124834459843</c:v>
                      </c:pt>
                      <c:pt idx="49">
                        <c:v>68006.411626895962</c:v>
                      </c:pt>
                      <c:pt idx="50">
                        <c:v>67830.583777706095</c:v>
                      </c:pt>
                      <c:pt idx="51">
                        <c:v>67670.760703583423</c:v>
                      </c:pt>
                      <c:pt idx="52">
                        <c:v>0</c:v>
                      </c:pt>
                      <c:pt idx="53">
                        <c:v>0</c:v>
                      </c:pt>
                      <c:pt idx="54">
                        <c:v>0</c:v>
                      </c:pt>
                      <c:pt idx="55">
                        <c:v>0</c:v>
                      </c:pt>
                    </c:numCache>
                  </c:numRef>
                </c:val>
                <c:smooth val="0"/>
                <c:extLst>
                  <c:ext xmlns:c16="http://schemas.microsoft.com/office/drawing/2014/chart" uri="{C3380CC4-5D6E-409C-BE32-E72D297353CC}">
                    <c16:uniqueId val="{0000000D-76B1-4E22-96EE-BD0141C7B4A6}"/>
                  </c:ext>
                </c:extLst>
              </c15:ser>
            </c15:filteredLineSeries>
          </c:ext>
        </c:extLst>
      </c:lineChart>
      <c:catAx>
        <c:axId val="50769076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a:t>（基準日</a:t>
                </a:r>
                <a:r>
                  <a:rPr lang="en-US" altLang="ja-JP"/>
                  <a:t>:1</a:t>
                </a:r>
                <a:r>
                  <a:rPr lang="ja-JP" altLang="en-US"/>
                  <a:t>月</a:t>
                </a:r>
                <a:r>
                  <a:rPr lang="en-US" altLang="ja-JP"/>
                  <a:t>1</a:t>
                </a:r>
                <a:r>
                  <a:rPr lang="ja-JP" altLang="en-US"/>
                  <a:t>日）</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年&quot;" sourceLinked="0"/>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7686064"/>
        <c:crosses val="autoZero"/>
        <c:auto val="1"/>
        <c:lblAlgn val="ctr"/>
        <c:lblOffset val="100"/>
        <c:tickLblSkip val="5"/>
        <c:noMultiLvlLbl val="0"/>
      </c:catAx>
      <c:valAx>
        <c:axId val="507686064"/>
        <c:scaling>
          <c:orientation val="minMax"/>
          <c:max val="300000"/>
          <c:min val="-2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7690768"/>
        <c:crosses val="autoZero"/>
        <c:crossBetween val="between"/>
        <c:majorUnit val="5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'総括表(地区)'!$A$7</c:f>
          <c:strCache>
            <c:ptCount val="1"/>
            <c:pt idx="0">
              <c:v>：年少人口(0-14歳)_地区別(基本推計)</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1446575342465753"/>
          <c:y val="0.16170833333333334"/>
          <c:w val="0.86487800668752024"/>
          <c:h val="0.68731955380577425"/>
        </c:manualLayout>
      </c:layout>
      <c:lineChart>
        <c:grouping val="standard"/>
        <c:varyColors val="0"/>
        <c:ser>
          <c:idx val="0"/>
          <c:order val="0"/>
          <c:tx>
            <c:strRef>
              <c:f>'総括表(地区)'!$B$7</c:f>
              <c:strCache>
                <c:ptCount val="1"/>
                <c:pt idx="0">
                  <c:v>大森地区</c:v>
                </c:pt>
              </c:strCache>
            </c:strRef>
          </c:tx>
          <c:spPr>
            <a:ln w="28575" cap="rnd">
              <a:solidFill>
                <a:schemeClr val="accent2"/>
              </a:solidFill>
              <a:round/>
            </a:ln>
            <a:effectLst/>
          </c:spPr>
          <c:marker>
            <c:symbol val="none"/>
          </c:marker>
          <c:cat>
            <c:numRef>
              <c:f>'総括表(地区)'!$C$5:$BC$5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'総括表(地区)'!$C$7:$BC$7</c:f>
              <c:numCache>
                <c:formatCode>#,##0_ ;[Red]\-#,##0\ </c:formatCode>
                <c:ptCount val="53"/>
                <c:pt idx="0">
                  <c:v>26915.737511495736</c:v>
                </c:pt>
                <c:pt idx="1">
                  <c:v>26958.283805658324</c:v>
                </c:pt>
                <c:pt idx="2">
                  <c:v>26978.298929932716</c:v>
                </c:pt>
                <c:pt idx="3">
                  <c:v>26444.164186640304</c:v>
                </c:pt>
                <c:pt idx="4">
                  <c:v>26105.234329457235</c:v>
                </c:pt>
                <c:pt idx="5">
                  <c:v>25776.734199610757</c:v>
                </c:pt>
                <c:pt idx="6">
                  <c:v>25357.134032239548</c:v>
                </c:pt>
                <c:pt idx="7">
                  <c:v>25132.67691245873</c:v>
                </c:pt>
                <c:pt idx="8">
                  <c:v>24856.47654316901</c:v>
                </c:pt>
                <c:pt idx="9">
                  <c:v>24592.200066427729</c:v>
                </c:pt>
                <c:pt idx="10">
                  <c:v>24269.347288492856</c:v>
                </c:pt>
                <c:pt idx="11">
                  <c:v>23956.392800025049</c:v>
                </c:pt>
                <c:pt idx="12">
                  <c:v>23605.030900458285</c:v>
                </c:pt>
                <c:pt idx="13">
                  <c:v>23344.50375332815</c:v>
                </c:pt>
                <c:pt idx="14">
                  <c:v>23093.218390417838</c:v>
                </c:pt>
                <c:pt idx="15">
                  <c:v>22882.709635941908</c:v>
                </c:pt>
                <c:pt idx="16">
                  <c:v>22846.58189188621</c:v>
                </c:pt>
                <c:pt idx="17">
                  <c:v>22784.489163026366</c:v>
                </c:pt>
                <c:pt idx="18">
                  <c:v>22834.185134239284</c:v>
                </c:pt>
                <c:pt idx="19">
                  <c:v>22870.6388595401</c:v>
                </c:pt>
                <c:pt idx="20">
                  <c:v>23035.277246340494</c:v>
                </c:pt>
                <c:pt idx="21">
                  <c:v>23253.371327426565</c:v>
                </c:pt>
                <c:pt idx="22">
                  <c:v>23324.755347839116</c:v>
                </c:pt>
                <c:pt idx="23">
                  <c:v>23397.383628962987</c:v>
                </c:pt>
                <c:pt idx="24">
                  <c:v>23467.748023124448</c:v>
                </c:pt>
                <c:pt idx="25">
                  <c:v>23534.062757051077</c:v>
                </c:pt>
                <c:pt idx="26">
                  <c:v>23588.421277604921</c:v>
                </c:pt>
                <c:pt idx="27">
                  <c:v>23629.313962230175</c:v>
                </c:pt>
                <c:pt idx="28">
                  <c:v>23653.737512474971</c:v>
                </c:pt>
                <c:pt idx="29">
                  <c:v>23662.039172601362</c:v>
                </c:pt>
                <c:pt idx="30">
                  <c:v>23652.326422704489</c:v>
                </c:pt>
                <c:pt idx="31">
                  <c:v>23631.410570673415</c:v>
                </c:pt>
                <c:pt idx="32">
                  <c:v>23593.82831331035</c:v>
                </c:pt>
                <c:pt idx="33">
                  <c:v>23542.04885123124</c:v>
                </c:pt>
                <c:pt idx="34">
                  <c:v>23476.116861212315</c:v>
                </c:pt>
                <c:pt idx="35">
                  <c:v>23401.201750363009</c:v>
                </c:pt>
                <c:pt idx="36">
                  <c:v>23316.292651070769</c:v>
                </c:pt>
                <c:pt idx="37">
                  <c:v>23222.793740137473</c:v>
                </c:pt>
                <c:pt idx="38">
                  <c:v>23116.814521143202</c:v>
                </c:pt>
                <c:pt idx="39">
                  <c:v>23003.827317207601</c:v>
                </c:pt>
                <c:pt idx="40">
                  <c:v>22883.278043724797</c:v>
                </c:pt>
                <c:pt idx="41">
                  <c:v>22762.15024964419</c:v>
                </c:pt>
                <c:pt idx="42">
                  <c:v>22642.897675647389</c:v>
                </c:pt>
                <c:pt idx="43">
                  <c:v>22525.767143095105</c:v>
                </c:pt>
                <c:pt idx="44">
                  <c:v>22412.747867128077</c:v>
                </c:pt>
                <c:pt idx="45">
                  <c:v>22300.93093918241</c:v>
                </c:pt>
                <c:pt idx="46">
                  <c:v>22188.19438033675</c:v>
                </c:pt>
                <c:pt idx="47">
                  <c:v>22074.70315610887</c:v>
                </c:pt>
                <c:pt idx="48">
                  <c:v>21964.558138619253</c:v>
                </c:pt>
                <c:pt idx="49">
                  <c:v>21855.892317351583</c:v>
                </c:pt>
                <c:pt idx="50">
                  <c:v>21748.500957447413</c:v>
                </c:pt>
                <c:pt idx="51">
                  <c:v>21644.663514431082</c:v>
                </c:pt>
                <c:pt idx="52">
                  <c:v>21542.350393901466</c:v>
                </c:pt>
              </c:numCache>
            </c:numRef>
          </c:val>
          <c:smooth val="0"/>
          <c:extLst>
            <c:ext xmlns:c16="http://schemas.microsoft.com/office/drawing/2014/chart" uri="{C3380CC4-5D6E-409C-BE32-E72D297353CC}">
              <c16:uniqueId val="{00000001-5007-4757-B975-E0D06DEEB348}"/>
            </c:ext>
          </c:extLst>
        </c:ser>
        <c:ser>
          <c:idx val="1"/>
          <c:order val="1"/>
          <c:tx>
            <c:strRef>
              <c:f>'総括表(地区)'!$B$8</c:f>
              <c:strCache>
                <c:ptCount val="1"/>
                <c:pt idx="0">
                  <c:v>調布地区</c:v>
                </c:pt>
              </c:strCache>
            </c:strRef>
          </c:tx>
          <c:spPr>
            <a:ln w="28575" cap="rnd">
              <a:solidFill>
                <a:schemeClr val="accent4"/>
              </a:solidFill>
              <a:round/>
            </a:ln>
            <a:effectLst/>
          </c:spPr>
          <c:marker>
            <c:symbol val="none"/>
          </c:marker>
          <c:cat>
            <c:numRef>
              <c:f>'総括表(地区)'!$C$5:$BC$5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'総括表(地区)'!$C$8:$BC$8</c:f>
              <c:numCache>
                <c:formatCode>#,##0_ ;[Red]\-#,##0\ </c:formatCode>
                <c:ptCount val="53"/>
                <c:pt idx="0">
                  <c:v>22748.480700392673</c:v>
                </c:pt>
                <c:pt idx="1">
                  <c:v>22745.117595493393</c:v>
                </c:pt>
                <c:pt idx="2">
                  <c:v>22805.235382267154</c:v>
                </c:pt>
                <c:pt idx="3">
                  <c:v>22440.803404046495</c:v>
                </c:pt>
                <c:pt idx="4">
                  <c:v>22243.117980532836</c:v>
                </c:pt>
                <c:pt idx="5">
                  <c:v>21751.954724199535</c:v>
                </c:pt>
                <c:pt idx="6">
                  <c:v>21309.837205374803</c:v>
                </c:pt>
                <c:pt idx="7">
                  <c:v>20935.407716942755</c:v>
                </c:pt>
                <c:pt idx="8">
                  <c:v>20606.000728991949</c:v>
                </c:pt>
                <c:pt idx="9">
                  <c:v>20244.177975153129</c:v>
                </c:pt>
                <c:pt idx="10">
                  <c:v>19819.705407854435</c:v>
                </c:pt>
                <c:pt idx="11">
                  <c:v>19419.832919943736</c:v>
                </c:pt>
                <c:pt idx="12">
                  <c:v>19019.152315695595</c:v>
                </c:pt>
                <c:pt idx="13">
                  <c:v>18714.831925089336</c:v>
                </c:pt>
                <c:pt idx="14">
                  <c:v>18506.808340760457</c:v>
                </c:pt>
                <c:pt idx="15">
                  <c:v>18241.072067102585</c:v>
                </c:pt>
                <c:pt idx="16">
                  <c:v>18117.381916179096</c:v>
                </c:pt>
                <c:pt idx="17">
                  <c:v>18030.458209334302</c:v>
                </c:pt>
                <c:pt idx="18">
                  <c:v>17988.293478982971</c:v>
                </c:pt>
                <c:pt idx="19">
                  <c:v>18004.349719644739</c:v>
                </c:pt>
                <c:pt idx="20">
                  <c:v>18071.920975954567</c:v>
                </c:pt>
                <c:pt idx="21">
                  <c:v>18193.473894219569</c:v>
                </c:pt>
                <c:pt idx="22">
                  <c:v>18216.32544914708</c:v>
                </c:pt>
                <c:pt idx="23">
                  <c:v>18244.56946772214</c:v>
                </c:pt>
                <c:pt idx="24">
                  <c:v>18274.910164053443</c:v>
                </c:pt>
                <c:pt idx="25">
                  <c:v>18306.947112251899</c:v>
                </c:pt>
                <c:pt idx="26">
                  <c:v>18333.462370901969</c:v>
                </c:pt>
                <c:pt idx="27">
                  <c:v>18355.080222373592</c:v>
                </c:pt>
                <c:pt idx="28">
                  <c:v>18368.79498465914</c:v>
                </c:pt>
                <c:pt idx="29">
                  <c:v>18372.713302776505</c:v>
                </c:pt>
                <c:pt idx="30">
                  <c:v>18367.134356316503</c:v>
                </c:pt>
                <c:pt idx="31">
                  <c:v>18352.036423306614</c:v>
                </c:pt>
                <c:pt idx="32">
                  <c:v>18326.933595599592</c:v>
                </c:pt>
                <c:pt idx="33">
                  <c:v>18288.508321454337</c:v>
                </c:pt>
                <c:pt idx="34">
                  <c:v>18239.172914157472</c:v>
                </c:pt>
                <c:pt idx="35">
                  <c:v>18178.682416246931</c:v>
                </c:pt>
                <c:pt idx="36">
                  <c:v>18108.037724366823</c:v>
                </c:pt>
                <c:pt idx="37">
                  <c:v>18030.017384969618</c:v>
                </c:pt>
                <c:pt idx="38">
                  <c:v>17943.291040147145</c:v>
                </c:pt>
                <c:pt idx="39">
                  <c:v>17850.345823416312</c:v>
                </c:pt>
                <c:pt idx="40">
                  <c:v>17748.793694224554</c:v>
                </c:pt>
                <c:pt idx="41">
                  <c:v>17640.773523833373</c:v>
                </c:pt>
                <c:pt idx="42">
                  <c:v>17526.376133558813</c:v>
                </c:pt>
                <c:pt idx="43">
                  <c:v>17410.816758730936</c:v>
                </c:pt>
                <c:pt idx="44">
                  <c:v>17293.601864537119</c:v>
                </c:pt>
                <c:pt idx="45">
                  <c:v>17171.825796902289</c:v>
                </c:pt>
                <c:pt idx="46">
                  <c:v>17047.370920429294</c:v>
                </c:pt>
                <c:pt idx="47">
                  <c:v>16921.349933744696</c:v>
                </c:pt>
                <c:pt idx="48">
                  <c:v>16798.97477221235</c:v>
                </c:pt>
                <c:pt idx="49">
                  <c:v>16679.243226871655</c:v>
                </c:pt>
                <c:pt idx="50">
                  <c:v>16559.319423566973</c:v>
                </c:pt>
                <c:pt idx="51">
                  <c:v>16441.171743531038</c:v>
                </c:pt>
                <c:pt idx="52">
                  <c:v>16324.144434984177</c:v>
                </c:pt>
              </c:numCache>
            </c:numRef>
          </c:val>
          <c:smooth val="0"/>
          <c:extLst>
            <c:ext xmlns:c16="http://schemas.microsoft.com/office/drawing/2014/chart" uri="{C3380CC4-5D6E-409C-BE32-E72D297353CC}">
              <c16:uniqueId val="{00000003-5007-4757-B975-E0D06DEEB348}"/>
            </c:ext>
          </c:extLst>
        </c:ser>
        <c:ser>
          <c:idx val="2"/>
          <c:order val="2"/>
          <c:tx>
            <c:strRef>
              <c:f>'総括表(地区)'!$B$9</c:f>
              <c:strCache>
                <c:ptCount val="1"/>
                <c:pt idx="0">
                  <c:v>蒲田地区</c:v>
                </c:pt>
              </c:strCache>
            </c:strRef>
          </c:tx>
          <c:spPr>
            <a:ln w="28575" cap="rnd">
              <a:solidFill>
                <a:schemeClr val="accent6"/>
              </a:solidFill>
              <a:round/>
            </a:ln>
            <a:effectLst/>
          </c:spPr>
          <c:marker>
            <c:symbol val="none"/>
          </c:marker>
          <c:cat>
            <c:numRef>
              <c:f>'総括表(地区)'!$C$5:$BC$5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'総括表(地区)'!$C$9:$BC$9</c:f>
              <c:numCache>
                <c:formatCode>#,##0_ ;[Red]\-#,##0\ </c:formatCode>
                <c:ptCount val="53"/>
                <c:pt idx="0">
                  <c:v>30660.781788111595</c:v>
                </c:pt>
                <c:pt idx="1">
                  <c:v>30316.598598848286</c:v>
                </c:pt>
                <c:pt idx="2">
                  <c:v>29905.465687800126</c:v>
                </c:pt>
                <c:pt idx="3">
                  <c:v>29339.032409313193</c:v>
                </c:pt>
                <c:pt idx="4">
                  <c:v>28568.647690009919</c:v>
                </c:pt>
                <c:pt idx="5">
                  <c:v>27943.311076189701</c:v>
                </c:pt>
                <c:pt idx="6">
                  <c:v>27596.028762385638</c:v>
                </c:pt>
                <c:pt idx="7">
                  <c:v>27210.551516256848</c:v>
                </c:pt>
                <c:pt idx="8">
                  <c:v>26783.84958083825</c:v>
                </c:pt>
                <c:pt idx="9">
                  <c:v>26451.653046718922</c:v>
                </c:pt>
                <c:pt idx="10">
                  <c:v>26155.861778542061</c:v>
                </c:pt>
                <c:pt idx="11">
                  <c:v>25820.469031502449</c:v>
                </c:pt>
                <c:pt idx="12">
                  <c:v>25465.468668769841</c:v>
                </c:pt>
                <c:pt idx="13">
                  <c:v>25126.311885999523</c:v>
                </c:pt>
                <c:pt idx="14">
                  <c:v>24886.930820633646</c:v>
                </c:pt>
                <c:pt idx="15">
                  <c:v>24650.91897650699</c:v>
                </c:pt>
                <c:pt idx="16">
                  <c:v>24583.869090301076</c:v>
                </c:pt>
                <c:pt idx="17">
                  <c:v>24508.732338974507</c:v>
                </c:pt>
                <c:pt idx="18">
                  <c:v>24462.054081196344</c:v>
                </c:pt>
                <c:pt idx="19">
                  <c:v>24555.036356048491</c:v>
                </c:pt>
                <c:pt idx="20">
                  <c:v>24693.674415426049</c:v>
                </c:pt>
                <c:pt idx="21">
                  <c:v>24811.871850043335</c:v>
                </c:pt>
                <c:pt idx="22">
                  <c:v>24827.293867720968</c:v>
                </c:pt>
                <c:pt idx="23">
                  <c:v>24833.755150880366</c:v>
                </c:pt>
                <c:pt idx="24">
                  <c:v>24827.780893997595</c:v>
                </c:pt>
                <c:pt idx="25">
                  <c:v>24808.845545052383</c:v>
                </c:pt>
                <c:pt idx="26">
                  <c:v>24770.579295297477</c:v>
                </c:pt>
                <c:pt idx="27">
                  <c:v>24710.616835303455</c:v>
                </c:pt>
                <c:pt idx="28">
                  <c:v>24625.055463439749</c:v>
                </c:pt>
                <c:pt idx="29">
                  <c:v>24518.804138771822</c:v>
                </c:pt>
                <c:pt idx="30">
                  <c:v>24395.013393402551</c:v>
                </c:pt>
                <c:pt idx="31">
                  <c:v>24258.734345577541</c:v>
                </c:pt>
                <c:pt idx="32">
                  <c:v>24106.747797605643</c:v>
                </c:pt>
                <c:pt idx="33">
                  <c:v>23936.866926863968</c:v>
                </c:pt>
                <c:pt idx="34">
                  <c:v>23749.678819497185</c:v>
                </c:pt>
                <c:pt idx="35">
                  <c:v>23554.075442342422</c:v>
                </c:pt>
                <c:pt idx="36">
                  <c:v>23349.132140083471</c:v>
                </c:pt>
                <c:pt idx="37">
                  <c:v>23133.028650143831</c:v>
                </c:pt>
                <c:pt idx="38">
                  <c:v>22911.415931070409</c:v>
                </c:pt>
                <c:pt idx="39">
                  <c:v>22685.722169194749</c:v>
                </c:pt>
                <c:pt idx="40">
                  <c:v>22457.155899083758</c:v>
                </c:pt>
                <c:pt idx="41">
                  <c:v>22233.910751396761</c:v>
                </c:pt>
                <c:pt idx="42">
                  <c:v>22015.063904227718</c:v>
                </c:pt>
                <c:pt idx="43">
                  <c:v>21805.99393335083</c:v>
                </c:pt>
                <c:pt idx="44">
                  <c:v>21606.145500251281</c:v>
                </c:pt>
                <c:pt idx="45">
                  <c:v>21411.747698850711</c:v>
                </c:pt>
                <c:pt idx="46">
                  <c:v>21220.45485551517</c:v>
                </c:pt>
                <c:pt idx="47">
                  <c:v>21032.702610993769</c:v>
                </c:pt>
                <c:pt idx="48">
                  <c:v>20853.040989167934</c:v>
                </c:pt>
                <c:pt idx="49">
                  <c:v>20682.045761393965</c:v>
                </c:pt>
                <c:pt idx="50">
                  <c:v>20514.501053212603</c:v>
                </c:pt>
                <c:pt idx="51">
                  <c:v>20355.092608856623</c:v>
                </c:pt>
                <c:pt idx="52">
                  <c:v>20201.893467695074</c:v>
                </c:pt>
              </c:numCache>
            </c:numRef>
          </c:val>
          <c:smooth val="0"/>
          <c:extLst>
            <c:ext xmlns:c16="http://schemas.microsoft.com/office/drawing/2014/chart" uri="{C3380CC4-5D6E-409C-BE32-E72D297353CC}">
              <c16:uniqueId val="{00000005-5007-4757-B975-E0D06DEEB348}"/>
            </c:ext>
          </c:extLst>
        </c:ser>
        <c:dLbls>
          <c:showLegendKey val="0"/>
          <c:showVal val="0"/>
          <c:showCatName val="0"/>
          <c:showSerName val="0"/>
          <c:showPercent val="0"/>
          <c:showBubbleSize val="0"/>
        </c:dLbls>
        <c:smooth val="0"/>
        <c:axId val="507693512"/>
        <c:axId val="507691944"/>
        <c:extLst/>
      </c:lineChart>
      <c:catAx>
        <c:axId val="5076935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en-US"/>
                  <a:t>基準日</a:t>
                </a:r>
                <a:r>
                  <a:rPr lang="en-US" altLang="ja-JP"/>
                  <a:t>:</a:t>
                </a:r>
                <a:r>
                  <a:rPr lang="en-US"/>
                  <a:t>1</a:t>
                </a:r>
                <a:r>
                  <a:rPr lang="ja-JP"/>
                  <a:t>月</a:t>
                </a:r>
                <a:r>
                  <a:rPr lang="en-US" altLang="ja-JP"/>
                  <a:t>1</a:t>
                </a:r>
                <a:r>
                  <a:rPr lang="ja-JP" altLang="en-US"/>
                  <a:t>日</a:t>
                </a:r>
                <a:r>
                  <a:rPr lang="ja-JP"/>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7691944"/>
        <c:crosses val="autoZero"/>
        <c:auto val="1"/>
        <c:lblAlgn val="ctr"/>
        <c:lblOffset val="100"/>
        <c:tickLblSkip val="5"/>
        <c:tickMarkSkip val="1"/>
        <c:noMultiLvlLbl val="0"/>
      </c:catAx>
      <c:valAx>
        <c:axId val="507691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7693512"/>
        <c:crosses val="autoZero"/>
        <c:crossBetween val="between"/>
        <c:majorUnit val="50000"/>
      </c:valAx>
      <c:spPr>
        <a:noFill/>
        <a:ln>
          <a:noFill/>
        </a:ln>
        <a:effectLst/>
      </c:spPr>
    </c:plotArea>
    <c:legend>
      <c:legendPos val="t"/>
      <c:overlay val="1"/>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r>
              <a:rPr lang="ja-JP" altLang="en-US" sz="1600">
                <a:latin typeface="BIZ UDPゴシック" panose="020B0400000000000000" pitchFamily="50" charset="-128"/>
                <a:ea typeface="BIZ UDPゴシック" panose="020B0400000000000000" pitchFamily="50" charset="-128"/>
              </a:rPr>
              <a:t>出生数</a:t>
            </a:r>
            <a:r>
              <a:rPr lang="en-US" altLang="ja-JP" sz="1600">
                <a:latin typeface="BIZ UDPゴシック" panose="020B0400000000000000" pitchFamily="50" charset="-128"/>
                <a:ea typeface="BIZ UDPゴシック" panose="020B0400000000000000" pitchFamily="50" charset="-128"/>
              </a:rPr>
              <a:t>(0</a:t>
            </a:r>
            <a:r>
              <a:rPr lang="ja-JP" altLang="en-US" sz="1600">
                <a:latin typeface="BIZ UDPゴシック" panose="020B0400000000000000" pitchFamily="50" charset="-128"/>
                <a:ea typeface="BIZ UDPゴシック" panose="020B0400000000000000" pitchFamily="50" charset="-128"/>
              </a:rPr>
              <a:t>歳人口</a:t>
            </a:r>
            <a:r>
              <a:rPr lang="en-US" altLang="ja-JP" sz="1600">
                <a:latin typeface="BIZ UDPゴシック" panose="020B0400000000000000" pitchFamily="50" charset="-128"/>
                <a:ea typeface="BIZ UDPゴシック" panose="020B0400000000000000" pitchFamily="50" charset="-128"/>
              </a:rPr>
              <a:t>)_</a:t>
            </a:r>
            <a:r>
              <a:rPr lang="ja-JP" altLang="en-US" sz="1600">
                <a:latin typeface="BIZ UDPゴシック" panose="020B0400000000000000" pitchFamily="50" charset="-128"/>
                <a:ea typeface="BIZ UDPゴシック" panose="020B0400000000000000" pitchFamily="50" charset="-128"/>
              </a:rPr>
              <a:t>区全域</a:t>
            </a:r>
          </a:p>
        </c:rich>
      </c:tx>
      <c:layout>
        <c:manualLayout>
          <c:xMode val="edge"/>
          <c:yMode val="edge"/>
          <c:x val="2.1324774620563734E-2"/>
          <c:y val="1.9721349860169213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endParaRPr lang="ja-JP"/>
        </a:p>
      </c:txPr>
    </c:title>
    <c:autoTitleDeleted val="0"/>
    <c:plotArea>
      <c:layout/>
      <c:lineChart>
        <c:grouping val="standard"/>
        <c:varyColors val="0"/>
        <c:ser>
          <c:idx val="4"/>
          <c:order val="0"/>
          <c:tx>
            <c:strRef>
              <c:f>総括表!$B$151</c:f>
              <c:strCache>
                <c:ptCount val="1"/>
                <c:pt idx="0">
                  <c:v>基本推計</c:v>
                </c:pt>
              </c:strCache>
            </c:strRef>
          </c:tx>
          <c:spPr>
            <a:ln w="44450" cap="rnd">
              <a:solidFill>
                <a:schemeClr val="accent5"/>
              </a:solidFill>
              <a:round/>
            </a:ln>
            <a:effectLst/>
          </c:spPr>
          <c:marker>
            <c:symbol val="none"/>
          </c:marker>
          <c:dPt>
            <c:idx val="5"/>
            <c:marker>
              <c:symbol val="none"/>
            </c:marker>
            <c:bubble3D val="0"/>
            <c:extLst>
              <c:ext xmlns:c16="http://schemas.microsoft.com/office/drawing/2014/chart" uri="{C3380CC4-5D6E-409C-BE32-E72D297353CC}">
                <c16:uniqueId val="{00000000-321E-49F5-9EB7-2618989068F3}"/>
              </c:ext>
            </c:extLst>
          </c:dPt>
          <c:dPt>
            <c:idx val="6"/>
            <c:marker>
              <c:symbol val="circle"/>
              <c:size val="10"/>
              <c:spPr>
                <a:solidFill>
                  <a:schemeClr val="accent5"/>
                </a:solidFill>
                <a:ln w="9525">
                  <a:solidFill>
                    <a:schemeClr val="accent5"/>
                  </a:solidFill>
                </a:ln>
                <a:effectLst/>
              </c:spPr>
            </c:marker>
            <c:bubble3D val="0"/>
            <c:extLst>
              <c:ext xmlns:c16="http://schemas.microsoft.com/office/drawing/2014/chart" uri="{C3380CC4-5D6E-409C-BE32-E72D297353CC}">
                <c16:uniqueId val="{0000000F-321E-49F5-9EB7-2618989068F3}"/>
              </c:ext>
            </c:extLst>
          </c:dPt>
          <c:dPt>
            <c:idx val="7"/>
            <c:marker>
              <c:symbol val="circle"/>
              <c:size val="10"/>
              <c:spPr>
                <a:solidFill>
                  <a:schemeClr val="accent5"/>
                </a:solidFill>
                <a:ln w="9525">
                  <a:solidFill>
                    <a:schemeClr val="accent5"/>
                  </a:solidFill>
                </a:ln>
                <a:effectLst/>
              </c:spPr>
            </c:marker>
            <c:bubble3D val="0"/>
            <c:extLst>
              <c:ext xmlns:c16="http://schemas.microsoft.com/office/drawing/2014/chart" uri="{C3380CC4-5D6E-409C-BE32-E72D297353CC}">
                <c16:uniqueId val="{00000010-321E-49F5-9EB7-2618989068F3}"/>
              </c:ext>
            </c:extLst>
          </c:dPt>
          <c:dPt>
            <c:idx val="10"/>
            <c:marker>
              <c:symbol val="none"/>
            </c:marker>
            <c:bubble3D val="0"/>
            <c:extLst>
              <c:ext xmlns:c16="http://schemas.microsoft.com/office/drawing/2014/chart" uri="{C3380CC4-5D6E-409C-BE32-E72D297353CC}">
                <c16:uniqueId val="{00000001-321E-49F5-9EB7-2618989068F3}"/>
              </c:ext>
            </c:extLst>
          </c:dPt>
          <c:dPt>
            <c:idx val="15"/>
            <c:marker>
              <c:symbol val="none"/>
            </c:marker>
            <c:bubble3D val="0"/>
            <c:extLst>
              <c:ext xmlns:c16="http://schemas.microsoft.com/office/drawing/2014/chart" uri="{C3380CC4-5D6E-409C-BE32-E72D297353CC}">
                <c16:uniqueId val="{00000002-321E-49F5-9EB7-2618989068F3}"/>
              </c:ext>
            </c:extLst>
          </c:dPt>
          <c:dPt>
            <c:idx val="20"/>
            <c:marker>
              <c:symbol val="none"/>
            </c:marker>
            <c:bubble3D val="0"/>
            <c:extLst>
              <c:ext xmlns:c16="http://schemas.microsoft.com/office/drawing/2014/chart" uri="{C3380CC4-5D6E-409C-BE32-E72D297353CC}">
                <c16:uniqueId val="{00000003-321E-49F5-9EB7-2618989068F3}"/>
              </c:ext>
            </c:extLst>
          </c:dPt>
          <c:dPt>
            <c:idx val="22"/>
            <c:marker>
              <c:symbol val="circle"/>
              <c:size val="10"/>
              <c:spPr>
                <a:solidFill>
                  <a:schemeClr val="accent5"/>
                </a:solidFill>
                <a:ln w="9525">
                  <a:solidFill>
                    <a:schemeClr val="accent5"/>
                  </a:solidFill>
                </a:ln>
                <a:effectLst/>
              </c:spPr>
            </c:marker>
            <c:bubble3D val="0"/>
            <c:extLst>
              <c:ext xmlns:c16="http://schemas.microsoft.com/office/drawing/2014/chart" uri="{C3380CC4-5D6E-409C-BE32-E72D297353CC}">
                <c16:uniqueId val="{0000000E-321E-49F5-9EB7-2618989068F3}"/>
              </c:ext>
            </c:extLst>
          </c:dPt>
          <c:dPt>
            <c:idx val="23"/>
            <c:marker>
              <c:symbol val="circle"/>
              <c:size val="10"/>
              <c:spPr>
                <a:solidFill>
                  <a:schemeClr val="accent5"/>
                </a:solidFill>
                <a:ln w="9525">
                  <a:solidFill>
                    <a:schemeClr val="accent5"/>
                  </a:solidFill>
                </a:ln>
                <a:effectLst/>
              </c:spPr>
            </c:marker>
            <c:bubble3D val="0"/>
            <c:extLst>
              <c:ext xmlns:c16="http://schemas.microsoft.com/office/drawing/2014/chart" uri="{C3380CC4-5D6E-409C-BE32-E72D297353CC}">
                <c16:uniqueId val="{0000000D-321E-49F5-9EB7-2618989068F3}"/>
              </c:ext>
            </c:extLst>
          </c:dPt>
          <c:dPt>
            <c:idx val="25"/>
            <c:marker>
              <c:symbol val="none"/>
            </c:marker>
            <c:bubble3D val="0"/>
            <c:extLst>
              <c:ext xmlns:c16="http://schemas.microsoft.com/office/drawing/2014/chart" uri="{C3380CC4-5D6E-409C-BE32-E72D297353CC}">
                <c16:uniqueId val="{00000004-321E-49F5-9EB7-2618989068F3}"/>
              </c:ext>
            </c:extLst>
          </c:dPt>
          <c:dPt>
            <c:idx val="30"/>
            <c:marker>
              <c:symbol val="none"/>
            </c:marker>
            <c:bubble3D val="0"/>
            <c:extLst>
              <c:ext xmlns:c16="http://schemas.microsoft.com/office/drawing/2014/chart" uri="{C3380CC4-5D6E-409C-BE32-E72D297353CC}">
                <c16:uniqueId val="{00000005-321E-49F5-9EB7-2618989068F3}"/>
              </c:ext>
            </c:extLst>
          </c:dPt>
          <c:dPt>
            <c:idx val="35"/>
            <c:marker>
              <c:symbol val="none"/>
            </c:marker>
            <c:bubble3D val="0"/>
            <c:extLst>
              <c:ext xmlns:c16="http://schemas.microsoft.com/office/drawing/2014/chart" uri="{C3380CC4-5D6E-409C-BE32-E72D297353CC}">
                <c16:uniqueId val="{00000006-321E-49F5-9EB7-2618989068F3}"/>
              </c:ext>
            </c:extLst>
          </c:dPt>
          <c:dPt>
            <c:idx val="40"/>
            <c:marker>
              <c:symbol val="none"/>
            </c:marker>
            <c:bubble3D val="0"/>
            <c:extLst>
              <c:ext xmlns:c16="http://schemas.microsoft.com/office/drawing/2014/chart" uri="{C3380CC4-5D6E-409C-BE32-E72D297353CC}">
                <c16:uniqueId val="{00000007-321E-49F5-9EB7-2618989068F3}"/>
              </c:ext>
            </c:extLst>
          </c:dPt>
          <c:dPt>
            <c:idx val="45"/>
            <c:marker>
              <c:symbol val="none"/>
            </c:marker>
            <c:bubble3D val="0"/>
            <c:extLst>
              <c:ext xmlns:c16="http://schemas.microsoft.com/office/drawing/2014/chart" uri="{C3380CC4-5D6E-409C-BE32-E72D297353CC}">
                <c16:uniqueId val="{00000008-321E-49F5-9EB7-2618989068F3}"/>
              </c:ext>
            </c:extLst>
          </c:dPt>
          <c:dPt>
            <c:idx val="50"/>
            <c:marker>
              <c:symbol val="none"/>
            </c:marker>
            <c:bubble3D val="0"/>
            <c:extLst>
              <c:ext xmlns:c16="http://schemas.microsoft.com/office/drawing/2014/chart" uri="{C3380CC4-5D6E-409C-BE32-E72D297353CC}">
                <c16:uniqueId val="{00000009-321E-49F5-9EB7-2618989068F3}"/>
              </c:ext>
            </c:extLst>
          </c:dPt>
          <c:dPt>
            <c:idx val="52"/>
            <c:marker>
              <c:symbol val="circle"/>
              <c:size val="10"/>
              <c:spPr>
                <a:solidFill>
                  <a:schemeClr val="accent5"/>
                </a:solidFill>
                <a:ln w="9525">
                  <a:solidFill>
                    <a:schemeClr val="accent5"/>
                  </a:solidFill>
                </a:ln>
                <a:effectLst/>
              </c:spPr>
            </c:marker>
            <c:bubble3D val="0"/>
            <c:extLst>
              <c:ext xmlns:c16="http://schemas.microsoft.com/office/drawing/2014/chart" uri="{C3380CC4-5D6E-409C-BE32-E72D297353CC}">
                <c16:uniqueId val="{0000000C-321E-49F5-9EB7-2618989068F3}"/>
              </c:ext>
            </c:extLst>
          </c:dPt>
          <c:dLbls>
            <c:dLbl>
              <c:idx val="6"/>
              <c:layout>
                <c:manualLayout>
                  <c:x val="-8.939130434782612E-2"/>
                  <c:y val="5.0096339113680062E-2"/>
                </c:manualLayout>
              </c:layout>
              <c:tx>
                <c:rich>
                  <a:bodyPr/>
                  <a:lstStyle/>
                  <a:p>
                    <a:r>
                      <a:rPr lang="en-US" altLang="ja-JP"/>
                      <a:t>【2025</a:t>
                    </a:r>
                    <a:r>
                      <a:rPr lang="ja-JP" altLang="en-US"/>
                      <a:t>年</a:t>
                    </a:r>
                    <a:r>
                      <a:rPr lang="en-US" altLang="ja-JP"/>
                      <a:t>】</a:t>
                    </a:r>
                  </a:p>
                  <a:p>
                    <a:fld id="{D376F9C0-415F-418E-A620-9C50014A9243}" type="VALUE">
                      <a:rPr lang="en-US" altLang="ja-JP"/>
                      <a:pPr/>
                      <a:t>[値]</a:t>
                    </a:fld>
                    <a:endParaRPr lang="ja-JP" altLang="en-US"/>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321E-49F5-9EB7-2618989068F3}"/>
                </c:ext>
              </c:extLst>
            </c:dLbl>
            <c:dLbl>
              <c:idx val="7"/>
              <c:layout>
                <c:manualLayout>
                  <c:x val="-1.750005705808513E-2"/>
                  <c:y val="-4.7527296082209375E-2"/>
                </c:manualLayout>
              </c:layout>
              <c:tx>
                <c:rich>
                  <a:bodyPr/>
                  <a:lstStyle/>
                  <a:p>
                    <a:r>
                      <a:rPr lang="en-US" altLang="ja-JP"/>
                      <a:t>【2026</a:t>
                    </a:r>
                    <a:r>
                      <a:rPr lang="ja-JP" altLang="en-US"/>
                      <a:t>年</a:t>
                    </a:r>
                    <a:r>
                      <a:rPr lang="en-US" altLang="ja-JP"/>
                      <a:t>】</a:t>
                    </a:r>
                  </a:p>
                  <a:p>
                    <a:fld id="{7F2EFA7E-E6EA-4D7D-B094-17FD67A17793}" type="VALUE">
                      <a:rPr lang="en-US" altLang="ja-JP"/>
                      <a:pPr/>
                      <a:t>[値]</a:t>
                    </a:fld>
                    <a:endParaRPr lang="ja-JP" altLang="en-US"/>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0-321E-49F5-9EB7-2618989068F3}"/>
                </c:ext>
              </c:extLst>
            </c:dLbl>
            <c:dLbl>
              <c:idx val="23"/>
              <c:layout>
                <c:manualLayout>
                  <c:x val="-8.4166723724751855E-2"/>
                  <c:y val="-5.7418111753371866E-2"/>
                </c:manualLayout>
              </c:layout>
              <c:tx>
                <c:rich>
                  <a:bodyPr/>
                  <a:lstStyle/>
                  <a:p>
                    <a:r>
                      <a:rPr lang="en-US" altLang="ja-JP"/>
                      <a:t>【2041</a:t>
                    </a:r>
                    <a:r>
                      <a:rPr lang="ja-JP" altLang="en-US"/>
                      <a:t>年・</a:t>
                    </a:r>
                    <a:r>
                      <a:rPr lang="en-US" altLang="ja-JP"/>
                      <a:t>2042</a:t>
                    </a:r>
                    <a:r>
                      <a:rPr lang="ja-JP" altLang="en-US"/>
                      <a:t>年</a:t>
                    </a:r>
                    <a:r>
                      <a:rPr lang="en-US" altLang="ja-JP"/>
                      <a:t>】</a:t>
                    </a:r>
                  </a:p>
                  <a:p>
                    <a:fld id="{7E825C31-B8AE-4EA7-B0E8-1A6F08651DA8}" type="VALUE">
                      <a:rPr lang="en-US" altLang="ja-JP"/>
                      <a:pPr/>
                      <a:t>[値]</a:t>
                    </a:fld>
                    <a:endParaRPr lang="ja-JP" altLang="en-US"/>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321E-49F5-9EB7-2618989068F3}"/>
                </c:ext>
              </c:extLst>
            </c:dLbl>
            <c:dLbl>
              <c:idx val="52"/>
              <c:layout>
                <c:manualLayout>
                  <c:x val="-1.8840579710145033E-2"/>
                  <c:y val="-5.5234425176621707E-2"/>
                </c:manualLayout>
              </c:layout>
              <c:tx>
                <c:rich>
                  <a:bodyPr/>
                  <a:lstStyle/>
                  <a:p>
                    <a:r>
                      <a:rPr lang="en-US" altLang="ja-JP"/>
                      <a:t>【2071</a:t>
                    </a:r>
                    <a:r>
                      <a:rPr lang="ja-JP" altLang="en-US"/>
                      <a:t>年</a:t>
                    </a:r>
                    <a:r>
                      <a:rPr lang="en-US" altLang="ja-JP"/>
                      <a:t>】</a:t>
                    </a:r>
                  </a:p>
                  <a:p>
                    <a:fld id="{3C3154D5-4509-4260-94DA-B21F544EBE54}" type="VALUE">
                      <a:rPr lang="en-US" altLang="ja-JP"/>
                      <a:pPr/>
                      <a:t>[値]</a:t>
                    </a:fld>
                    <a:endParaRPr lang="ja-JP" altLang="en-US"/>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321E-49F5-9EB7-2618989068F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Pゴシック" panose="020B0400000000000000" pitchFamily="50" charset="-128"/>
                    <a:ea typeface="BIZ UDPゴシック" panose="020B0400000000000000"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総括表!$C$5:$BC$5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総括表!$C$151:$BC$151</c:f>
              <c:numCache>
                <c:formatCode>#,##0_ ;[Red]\-#,##0\ </c:formatCode>
                <c:ptCount val="53"/>
                <c:pt idx="0">
                  <c:v>5734</c:v>
                </c:pt>
                <c:pt idx="1">
                  <c:v>5255</c:v>
                </c:pt>
                <c:pt idx="2">
                  <c:v>5344</c:v>
                </c:pt>
                <c:pt idx="3">
                  <c:v>5009</c:v>
                </c:pt>
                <c:pt idx="4">
                  <c:v>4782</c:v>
                </c:pt>
                <c:pt idx="5">
                  <c:v>4496</c:v>
                </c:pt>
                <c:pt idx="6">
                  <c:v>4467</c:v>
                </c:pt>
                <c:pt idx="7">
                  <c:v>4875.1951988922738</c:v>
                </c:pt>
                <c:pt idx="8">
                  <c:v>4877.6842037842571</c:v>
                </c:pt>
                <c:pt idx="9">
                  <c:v>4884.9335911915305</c:v>
                </c:pt>
                <c:pt idx="10">
                  <c:v>4889.6466030704132</c:v>
                </c:pt>
                <c:pt idx="11">
                  <c:v>4901.0396639089995</c:v>
                </c:pt>
                <c:pt idx="12">
                  <c:v>4917.2981202361852</c:v>
                </c:pt>
                <c:pt idx="13">
                  <c:v>4928.3228257574065</c:v>
                </c:pt>
                <c:pt idx="14">
                  <c:v>4936.9189203176466</c:v>
                </c:pt>
                <c:pt idx="15">
                  <c:v>4949.3780759154051</c:v>
                </c:pt>
                <c:pt idx="16">
                  <c:v>4952.7374949083351</c:v>
                </c:pt>
                <c:pt idx="17">
                  <c:v>4961.7732035104391</c:v>
                </c:pt>
                <c:pt idx="18">
                  <c:v>4971.0350589842592</c:v>
                </c:pt>
                <c:pt idx="19">
                  <c:v>4982.3652710409997</c:v>
                </c:pt>
                <c:pt idx="20">
                  <c:v>4986.8373201150835</c:v>
                </c:pt>
                <c:pt idx="21">
                  <c:v>4994.6479135671807</c:v>
                </c:pt>
                <c:pt idx="22">
                  <c:v>5000.3144558810172</c:v>
                </c:pt>
                <c:pt idx="23">
                  <c:v>5000.4852607706143</c:v>
                </c:pt>
                <c:pt idx="24">
                  <c:v>4994.3349877976289</c:v>
                </c:pt>
                <c:pt idx="25">
                  <c:v>4983.039332500899</c:v>
                </c:pt>
                <c:pt idx="26">
                  <c:v>4955.5110213606058</c:v>
                </c:pt>
                <c:pt idx="27">
                  <c:v>4927.7605433099061</c:v>
                </c:pt>
                <c:pt idx="28">
                  <c:v>4885.0035978948163</c:v>
                </c:pt>
                <c:pt idx="29">
                  <c:v>4842.7638234149954</c:v>
                </c:pt>
                <c:pt idx="30">
                  <c:v>4804.4130864706767</c:v>
                </c:pt>
                <c:pt idx="31">
                  <c:v>4769.5667881034351</c:v>
                </c:pt>
                <c:pt idx="32">
                  <c:v>4729.8343937838563</c:v>
                </c:pt>
                <c:pt idx="33">
                  <c:v>4687.435549654253</c:v>
                </c:pt>
                <c:pt idx="34">
                  <c:v>4649.363347730201</c:v>
                </c:pt>
                <c:pt idx="35">
                  <c:v>4619.3758386967074</c:v>
                </c:pt>
                <c:pt idx="36">
                  <c:v>4591.5205125347302</c:v>
                </c:pt>
                <c:pt idx="37">
                  <c:v>4564.5158276855882</c:v>
                </c:pt>
                <c:pt idx="38">
                  <c:v>4533.721931415178</c:v>
                </c:pt>
                <c:pt idx="39">
                  <c:v>4506.8525074415156</c:v>
                </c:pt>
                <c:pt idx="40">
                  <c:v>4474.2100244044041</c:v>
                </c:pt>
                <c:pt idx="41">
                  <c:v>4444.762615555861</c:v>
                </c:pt>
                <c:pt idx="42">
                  <c:v>4417.2706865883729</c:v>
                </c:pt>
                <c:pt idx="43">
                  <c:v>4387.754246860899</c:v>
                </c:pt>
                <c:pt idx="44">
                  <c:v>4359.6193151438902</c:v>
                </c:pt>
                <c:pt idx="45">
                  <c:v>4325.2965918714744</c:v>
                </c:pt>
                <c:pt idx="46">
                  <c:v>4291.0914792649037</c:v>
                </c:pt>
                <c:pt idx="47">
                  <c:v>4254.1584769618448</c:v>
                </c:pt>
                <c:pt idx="48">
                  <c:v>4228.5613877137666</c:v>
                </c:pt>
                <c:pt idx="49">
                  <c:v>4204.5097597928434</c:v>
                </c:pt>
                <c:pt idx="50">
                  <c:v>4179.1018022941298</c:v>
                </c:pt>
                <c:pt idx="51">
                  <c:v>4164.8660701466424</c:v>
                </c:pt>
                <c:pt idx="52">
                  <c:v>4147.3705081499093</c:v>
                </c:pt>
              </c:numCache>
            </c:numRef>
          </c:val>
          <c:smooth val="0"/>
          <c:extLst>
            <c:ext xmlns:c16="http://schemas.microsoft.com/office/drawing/2014/chart" uri="{C3380CC4-5D6E-409C-BE32-E72D297353CC}">
              <c16:uniqueId val="{0000000A-321E-49F5-9EB7-2618989068F3}"/>
            </c:ext>
          </c:extLst>
        </c:ser>
        <c:dLbls>
          <c:showLegendKey val="0"/>
          <c:showVal val="0"/>
          <c:showCatName val="0"/>
          <c:showSerName val="0"/>
          <c:showPercent val="0"/>
          <c:showBubbleSize val="0"/>
        </c:dLbls>
        <c:smooth val="0"/>
        <c:axId val="505623560"/>
        <c:axId val="505618856"/>
        <c:extLst>
          <c:ext xmlns:c15="http://schemas.microsoft.com/office/drawing/2012/chart" uri="{02D57815-91ED-43cb-92C2-25804820EDAC}">
            <c15:filteredLineSeries>
              <c15:ser>
                <c:idx val="3"/>
                <c:order val="1"/>
                <c:tx>
                  <c:strRef>
                    <c:extLst>
                      <c:ext uri="{02D57815-91ED-43cb-92C2-25804820EDAC}">
                        <c15:formulaRef>
                          <c15:sqref>総括表!$B$152</c15:sqref>
                        </c15:formulaRef>
                      </c:ext>
                    </c:extLst>
                    <c:strCache>
                      <c:ptCount val="1"/>
                      <c:pt idx="0">
                        <c:v>前回推計(R6推計)</c:v>
                      </c:pt>
                    </c:strCache>
                  </c:strRef>
                </c:tx>
                <c:spPr>
                  <a:ln w="28575" cap="rnd">
                    <a:solidFill>
                      <a:schemeClr val="accent4"/>
                    </a:solidFill>
                    <a:prstDash val="sysDash"/>
                    <a:round/>
                  </a:ln>
                  <a:effectLst/>
                </c:spPr>
                <c:marker>
                  <c:symbol val="none"/>
                </c:marker>
                <c:cat>
                  <c:numRef>
                    <c:extLst>
                      <c:ext uri="{02D57815-91ED-43cb-92C2-25804820EDAC}">
                        <c15:formulaRef>
                          <c15:sqref>総括表!$C$5:$BC$5</c15:sqref>
                        </c15:formulaRef>
                      </c:ext>
                    </c:extLst>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extLst>
                      <c:ext uri="{02D57815-91ED-43cb-92C2-25804820EDAC}">
                        <c15:formulaRef>
                          <c15:sqref>総括表!$C$152:$BF$152</c15:sqref>
                        </c15:formulaRef>
                      </c:ext>
                    </c:extLst>
                    <c:numCache>
                      <c:formatCode>#,##0_ ;[Red]\-#,##0\ </c:formatCode>
                      <c:ptCount val="56"/>
                      <c:pt idx="0">
                        <c:v>5734</c:v>
                      </c:pt>
                      <c:pt idx="1">
                        <c:v>5255</c:v>
                      </c:pt>
                      <c:pt idx="2">
                        <c:v>5344</c:v>
                      </c:pt>
                      <c:pt idx="3">
                        <c:v>5009</c:v>
                      </c:pt>
                      <c:pt idx="4">
                        <c:v>4782</c:v>
                      </c:pt>
                      <c:pt idx="5">
                        <c:v>4496</c:v>
                      </c:pt>
                      <c:pt idx="6">
                        <c:v>5195.9055534151239</c:v>
                      </c:pt>
                      <c:pt idx="7">
                        <c:v>5190.0313065029295</c:v>
                      </c:pt>
                      <c:pt idx="8">
                        <c:v>5187.7054304732192</c:v>
                      </c:pt>
                      <c:pt idx="9">
                        <c:v>5192.8225448242256</c:v>
                      </c:pt>
                      <c:pt idx="10">
                        <c:v>5197.1797345695668</c:v>
                      </c:pt>
                      <c:pt idx="11">
                        <c:v>5208.2478268323357</c:v>
                      </c:pt>
                      <c:pt idx="12">
                        <c:v>5224.5597889871979</c:v>
                      </c:pt>
                      <c:pt idx="13">
                        <c:v>5235.047408215185</c:v>
                      </c:pt>
                      <c:pt idx="14">
                        <c:v>5243.328009603496</c:v>
                      </c:pt>
                      <c:pt idx="15">
                        <c:v>5255.8119228828691</c:v>
                      </c:pt>
                      <c:pt idx="16">
                        <c:v>5258.5939470199828</c:v>
                      </c:pt>
                      <c:pt idx="17">
                        <c:v>5266.0931947113895</c:v>
                      </c:pt>
                      <c:pt idx="18">
                        <c:v>5273.6141691143757</c:v>
                      </c:pt>
                      <c:pt idx="19">
                        <c:v>5285.9254217680063</c:v>
                      </c:pt>
                      <c:pt idx="20">
                        <c:v>5288.7184485472681</c:v>
                      </c:pt>
                      <c:pt idx="21">
                        <c:v>5307.9285092920263</c:v>
                      </c:pt>
                      <c:pt idx="22">
                        <c:v>5321.6660585784539</c:v>
                      </c:pt>
                      <c:pt idx="23">
                        <c:v>5327.6750853179019</c:v>
                      </c:pt>
                      <c:pt idx="24">
                        <c:v>5327.0469537989666</c:v>
                      </c:pt>
                      <c:pt idx="25">
                        <c:v>5321.9306570362378</c:v>
                      </c:pt>
                      <c:pt idx="26">
                        <c:v>5299.8662281154802</c:v>
                      </c:pt>
                      <c:pt idx="27">
                        <c:v>5281.8842758228702</c:v>
                      </c:pt>
                      <c:pt idx="28">
                        <c:v>5246.6615700519669</c:v>
                      </c:pt>
                      <c:pt idx="29">
                        <c:v>5219.9308828892681</c:v>
                      </c:pt>
                      <c:pt idx="30">
                        <c:v>5199.2576754154088</c:v>
                      </c:pt>
                      <c:pt idx="31">
                        <c:v>5185.7448047295102</c:v>
                      </c:pt>
                      <c:pt idx="32">
                        <c:v>5166.1144652751154</c:v>
                      </c:pt>
                      <c:pt idx="33">
                        <c:v>5153.2004444611302</c:v>
                      </c:pt>
                      <c:pt idx="34">
                        <c:v>5143.0646272237736</c:v>
                      </c:pt>
                      <c:pt idx="35">
                        <c:v>5132.166733303683</c:v>
                      </c:pt>
                      <c:pt idx="36">
                        <c:v>5121.9120357267366</c:v>
                      </c:pt>
                      <c:pt idx="37">
                        <c:v>5111.8456923137483</c:v>
                      </c:pt>
                      <c:pt idx="38">
                        <c:v>5096.7648916556163</c:v>
                      </c:pt>
                      <c:pt idx="39">
                        <c:v>5085.1246709791703</c:v>
                      </c:pt>
                      <c:pt idx="40">
                        <c:v>5068.0970960363347</c:v>
                      </c:pt>
                      <c:pt idx="41">
                        <c:v>5053.6766592587373</c:v>
                      </c:pt>
                      <c:pt idx="42">
                        <c:v>5042.4429103515367</c:v>
                      </c:pt>
                      <c:pt idx="43">
                        <c:v>5028.4846550739812</c:v>
                      </c:pt>
                      <c:pt idx="44">
                        <c:v>5017.1060499939458</c:v>
                      </c:pt>
                      <c:pt idx="45">
                        <c:v>4998.2107396700221</c:v>
                      </c:pt>
                      <c:pt idx="46">
                        <c:v>4978.5064110956337</c:v>
                      </c:pt>
                      <c:pt idx="47">
                        <c:v>4957.3841166939128</c:v>
                      </c:pt>
                      <c:pt idx="48">
                        <c:v>4949.8855392039113</c:v>
                      </c:pt>
                      <c:pt idx="49">
                        <c:v>4943.8370587083682</c:v>
                      </c:pt>
                      <c:pt idx="50">
                        <c:v>4936.7469295004012</c:v>
                      </c:pt>
                      <c:pt idx="51">
                        <c:v>4942.5199084251399</c:v>
                      </c:pt>
                      <c:pt idx="52">
                        <c:v>0</c:v>
                      </c:pt>
                      <c:pt idx="53">
                        <c:v>0</c:v>
                      </c:pt>
                      <c:pt idx="54">
                        <c:v>0</c:v>
                      </c:pt>
                      <c:pt idx="55">
                        <c:v>0</c:v>
                      </c:pt>
                    </c:numCache>
                  </c:numRef>
                </c:val>
                <c:smooth val="0"/>
                <c:extLst>
                  <c:ext xmlns:c16="http://schemas.microsoft.com/office/drawing/2014/chart" uri="{C3380CC4-5D6E-409C-BE32-E72D297353CC}">
                    <c16:uniqueId val="{0000000B-321E-49F5-9EB7-2618989068F3}"/>
                  </c:ext>
                </c:extLst>
              </c15:ser>
            </c15:filteredLineSeries>
          </c:ext>
        </c:extLst>
      </c:lineChart>
      <c:catAx>
        <c:axId val="505623560"/>
        <c:scaling>
          <c:orientation val="minMax"/>
        </c:scaling>
        <c:delete val="0"/>
        <c:axPos val="b"/>
        <c:majorGridlines>
          <c:spPr>
            <a:ln w="9525" cap="flat" cmpd="sng" algn="ctr">
              <a:solidFill>
                <a:schemeClr val="tx1">
                  <a:lumMod val="15000"/>
                  <a:lumOff val="85000"/>
                </a:schemeClr>
              </a:solidFill>
              <a:round/>
            </a:ln>
            <a:effectLst/>
          </c:spPr>
        </c:majorGridlines>
        <c:numFmt formatCode="#&quot;年&quot;" sourceLinked="0"/>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5618856"/>
        <c:crosses val="autoZero"/>
        <c:auto val="1"/>
        <c:lblAlgn val="ctr"/>
        <c:lblOffset val="100"/>
        <c:tickLblSkip val="5"/>
        <c:noMultiLvlLbl val="0"/>
      </c:catAx>
      <c:valAx>
        <c:axId val="505618856"/>
        <c:scaling>
          <c:orientation val="minMax"/>
          <c:max val="8500"/>
          <c:min val="1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5623560"/>
        <c:crosses val="autoZero"/>
        <c:crossBetween val="between"/>
        <c:majorUnit val="1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総括表!$A$36</c:f>
          <c:strCache>
            <c:ptCount val="1"/>
            <c:pt idx="0">
              <c:v>：年少人口比率_区全域</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4"/>
          <c:order val="0"/>
          <c:tx>
            <c:strRef>
              <c:f>総括表!$B$39</c:f>
              <c:strCache>
                <c:ptCount val="1"/>
                <c:pt idx="0">
                  <c:v>基本推計</c:v>
                </c:pt>
              </c:strCache>
            </c:strRef>
          </c:tx>
          <c:spPr>
            <a:ln w="63500" cap="rnd">
              <a:solidFill>
                <a:schemeClr val="accent5"/>
              </a:solidFill>
              <a:round/>
            </a:ln>
            <a:effectLst/>
          </c:spPr>
          <c:marker>
            <c:symbol val="none"/>
          </c:marker>
          <c:dPt>
            <c:idx val="0"/>
            <c:marker>
              <c:symbol val="none"/>
            </c:marker>
            <c:bubble3D val="0"/>
            <c:extLst>
              <c:ext xmlns:c16="http://schemas.microsoft.com/office/drawing/2014/chart" uri="{C3380CC4-5D6E-409C-BE32-E72D297353CC}">
                <c16:uniqueId val="{00000000-0F5F-4DBE-8CBD-CFCC10230D89}"/>
              </c:ext>
            </c:extLst>
          </c:dPt>
          <c:dPt>
            <c:idx val="5"/>
            <c:marker>
              <c:symbol val="none"/>
            </c:marker>
            <c:bubble3D val="0"/>
            <c:extLst>
              <c:ext xmlns:c16="http://schemas.microsoft.com/office/drawing/2014/chart" uri="{C3380CC4-5D6E-409C-BE32-E72D297353CC}">
                <c16:uniqueId val="{00000001-0F5F-4DBE-8CBD-CFCC10230D89}"/>
              </c:ext>
            </c:extLst>
          </c:dPt>
          <c:dPt>
            <c:idx val="10"/>
            <c:marker>
              <c:symbol val="none"/>
            </c:marker>
            <c:bubble3D val="0"/>
            <c:extLst>
              <c:ext xmlns:c16="http://schemas.microsoft.com/office/drawing/2014/chart" uri="{C3380CC4-5D6E-409C-BE32-E72D297353CC}">
                <c16:uniqueId val="{00000002-0F5F-4DBE-8CBD-CFCC10230D89}"/>
              </c:ext>
            </c:extLst>
          </c:dPt>
          <c:dPt>
            <c:idx val="15"/>
            <c:marker>
              <c:symbol val="none"/>
            </c:marker>
            <c:bubble3D val="0"/>
            <c:extLst>
              <c:ext xmlns:c16="http://schemas.microsoft.com/office/drawing/2014/chart" uri="{C3380CC4-5D6E-409C-BE32-E72D297353CC}">
                <c16:uniqueId val="{00000003-0F5F-4DBE-8CBD-CFCC10230D89}"/>
              </c:ext>
            </c:extLst>
          </c:dPt>
          <c:dPt>
            <c:idx val="20"/>
            <c:marker>
              <c:symbol val="none"/>
            </c:marker>
            <c:bubble3D val="0"/>
            <c:extLst>
              <c:ext xmlns:c16="http://schemas.microsoft.com/office/drawing/2014/chart" uri="{C3380CC4-5D6E-409C-BE32-E72D297353CC}">
                <c16:uniqueId val="{00000004-0F5F-4DBE-8CBD-CFCC10230D89}"/>
              </c:ext>
            </c:extLst>
          </c:dPt>
          <c:dPt>
            <c:idx val="25"/>
            <c:marker>
              <c:symbol val="none"/>
            </c:marker>
            <c:bubble3D val="0"/>
            <c:extLst>
              <c:ext xmlns:c16="http://schemas.microsoft.com/office/drawing/2014/chart" uri="{C3380CC4-5D6E-409C-BE32-E72D297353CC}">
                <c16:uniqueId val="{00000005-0F5F-4DBE-8CBD-CFCC10230D89}"/>
              </c:ext>
            </c:extLst>
          </c:dPt>
          <c:dPt>
            <c:idx val="30"/>
            <c:marker>
              <c:symbol val="none"/>
            </c:marker>
            <c:bubble3D val="0"/>
            <c:extLst>
              <c:ext xmlns:c16="http://schemas.microsoft.com/office/drawing/2014/chart" uri="{C3380CC4-5D6E-409C-BE32-E72D297353CC}">
                <c16:uniqueId val="{00000006-0F5F-4DBE-8CBD-CFCC10230D89}"/>
              </c:ext>
            </c:extLst>
          </c:dPt>
          <c:dPt>
            <c:idx val="35"/>
            <c:marker>
              <c:symbol val="none"/>
            </c:marker>
            <c:bubble3D val="0"/>
            <c:extLst>
              <c:ext xmlns:c16="http://schemas.microsoft.com/office/drawing/2014/chart" uri="{C3380CC4-5D6E-409C-BE32-E72D297353CC}">
                <c16:uniqueId val="{00000007-0F5F-4DBE-8CBD-CFCC10230D89}"/>
              </c:ext>
            </c:extLst>
          </c:dPt>
          <c:dPt>
            <c:idx val="40"/>
            <c:marker>
              <c:symbol val="none"/>
            </c:marker>
            <c:bubble3D val="0"/>
            <c:extLst>
              <c:ext xmlns:c16="http://schemas.microsoft.com/office/drawing/2014/chart" uri="{C3380CC4-5D6E-409C-BE32-E72D297353CC}">
                <c16:uniqueId val="{00000008-0F5F-4DBE-8CBD-CFCC10230D89}"/>
              </c:ext>
            </c:extLst>
          </c:dPt>
          <c:dPt>
            <c:idx val="45"/>
            <c:marker>
              <c:symbol val="none"/>
            </c:marker>
            <c:bubble3D val="0"/>
            <c:extLst>
              <c:ext xmlns:c16="http://schemas.microsoft.com/office/drawing/2014/chart" uri="{C3380CC4-5D6E-409C-BE32-E72D297353CC}">
                <c16:uniqueId val="{00000009-0F5F-4DBE-8CBD-CFCC10230D89}"/>
              </c:ext>
            </c:extLst>
          </c:dPt>
          <c:dPt>
            <c:idx val="50"/>
            <c:marker>
              <c:symbol val="none"/>
            </c:marker>
            <c:bubble3D val="0"/>
            <c:extLst>
              <c:ext xmlns:c16="http://schemas.microsoft.com/office/drawing/2014/chart" uri="{C3380CC4-5D6E-409C-BE32-E72D297353CC}">
                <c16:uniqueId val="{0000000A-0F5F-4DBE-8CBD-CFCC10230D89}"/>
              </c:ext>
            </c:extLst>
          </c:dPt>
          <c:dPt>
            <c:idx val="55"/>
            <c:marker>
              <c:symbol val="none"/>
            </c:marker>
            <c:bubble3D val="0"/>
            <c:extLst>
              <c:ext xmlns:c16="http://schemas.microsoft.com/office/drawing/2014/chart" uri="{C3380CC4-5D6E-409C-BE32-E72D297353CC}">
                <c16:uniqueId val="{0000000B-0F5F-4DBE-8CBD-CFCC10230D89}"/>
              </c:ext>
            </c:extLst>
          </c:dPt>
          <c:dLbls>
            <c:dLbl>
              <c:idx val="55"/>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5">
                          <a:lumMod val="50000"/>
                        </a:schemeClr>
                      </a:solidFill>
                      <a:latin typeface="Meiryo UI" panose="020B0604030504040204" pitchFamily="50" charset="-128"/>
                      <a:ea typeface="Meiryo UI" panose="020B0604030504040204" pitchFamily="50" charset="-128"/>
                      <a:cs typeface="+mn-cs"/>
                    </a:defRPr>
                  </a:pPr>
                  <a:endParaRPr lang="ja-JP"/>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0F5F-4DBE-8CBD-CFCC10230D8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総括表!$C$5:$BC$5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総括表!$C$39:$BF$39</c:f>
              <c:numCache>
                <c:formatCode>0.0%</c:formatCode>
                <c:ptCount val="56"/>
                <c:pt idx="0">
                  <c:v>0.11010453248237914</c:v>
                </c:pt>
                <c:pt idx="1">
                  <c:v>0.10894589873559037</c:v>
                </c:pt>
                <c:pt idx="2">
                  <c:v>0.10861665703475119</c:v>
                </c:pt>
                <c:pt idx="3">
                  <c:v>0.10734688892456869</c:v>
                </c:pt>
                <c:pt idx="4">
                  <c:v>0.10559357517932526</c:v>
                </c:pt>
                <c:pt idx="5">
                  <c:v>0.10287418522042326</c:v>
                </c:pt>
                <c:pt idx="6">
                  <c:v>0.100285070335805</c:v>
                </c:pt>
                <c:pt idx="7">
                  <c:v>9.8866484857085699E-2</c:v>
                </c:pt>
                <c:pt idx="8">
                  <c:v>9.7414011833172123E-2</c:v>
                </c:pt>
                <c:pt idx="9">
                  <c:v>9.6088278909025271E-2</c:v>
                </c:pt>
                <c:pt idx="10">
                  <c:v>9.467591146998719E-2</c:v>
                </c:pt>
                <c:pt idx="11">
                  <c:v>9.3267753966035927E-2</c:v>
                </c:pt>
                <c:pt idx="12">
                  <c:v>9.1744962414414835E-2</c:v>
                </c:pt>
                <c:pt idx="13">
                  <c:v>9.0499611614792225E-2</c:v>
                </c:pt>
                <c:pt idx="14">
                  <c:v>8.9535475361220529E-2</c:v>
                </c:pt>
                <c:pt idx="15">
                  <c:v>8.8560509809429006E-2</c:v>
                </c:pt>
                <c:pt idx="16">
                  <c:v>8.8238252192210792E-2</c:v>
                </c:pt>
                <c:pt idx="17">
                  <c:v>8.7882814516015262E-2</c:v>
                </c:pt>
                <c:pt idx="18">
                  <c:v>8.7780726340316084E-2</c:v>
                </c:pt>
                <c:pt idx="19">
                  <c:v>8.7931615805809146E-2</c:v>
                </c:pt>
                <c:pt idx="20">
                  <c:v>8.8389671136023848E-2</c:v>
                </c:pt>
                <c:pt idx="21">
                  <c:v>8.8976791969785765E-2</c:v>
                </c:pt>
                <c:pt idx="22">
                  <c:v>8.9073136199693814E-2</c:v>
                </c:pt>
                <c:pt idx="23">
                  <c:v>8.9189215649109754E-2</c:v>
                </c:pt>
                <c:pt idx="24">
                  <c:v>8.9338076884091525E-2</c:v>
                </c:pt>
                <c:pt idx="25">
                  <c:v>8.9493504337349622E-2</c:v>
                </c:pt>
                <c:pt idx="26">
                  <c:v>8.9633173831998397E-2</c:v>
                </c:pt>
                <c:pt idx="27">
                  <c:v>8.9726859763785721E-2</c:v>
                </c:pt>
                <c:pt idx="28">
                  <c:v>8.9776583095454929E-2</c:v>
                </c:pt>
                <c:pt idx="29">
                  <c:v>8.9775902205981931E-2</c:v>
                </c:pt>
                <c:pt idx="30">
                  <c:v>8.9706817367883454E-2</c:v>
                </c:pt>
                <c:pt idx="31">
                  <c:v>8.959557641940169E-2</c:v>
                </c:pt>
                <c:pt idx="32">
                  <c:v>8.942941006445751E-2</c:v>
                </c:pt>
                <c:pt idx="33">
                  <c:v>8.920824481224128E-2</c:v>
                </c:pt>
                <c:pt idx="34">
                  <c:v>8.893705363529443E-2</c:v>
                </c:pt>
                <c:pt idx="35">
                  <c:v>8.8636114178774345E-2</c:v>
                </c:pt>
                <c:pt idx="36">
                  <c:v>8.8304005133200802E-2</c:v>
                </c:pt>
                <c:pt idx="37">
                  <c:v>8.7945116459848954E-2</c:v>
                </c:pt>
                <c:pt idx="38">
                  <c:v>8.7560959984996398E-2</c:v>
                </c:pt>
                <c:pt idx="39">
                  <c:v>8.7165650936586569E-2</c:v>
                </c:pt>
                <c:pt idx="40">
                  <c:v>8.6753065315953337E-2</c:v>
                </c:pt>
                <c:pt idx="41">
                  <c:v>8.634669925918094E-2</c:v>
                </c:pt>
                <c:pt idx="42">
                  <c:v>8.5946761386171563E-2</c:v>
                </c:pt>
                <c:pt idx="43">
                  <c:v>8.5566440636229021E-2</c:v>
                </c:pt>
                <c:pt idx="44">
                  <c:v>8.5208651010699313E-2</c:v>
                </c:pt>
                <c:pt idx="45">
                  <c:v>8.4857314424225269E-2</c:v>
                </c:pt>
                <c:pt idx="46">
                  <c:v>8.4508169291826446E-2</c:v>
                </c:pt>
                <c:pt idx="47">
                  <c:v>8.4163220957745422E-2</c:v>
                </c:pt>
                <c:pt idx="48">
                  <c:v>8.3841019711253698E-2</c:v>
                </c:pt>
                <c:pt idx="49">
                  <c:v>8.3537967205753183E-2</c:v>
                </c:pt>
                <c:pt idx="50">
                  <c:v>8.3241876980155935E-2</c:v>
                </c:pt>
                <c:pt idx="51">
                  <c:v>8.2963965321696434E-2</c:v>
                </c:pt>
                <c:pt idx="52">
                  <c:v>8.2697358706523449E-2</c:v>
                </c:pt>
              </c:numCache>
            </c:numRef>
          </c:val>
          <c:smooth val="0"/>
          <c:extLst>
            <c:ext xmlns:c16="http://schemas.microsoft.com/office/drawing/2014/chart" uri="{C3380CC4-5D6E-409C-BE32-E72D297353CC}">
              <c16:uniqueId val="{0000000C-0F5F-4DBE-8CBD-CFCC10230D89}"/>
            </c:ext>
          </c:extLst>
        </c:ser>
        <c:dLbls>
          <c:showLegendKey val="0"/>
          <c:showVal val="0"/>
          <c:showCatName val="0"/>
          <c:showSerName val="0"/>
          <c:showPercent val="0"/>
          <c:showBubbleSize val="0"/>
        </c:dLbls>
        <c:smooth val="0"/>
        <c:axId val="507687240"/>
        <c:axId val="507688024"/>
        <c:extLst>
          <c:ext xmlns:c15="http://schemas.microsoft.com/office/drawing/2012/chart" uri="{02D57815-91ED-43cb-92C2-25804820EDAC}">
            <c15:filteredLineSeries>
              <c15:ser>
                <c:idx val="3"/>
                <c:order val="1"/>
                <c:tx>
                  <c:strRef>
                    <c:extLst>
                      <c:ext uri="{02D57815-91ED-43cb-92C2-25804820EDAC}">
                        <c15:formulaRef>
                          <c15:sqref>総括表!$B$40</c15:sqref>
                        </c15:formulaRef>
                      </c:ext>
                    </c:extLst>
                    <c:strCache>
                      <c:ptCount val="1"/>
                      <c:pt idx="0">
                        <c:v>前回推計(R6推計)</c:v>
                      </c:pt>
                    </c:strCache>
                  </c:strRef>
                </c:tx>
                <c:spPr>
                  <a:ln w="28575" cap="rnd">
                    <a:solidFill>
                      <a:schemeClr val="accent4"/>
                    </a:solidFill>
                    <a:prstDash val="sysDash"/>
                    <a:round/>
                  </a:ln>
                  <a:effectLst/>
                </c:spPr>
                <c:marker>
                  <c:symbol val="none"/>
                </c:marker>
                <c:cat>
                  <c:numRef>
                    <c:extLst>
                      <c:ext uri="{02D57815-91ED-43cb-92C2-25804820EDAC}">
                        <c15:formulaRef>
                          <c15:sqref>総括表!$C$5:$BC$5</c15:sqref>
                        </c15:formulaRef>
                      </c:ext>
                    </c:extLst>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extLst>
                      <c:ext uri="{02D57815-91ED-43cb-92C2-25804820EDAC}">
                        <c15:formulaRef>
                          <c15:sqref>総括表!$C$40:$BF$40</c15:sqref>
                        </c15:formulaRef>
                      </c:ext>
                    </c:extLst>
                    <c:numCache>
                      <c:formatCode>0.0%</c:formatCode>
                      <c:ptCount val="56"/>
                      <c:pt idx="0">
                        <c:v>0.11010453248237914</c:v>
                      </c:pt>
                      <c:pt idx="1">
                        <c:v>0.10894589873559037</c:v>
                      </c:pt>
                      <c:pt idx="2">
                        <c:v>0.10861665703475119</c:v>
                      </c:pt>
                      <c:pt idx="3">
                        <c:v>0.10734688892456869</c:v>
                      </c:pt>
                      <c:pt idx="4">
                        <c:v>0.10559357517932526</c:v>
                      </c:pt>
                      <c:pt idx="5">
                        <c:v>0.10287418522042326</c:v>
                      </c:pt>
                      <c:pt idx="6">
                        <c:v>0.10182322479474948</c:v>
                      </c:pt>
                      <c:pt idx="7">
                        <c:v>0.1009113473376255</c:v>
                      </c:pt>
                      <c:pt idx="8">
                        <c:v>9.992612769841322E-2</c:v>
                      </c:pt>
                      <c:pt idx="9">
                        <c:v>9.906928578811415E-2</c:v>
                      </c:pt>
                      <c:pt idx="10">
                        <c:v>9.8097080924672689E-2</c:v>
                      </c:pt>
                      <c:pt idx="11">
                        <c:v>9.7102772870044096E-2</c:v>
                      </c:pt>
                      <c:pt idx="12">
                        <c:v>9.6012600384917199E-2</c:v>
                      </c:pt>
                      <c:pt idx="13">
                        <c:v>9.5187684619995355E-2</c:v>
                      </c:pt>
                      <c:pt idx="14">
                        <c:v>9.463495340132301E-2</c:v>
                      </c:pt>
                      <c:pt idx="15">
                        <c:v>9.4073830674892056E-2</c:v>
                      </c:pt>
                      <c:pt idx="16">
                        <c:v>9.4194871630564642E-2</c:v>
                      </c:pt>
                      <c:pt idx="17">
                        <c:v>9.4272952869146553E-2</c:v>
                      </c:pt>
                      <c:pt idx="18">
                        <c:v>9.4657193508129275E-2</c:v>
                      </c:pt>
                      <c:pt idx="19">
                        <c:v>9.5183811791934039E-2</c:v>
                      </c:pt>
                      <c:pt idx="20">
                        <c:v>9.6083637847484735E-2</c:v>
                      </c:pt>
                      <c:pt idx="21">
                        <c:v>9.6205395149841874E-2</c:v>
                      </c:pt>
                      <c:pt idx="22">
                        <c:v>9.6324940123477823E-2</c:v>
                      </c:pt>
                      <c:pt idx="23">
                        <c:v>9.6477741328170941E-2</c:v>
                      </c:pt>
                      <c:pt idx="24">
                        <c:v>9.6673878518117956E-2</c:v>
                      </c:pt>
                      <c:pt idx="25">
                        <c:v>9.6876819834211786E-2</c:v>
                      </c:pt>
                      <c:pt idx="26">
                        <c:v>9.7068603910690915E-2</c:v>
                      </c:pt>
                      <c:pt idx="27">
                        <c:v>9.7210123737342766E-2</c:v>
                      </c:pt>
                      <c:pt idx="28">
                        <c:v>9.730780243010817E-2</c:v>
                      </c:pt>
                      <c:pt idx="29">
                        <c:v>9.7334615168562469E-2</c:v>
                      </c:pt>
                      <c:pt idx="30">
                        <c:v>9.731838685640018E-2</c:v>
                      </c:pt>
                      <c:pt idx="31">
                        <c:v>9.7282611653903742E-2</c:v>
                      </c:pt>
                      <c:pt idx="32">
                        <c:v>9.7217451243547179E-2</c:v>
                      </c:pt>
                      <c:pt idx="33">
                        <c:v>9.713498659896358E-2</c:v>
                      </c:pt>
                      <c:pt idx="34">
                        <c:v>9.7034539822009366E-2</c:v>
                      </c:pt>
                      <c:pt idx="35">
                        <c:v>9.6929494759018436E-2</c:v>
                      </c:pt>
                      <c:pt idx="36">
                        <c:v>9.6801849742572346E-2</c:v>
                      </c:pt>
                      <c:pt idx="37">
                        <c:v>9.6658779306977943E-2</c:v>
                      </c:pt>
                      <c:pt idx="38">
                        <c:v>9.650214977810552E-2</c:v>
                      </c:pt>
                      <c:pt idx="39">
                        <c:v>9.6345583893461026E-2</c:v>
                      </c:pt>
                      <c:pt idx="40">
                        <c:v>9.6184121712373949E-2</c:v>
                      </c:pt>
                      <c:pt idx="41">
                        <c:v>9.6040105788154556E-2</c:v>
                      </c:pt>
                      <c:pt idx="42">
                        <c:v>9.5911687113139507E-2</c:v>
                      </c:pt>
                      <c:pt idx="43">
                        <c:v>9.5810985756120071E-2</c:v>
                      </c:pt>
                      <c:pt idx="44">
                        <c:v>9.5734175151397566E-2</c:v>
                      </c:pt>
                      <c:pt idx="45">
                        <c:v>9.5660593859294984E-2</c:v>
                      </c:pt>
                      <c:pt idx="46">
                        <c:v>9.5580462168065997E-2</c:v>
                      </c:pt>
                      <c:pt idx="47">
                        <c:v>9.5498094117449486E-2</c:v>
                      </c:pt>
                      <c:pt idx="48">
                        <c:v>9.5422857666720304E-2</c:v>
                      </c:pt>
                      <c:pt idx="49">
                        <c:v>9.5352006628265373E-2</c:v>
                      </c:pt>
                      <c:pt idx="50">
                        <c:v>9.5284327006236125E-2</c:v>
                      </c:pt>
                      <c:pt idx="51">
                        <c:v>9.5234228774636165E-2</c:v>
                      </c:pt>
                      <c:pt idx="52">
                        <c:v>0</c:v>
                      </c:pt>
                      <c:pt idx="53">
                        <c:v>0</c:v>
                      </c:pt>
                      <c:pt idx="54">
                        <c:v>0</c:v>
                      </c:pt>
                      <c:pt idx="55">
                        <c:v>0</c:v>
                      </c:pt>
                    </c:numCache>
                  </c:numRef>
                </c:val>
                <c:smooth val="0"/>
                <c:extLst>
                  <c:ext xmlns:c16="http://schemas.microsoft.com/office/drawing/2014/chart" uri="{C3380CC4-5D6E-409C-BE32-E72D297353CC}">
                    <c16:uniqueId val="{0000000D-0F5F-4DBE-8CBD-CFCC10230D89}"/>
                  </c:ext>
                </c:extLst>
              </c15:ser>
            </c15:filteredLineSeries>
          </c:ext>
        </c:extLst>
      </c:lineChart>
      <c:catAx>
        <c:axId val="5076872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ja-JP" sz="1000" b="0" i="0" u="none" strike="noStrike" baseline="0">
                    <a:effectLst/>
                  </a:rPr>
                  <a:t>基準日</a:t>
                </a:r>
                <a:r>
                  <a:rPr lang="en-US" altLang="ja-JP" sz="1000" b="0" i="0" u="none" strike="noStrike" baseline="0">
                    <a:effectLst/>
                  </a:rPr>
                  <a:t>:</a:t>
                </a:r>
                <a:r>
                  <a:rPr lang="en-US"/>
                  <a:t>1</a:t>
                </a:r>
                <a:r>
                  <a:rPr lang="ja-JP"/>
                  <a:t>月</a:t>
                </a:r>
                <a:r>
                  <a:rPr lang="en-US" altLang="ja-JP"/>
                  <a:t>1</a:t>
                </a:r>
                <a:r>
                  <a:rPr lang="ja-JP" altLang="en-US"/>
                  <a:t>日</a:t>
                </a:r>
                <a:r>
                  <a:rPr lang="ja-JP"/>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7688024"/>
        <c:crosses val="autoZero"/>
        <c:auto val="1"/>
        <c:lblAlgn val="ctr"/>
        <c:lblOffset val="100"/>
        <c:tickLblSkip val="5"/>
        <c:noMultiLvlLbl val="0"/>
      </c:catAx>
      <c:valAx>
        <c:axId val="507688024"/>
        <c:scaling>
          <c:orientation val="minMax"/>
          <c:max val="0.13"/>
          <c:min val="6.0000000000000012E-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7687240"/>
        <c:crosses val="autoZero"/>
        <c:crossBetween val="between"/>
        <c:majorUnit val="1.0000000000000002E-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'総括表(地区)'!$A$36</c:f>
          <c:strCache>
            <c:ptCount val="1"/>
            <c:pt idx="0">
              <c:v>：年少人口比率_地区別(基本推計)</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6.7890410958904107E-2"/>
          <c:y val="0.18045833333333333"/>
          <c:w val="0.9114533491532737"/>
          <c:h val="0.66856955380577432"/>
        </c:manualLayout>
      </c:layout>
      <c:lineChart>
        <c:grouping val="standard"/>
        <c:varyColors val="0"/>
        <c:ser>
          <c:idx val="0"/>
          <c:order val="0"/>
          <c:tx>
            <c:strRef>
              <c:f>'総括表(地区)'!$B$36</c:f>
              <c:strCache>
                <c:ptCount val="1"/>
                <c:pt idx="0">
                  <c:v>大森地区</c:v>
                </c:pt>
              </c:strCache>
            </c:strRef>
          </c:tx>
          <c:spPr>
            <a:ln w="28575" cap="rnd">
              <a:solidFill>
                <a:schemeClr val="accent2"/>
              </a:solidFill>
              <a:round/>
            </a:ln>
            <a:effectLst/>
          </c:spPr>
          <c:marker>
            <c:symbol val="none"/>
          </c:marker>
          <c:cat>
            <c:numRef>
              <c:f>'総括表(地区)'!$C$5:$BC$5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'総括表(地区)'!$C$36:$BC$36</c:f>
              <c:numCache>
                <c:formatCode>0.0%</c:formatCode>
                <c:ptCount val="53"/>
                <c:pt idx="0">
                  <c:v>0.11034295985493973</c:v>
                </c:pt>
                <c:pt idx="1">
                  <c:v>0.10959453864778039</c:v>
                </c:pt>
                <c:pt idx="2">
                  <c:v>0.10987512596903391</c:v>
                </c:pt>
                <c:pt idx="3">
                  <c:v>0.1087230514406015</c:v>
                </c:pt>
                <c:pt idx="4">
                  <c:v>0.10728237276419555</c:v>
                </c:pt>
                <c:pt idx="5">
                  <c:v>0.10496737861705169</c:v>
                </c:pt>
                <c:pt idx="6">
                  <c:v>0.10228403983816466</c:v>
                </c:pt>
                <c:pt idx="7">
                  <c:v>0.10124230351290323</c:v>
                </c:pt>
                <c:pt idx="8">
                  <c:v>0.10002400977842252</c:v>
                </c:pt>
                <c:pt idx="9">
                  <c:v>9.8877680771018772E-2</c:v>
                </c:pt>
                <c:pt idx="10">
                  <c:v>9.7528346264197194E-2</c:v>
                </c:pt>
                <c:pt idx="11">
                  <c:v>9.6225572717631491E-2</c:v>
                </c:pt>
                <c:pt idx="12">
                  <c:v>9.4734854942755131E-2</c:v>
                </c:pt>
                <c:pt idx="13">
                  <c:v>9.3602681927641762E-2</c:v>
                </c:pt>
                <c:pt idx="14">
                  <c:v>9.2506866033625471E-2</c:v>
                </c:pt>
                <c:pt idx="15">
                  <c:v>9.1578028348915222E-2</c:v>
                </c:pt>
                <c:pt idx="16">
                  <c:v>9.1332482548049043E-2</c:v>
                </c:pt>
                <c:pt idx="17">
                  <c:v>9.0935516322050075E-2</c:v>
                </c:pt>
                <c:pt idx="18">
                  <c:v>9.0974232520135062E-2</c:v>
                </c:pt>
                <c:pt idx="19">
                  <c:v>9.0958165153954787E-2</c:v>
                </c:pt>
                <c:pt idx="20">
                  <c:v>9.1450535111025411E-2</c:v>
                </c:pt>
                <c:pt idx="21">
                  <c:v>9.2162593389549838E-2</c:v>
                </c:pt>
                <c:pt idx="22">
                  <c:v>9.226277453206487E-2</c:v>
                </c:pt>
                <c:pt idx="23">
                  <c:v>9.2392520321162339E-2</c:v>
                </c:pt>
                <c:pt idx="24">
                  <c:v>9.2566686299249162E-2</c:v>
                </c:pt>
                <c:pt idx="25">
                  <c:v>9.2754433141353579E-2</c:v>
                </c:pt>
                <c:pt idx="26">
                  <c:v>9.2939843741638523E-2</c:v>
                </c:pt>
                <c:pt idx="27">
                  <c:v>9.3078171565482232E-2</c:v>
                </c:pt>
                <c:pt idx="28">
                  <c:v>9.318883222082873E-2</c:v>
                </c:pt>
                <c:pt idx="29">
                  <c:v>9.3255419367610837E-2</c:v>
                </c:pt>
                <c:pt idx="30">
                  <c:v>9.3240403949768028E-2</c:v>
                </c:pt>
                <c:pt idx="31">
                  <c:v>9.3185603497376049E-2</c:v>
                </c:pt>
                <c:pt idx="32">
                  <c:v>9.3065736084779471E-2</c:v>
                </c:pt>
                <c:pt idx="33">
                  <c:v>9.2893291860482771E-2</c:v>
                </c:pt>
                <c:pt idx="34">
                  <c:v>9.2667033162036408E-2</c:v>
                </c:pt>
                <c:pt idx="35">
                  <c:v>9.2411173180003289E-2</c:v>
                </c:pt>
                <c:pt idx="36">
                  <c:v>9.2122842955536452E-2</c:v>
                </c:pt>
                <c:pt idx="37">
                  <c:v>9.1808028921357435E-2</c:v>
                </c:pt>
                <c:pt idx="38">
                  <c:v>9.1453258465267612E-2</c:v>
                </c:pt>
                <c:pt idx="39">
                  <c:v>9.1080852762758971E-2</c:v>
                </c:pt>
                <c:pt idx="40">
                  <c:v>9.0686653679764528E-2</c:v>
                </c:pt>
                <c:pt idx="41">
                  <c:v>9.0298865161800856E-2</c:v>
                </c:pt>
                <c:pt idx="42">
                  <c:v>8.9923944077578144E-2</c:v>
                </c:pt>
                <c:pt idx="43">
                  <c:v>8.9561141937957986E-2</c:v>
                </c:pt>
                <c:pt idx="44">
                  <c:v>8.9220568955435675E-2</c:v>
                </c:pt>
                <c:pt idx="45">
                  <c:v>8.888726996729221E-2</c:v>
                </c:pt>
                <c:pt idx="46">
                  <c:v>8.8554189447231646E-2</c:v>
                </c:pt>
                <c:pt idx="47">
                  <c:v>8.8220560586032101E-2</c:v>
                </c:pt>
                <c:pt idx="48">
                  <c:v>8.7901987460175884E-2</c:v>
                </c:pt>
                <c:pt idx="49">
                  <c:v>8.7591278310828968E-2</c:v>
                </c:pt>
                <c:pt idx="50">
                  <c:v>8.7286556309013469E-2</c:v>
                </c:pt>
                <c:pt idx="51">
                  <c:v>8.6997446110645707E-2</c:v>
                </c:pt>
                <c:pt idx="52">
                  <c:v>8.671519104619746E-2</c:v>
                </c:pt>
              </c:numCache>
            </c:numRef>
          </c:val>
          <c:smooth val="0"/>
          <c:extLst>
            <c:ext xmlns:c16="http://schemas.microsoft.com/office/drawing/2014/chart" uri="{C3380CC4-5D6E-409C-BE32-E72D297353CC}">
              <c16:uniqueId val="{00000001-B9CD-47FF-8917-6F1B2AEF573F}"/>
            </c:ext>
          </c:extLst>
        </c:ser>
        <c:ser>
          <c:idx val="1"/>
          <c:order val="1"/>
          <c:tx>
            <c:strRef>
              <c:f>'総括表(地区)'!$B$37</c:f>
              <c:strCache>
                <c:ptCount val="1"/>
                <c:pt idx="0">
                  <c:v>調布地区</c:v>
                </c:pt>
              </c:strCache>
            </c:strRef>
          </c:tx>
          <c:spPr>
            <a:ln w="28575" cap="rnd">
              <a:solidFill>
                <a:schemeClr val="accent4"/>
              </a:solidFill>
              <a:round/>
            </a:ln>
            <a:effectLst/>
          </c:spPr>
          <c:marker>
            <c:symbol val="none"/>
          </c:marker>
          <c:cat>
            <c:numRef>
              <c:f>'総括表(地区)'!$C$5:$BC$5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'総括表(地区)'!$C$37:$BC$37</c:f>
              <c:numCache>
                <c:formatCode>0.0%</c:formatCode>
                <c:ptCount val="53"/>
                <c:pt idx="0">
                  <c:v>0.12034768626247958</c:v>
                </c:pt>
                <c:pt idx="1">
                  <c:v>0.11938942216497332</c:v>
                </c:pt>
                <c:pt idx="2">
                  <c:v>0.11956690740026399</c:v>
                </c:pt>
                <c:pt idx="3">
                  <c:v>0.1185424836193596</c:v>
                </c:pt>
                <c:pt idx="4">
                  <c:v>0.11765919575837143</c:v>
                </c:pt>
                <c:pt idx="5">
                  <c:v>0.11479755080561924</c:v>
                </c:pt>
                <c:pt idx="6">
                  <c:v>0.11151144534471367</c:v>
                </c:pt>
                <c:pt idx="7">
                  <c:v>0.10956404267020133</c:v>
                </c:pt>
                <c:pt idx="8">
                  <c:v>0.10786596857614077</c:v>
                </c:pt>
                <c:pt idx="9">
                  <c:v>0.10601812292213726</c:v>
                </c:pt>
                <c:pt idx="10">
                  <c:v>0.10386565240901527</c:v>
                </c:pt>
                <c:pt idx="11">
                  <c:v>0.10183758240852489</c:v>
                </c:pt>
                <c:pt idx="12">
                  <c:v>9.976043680806608E-2</c:v>
                </c:pt>
                <c:pt idx="13">
                  <c:v>9.8183149781252088E-2</c:v>
                </c:pt>
                <c:pt idx="14">
                  <c:v>9.7103095366506686E-2</c:v>
                </c:pt>
                <c:pt idx="15">
                  <c:v>9.5726007222478135E-2</c:v>
                </c:pt>
                <c:pt idx="16">
                  <c:v>9.5100713153999525E-2</c:v>
                </c:pt>
                <c:pt idx="17">
                  <c:v>9.4625781944456769E-2</c:v>
                </c:pt>
                <c:pt idx="18">
                  <c:v>9.439474141186785E-2</c:v>
                </c:pt>
                <c:pt idx="19">
                  <c:v>9.4486838417798757E-2</c:v>
                </c:pt>
                <c:pt idx="20">
                  <c:v>9.4858578843868974E-2</c:v>
                </c:pt>
                <c:pt idx="21">
                  <c:v>9.5543083816710575E-2</c:v>
                </c:pt>
                <c:pt idx="22">
                  <c:v>9.5687418699599069E-2</c:v>
                </c:pt>
                <c:pt idx="23">
                  <c:v>9.5883891216273151E-2</c:v>
                </c:pt>
                <c:pt idx="24">
                  <c:v>9.6138064768426124E-2</c:v>
                </c:pt>
                <c:pt idx="25">
                  <c:v>9.6437161039062469E-2</c:v>
                </c:pt>
                <c:pt idx="26">
                  <c:v>9.6739262407904245E-2</c:v>
                </c:pt>
                <c:pt idx="27">
                  <c:v>9.7019966717648704E-2</c:v>
                </c:pt>
                <c:pt idx="28">
                  <c:v>9.7277833450568674E-2</c:v>
                </c:pt>
                <c:pt idx="29">
                  <c:v>9.7505922543947854E-2</c:v>
                </c:pt>
                <c:pt idx="30">
                  <c:v>9.7687999592095218E-2</c:v>
                </c:pt>
                <c:pt idx="31">
                  <c:v>9.7830812961009136E-2</c:v>
                </c:pt>
                <c:pt idx="32">
                  <c:v>9.7934294883636502E-2</c:v>
                </c:pt>
                <c:pt idx="33">
                  <c:v>9.7981668794982935E-2</c:v>
                </c:pt>
                <c:pt idx="34">
                  <c:v>9.7987654948455155E-2</c:v>
                </c:pt>
                <c:pt idx="35">
                  <c:v>9.7950607824934921E-2</c:v>
                </c:pt>
                <c:pt idx="36">
                  <c:v>9.787277779151092E-2</c:v>
                </c:pt>
                <c:pt idx="37">
                  <c:v>9.7767939220678571E-2</c:v>
                </c:pt>
                <c:pt idx="38">
                  <c:v>9.7633283683918368E-2</c:v>
                </c:pt>
                <c:pt idx="39">
                  <c:v>9.7479756258120137E-2</c:v>
                </c:pt>
                <c:pt idx="40">
                  <c:v>9.72906848625988E-2</c:v>
                </c:pt>
                <c:pt idx="41">
                  <c:v>9.7076800504867777E-2</c:v>
                </c:pt>
                <c:pt idx="42">
                  <c:v>9.6833666263284032E-2</c:v>
                </c:pt>
                <c:pt idx="43">
                  <c:v>9.6587829388286653E-2</c:v>
                </c:pt>
                <c:pt idx="44">
                  <c:v>9.6339218603479687E-2</c:v>
                </c:pt>
                <c:pt idx="45">
                  <c:v>9.6065911654586625E-2</c:v>
                </c:pt>
                <c:pt idx="46">
                  <c:v>9.5775895735936714E-2</c:v>
                </c:pt>
                <c:pt idx="47">
                  <c:v>9.5474223412513909E-2</c:v>
                </c:pt>
                <c:pt idx="48">
                  <c:v>9.518730233267253E-2</c:v>
                </c:pt>
                <c:pt idx="49">
                  <c:v>9.4907853102603607E-2</c:v>
                </c:pt>
                <c:pt idx="50">
                  <c:v>9.4619617012907206E-2</c:v>
                </c:pt>
                <c:pt idx="51">
                  <c:v>9.433089477547997E-2</c:v>
                </c:pt>
                <c:pt idx="52">
                  <c:v>9.4034979977310168E-2</c:v>
                </c:pt>
              </c:numCache>
            </c:numRef>
          </c:val>
          <c:smooth val="0"/>
          <c:extLst>
            <c:ext xmlns:c16="http://schemas.microsoft.com/office/drawing/2014/chart" uri="{C3380CC4-5D6E-409C-BE32-E72D297353CC}">
              <c16:uniqueId val="{00000003-B9CD-47FF-8917-6F1B2AEF573F}"/>
            </c:ext>
          </c:extLst>
        </c:ser>
        <c:ser>
          <c:idx val="2"/>
          <c:order val="2"/>
          <c:tx>
            <c:strRef>
              <c:f>'総括表(地区)'!$B$38</c:f>
              <c:strCache>
                <c:ptCount val="1"/>
                <c:pt idx="0">
                  <c:v>蒲田地区</c:v>
                </c:pt>
              </c:strCache>
            </c:strRef>
          </c:tx>
          <c:spPr>
            <a:ln w="28575" cap="rnd">
              <a:solidFill>
                <a:schemeClr val="accent6"/>
              </a:solidFill>
              <a:round/>
            </a:ln>
            <a:effectLst/>
          </c:spPr>
          <c:marker>
            <c:symbol val="none"/>
          </c:marker>
          <c:cat>
            <c:numRef>
              <c:f>'総括表(地区)'!$C$5:$BC$5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'総括表(地区)'!$C$38:$BC$38</c:f>
              <c:numCache>
                <c:formatCode>0.0%</c:formatCode>
                <c:ptCount val="53"/>
                <c:pt idx="0">
                  <c:v>0.10338010536042722</c:v>
                </c:pt>
                <c:pt idx="1">
                  <c:v>0.10173389373403359</c:v>
                </c:pt>
                <c:pt idx="2">
                  <c:v>0.10055502174752226</c:v>
                </c:pt>
                <c:pt idx="3">
                  <c:v>9.9060790382997657E-2</c:v>
                </c:pt>
                <c:pt idx="4">
                  <c:v>9.6500704924268252E-2</c:v>
                </c:pt>
                <c:pt idx="5">
                  <c:v>9.3586096630059568E-2</c:v>
                </c:pt>
                <c:pt idx="6">
                  <c:v>9.1526081265582038E-2</c:v>
                </c:pt>
                <c:pt idx="7">
                  <c:v>9.0141215429063185E-2</c:v>
                </c:pt>
                <c:pt idx="8">
                  <c:v>8.8657840877588115E-2</c:v>
                </c:pt>
                <c:pt idx="9">
                  <c:v>8.7519311132045308E-2</c:v>
                </c:pt>
                <c:pt idx="10">
                  <c:v>8.6526682488746273E-2</c:v>
                </c:pt>
                <c:pt idx="11">
                  <c:v>8.5424834200458322E-2</c:v>
                </c:pt>
                <c:pt idx="12">
                  <c:v>8.4226634221177529E-2</c:v>
                </c:pt>
                <c:pt idx="13">
                  <c:v>8.3096623564924157E-2</c:v>
                </c:pt>
                <c:pt idx="14">
                  <c:v>8.2311786895286607E-2</c:v>
                </c:pt>
                <c:pt idx="15">
                  <c:v>8.154915661081491E-2</c:v>
                </c:pt>
                <c:pt idx="16">
                  <c:v>8.1350788896530746E-2</c:v>
                </c:pt>
                <c:pt idx="17">
                  <c:v>8.1100245279984592E-2</c:v>
                </c:pt>
                <c:pt idx="18">
                  <c:v>8.0956724288640772E-2</c:v>
                </c:pt>
                <c:pt idx="19">
                  <c:v>8.1278141650169569E-2</c:v>
                </c:pt>
                <c:pt idx="20">
                  <c:v>8.1756696167321799E-2</c:v>
                </c:pt>
                <c:pt idx="21">
                  <c:v>8.2173658006300818E-2</c:v>
                </c:pt>
                <c:pt idx="22">
                  <c:v>8.2231730126235053E-2</c:v>
                </c:pt>
                <c:pt idx="23">
                  <c:v>8.2280888774219338E-2</c:v>
                </c:pt>
                <c:pt idx="24">
                  <c:v>8.2336870705176049E-2</c:v>
                </c:pt>
                <c:pt idx="25">
                  <c:v>8.2370004237826353E-2</c:v>
                </c:pt>
                <c:pt idx="26">
                  <c:v>8.2364677092342492E-2</c:v>
                </c:pt>
                <c:pt idx="27">
                  <c:v>8.2298055465059347E-2</c:v>
                </c:pt>
                <c:pt idx="28">
                  <c:v>8.2160865256337035E-2</c:v>
                </c:pt>
                <c:pt idx="29">
                  <c:v>8.1956214784286996E-2</c:v>
                </c:pt>
                <c:pt idx="30">
                  <c:v>8.1681098219956685E-2</c:v>
                </c:pt>
                <c:pt idx="31">
                  <c:v>8.1360932869486854E-2</c:v>
                </c:pt>
                <c:pt idx="32">
                  <c:v>8.0985627770091703E-2</c:v>
                </c:pt>
                <c:pt idx="33">
                  <c:v>8.0554454527496197E-2</c:v>
                </c:pt>
                <c:pt idx="34">
                  <c:v>8.0071416657900546E-2</c:v>
                </c:pt>
                <c:pt idx="35">
                  <c:v>7.956723933325674E-2</c:v>
                </c:pt>
                <c:pt idx="36">
                  <c:v>7.9039231426079104E-2</c:v>
                </c:pt>
                <c:pt idx="37">
                  <c:v>7.8484110291007131E-2</c:v>
                </c:pt>
                <c:pt idx="38">
                  <c:v>7.7919469591107376E-2</c:v>
                </c:pt>
                <c:pt idx="39">
                  <c:v>7.735379245686555E-2</c:v>
                </c:pt>
                <c:pt idx="40">
                  <c:v>7.6786151232786537E-2</c:v>
                </c:pt>
                <c:pt idx="41">
                  <c:v>7.6243952612471674E-2</c:v>
                </c:pt>
                <c:pt idx="42">
                  <c:v>7.5724337874736813E-2</c:v>
                </c:pt>
                <c:pt idx="43">
                  <c:v>7.5244183116056684E-2</c:v>
                </c:pt>
                <c:pt idx="44">
                  <c:v>7.4802202194359846E-2</c:v>
                </c:pt>
                <c:pt idx="45">
                  <c:v>7.4384517851879814E-2</c:v>
                </c:pt>
                <c:pt idx="46">
                  <c:v>7.3981717554803442E-2</c:v>
                </c:pt>
                <c:pt idx="47">
                  <c:v>7.359607942999459E-2</c:v>
                </c:pt>
                <c:pt idx="48">
                  <c:v>7.3243611773432291E-2</c:v>
                </c:pt>
                <c:pt idx="49">
                  <c:v>7.2926122903279239E-2</c:v>
                </c:pt>
                <c:pt idx="50">
                  <c:v>7.262492132639782E-2</c:v>
                </c:pt>
                <c:pt idx="51">
                  <c:v>7.2354547318670498E-2</c:v>
                </c:pt>
                <c:pt idx="52">
                  <c:v>7.2109320651843861E-2</c:v>
                </c:pt>
              </c:numCache>
            </c:numRef>
          </c:val>
          <c:smooth val="0"/>
          <c:extLst>
            <c:ext xmlns:c16="http://schemas.microsoft.com/office/drawing/2014/chart" uri="{C3380CC4-5D6E-409C-BE32-E72D297353CC}">
              <c16:uniqueId val="{00000005-B9CD-47FF-8917-6F1B2AEF573F}"/>
            </c:ext>
          </c:extLst>
        </c:ser>
        <c:ser>
          <c:idx val="3"/>
          <c:order val="3"/>
          <c:tx>
            <c:strRef>
              <c:f>'総括表(地区)'!$B$39</c:f>
              <c:strCache>
                <c:ptCount val="1"/>
                <c:pt idx="0">
                  <c:v>大田区全域</c:v>
                </c:pt>
              </c:strCache>
            </c:strRef>
          </c:tx>
          <c:spPr>
            <a:ln w="63500" cap="rnd">
              <a:solidFill>
                <a:schemeClr val="accent5"/>
              </a:solidFill>
              <a:round/>
            </a:ln>
            <a:effectLst/>
          </c:spPr>
          <c:marker>
            <c:symbol val="none"/>
          </c:marker>
          <c:cat>
            <c:numRef>
              <c:f>'総括表(地区)'!$C$5:$BC$5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'総括表(地区)'!$C$39:$BC$39</c:f>
              <c:numCache>
                <c:formatCode>0.0%</c:formatCode>
                <c:ptCount val="53"/>
                <c:pt idx="0">
                  <c:v>0.11010453248237917</c:v>
                </c:pt>
                <c:pt idx="1">
                  <c:v>0.10894589873559037</c:v>
                </c:pt>
                <c:pt idx="2">
                  <c:v>0.10861665703475119</c:v>
                </c:pt>
                <c:pt idx="3">
                  <c:v>0.10734688892456869</c:v>
                </c:pt>
                <c:pt idx="4">
                  <c:v>0.10559357517932523</c:v>
                </c:pt>
                <c:pt idx="5">
                  <c:v>0.10287418522042327</c:v>
                </c:pt>
                <c:pt idx="6">
                  <c:v>0.100285070335805</c:v>
                </c:pt>
                <c:pt idx="7">
                  <c:v>9.8866484857085685E-2</c:v>
                </c:pt>
                <c:pt idx="8">
                  <c:v>9.7414011833172137E-2</c:v>
                </c:pt>
                <c:pt idx="9">
                  <c:v>9.6088278909025257E-2</c:v>
                </c:pt>
                <c:pt idx="10">
                  <c:v>9.4675911469987203E-2</c:v>
                </c:pt>
                <c:pt idx="11">
                  <c:v>9.3267753966035941E-2</c:v>
                </c:pt>
                <c:pt idx="12">
                  <c:v>9.1744962414414835E-2</c:v>
                </c:pt>
                <c:pt idx="13">
                  <c:v>9.0499611614792211E-2</c:v>
                </c:pt>
                <c:pt idx="14">
                  <c:v>8.9535475361220515E-2</c:v>
                </c:pt>
                <c:pt idx="15">
                  <c:v>8.8560509809429006E-2</c:v>
                </c:pt>
                <c:pt idx="16">
                  <c:v>8.8238252192210778E-2</c:v>
                </c:pt>
                <c:pt idx="17">
                  <c:v>8.7882814516015262E-2</c:v>
                </c:pt>
                <c:pt idx="18">
                  <c:v>8.7780726340316084E-2</c:v>
                </c:pt>
                <c:pt idx="19">
                  <c:v>8.7931615805809146E-2</c:v>
                </c:pt>
                <c:pt idx="20">
                  <c:v>8.8389671136023848E-2</c:v>
                </c:pt>
                <c:pt idx="21">
                  <c:v>8.8976791969785765E-2</c:v>
                </c:pt>
                <c:pt idx="22">
                  <c:v>8.90731361996938E-2</c:v>
                </c:pt>
                <c:pt idx="23">
                  <c:v>8.918921564910974E-2</c:v>
                </c:pt>
                <c:pt idx="24">
                  <c:v>8.9338076884091511E-2</c:v>
                </c:pt>
                <c:pt idx="25">
                  <c:v>8.9493504337349608E-2</c:v>
                </c:pt>
                <c:pt idx="26">
                  <c:v>8.9633173831998397E-2</c:v>
                </c:pt>
                <c:pt idx="27">
                  <c:v>8.9726859763785707E-2</c:v>
                </c:pt>
                <c:pt idx="28">
                  <c:v>8.9776583095454915E-2</c:v>
                </c:pt>
                <c:pt idx="29">
                  <c:v>8.9775902205981931E-2</c:v>
                </c:pt>
                <c:pt idx="30">
                  <c:v>8.9706817367883454E-2</c:v>
                </c:pt>
                <c:pt idx="31">
                  <c:v>8.9595576419401704E-2</c:v>
                </c:pt>
                <c:pt idx="32">
                  <c:v>8.942941006445751E-2</c:v>
                </c:pt>
                <c:pt idx="33">
                  <c:v>8.920824481224128E-2</c:v>
                </c:pt>
                <c:pt idx="34">
                  <c:v>8.893705363529443E-2</c:v>
                </c:pt>
                <c:pt idx="35">
                  <c:v>8.8636114178774372E-2</c:v>
                </c:pt>
                <c:pt idx="36">
                  <c:v>8.8304005133200802E-2</c:v>
                </c:pt>
                <c:pt idx="37">
                  <c:v>8.7945116459848954E-2</c:v>
                </c:pt>
                <c:pt idx="38">
                  <c:v>8.7560959984996398E-2</c:v>
                </c:pt>
                <c:pt idx="39">
                  <c:v>8.7165650936586583E-2</c:v>
                </c:pt>
                <c:pt idx="40">
                  <c:v>8.6753065315953351E-2</c:v>
                </c:pt>
                <c:pt idx="41">
                  <c:v>8.634669925918094E-2</c:v>
                </c:pt>
                <c:pt idx="42">
                  <c:v>8.5946761386171577E-2</c:v>
                </c:pt>
                <c:pt idx="43">
                  <c:v>8.5566440636229021E-2</c:v>
                </c:pt>
                <c:pt idx="44">
                  <c:v>8.5208651010699327E-2</c:v>
                </c:pt>
                <c:pt idx="45">
                  <c:v>8.4857314424225283E-2</c:v>
                </c:pt>
                <c:pt idx="46">
                  <c:v>8.4508169291826446E-2</c:v>
                </c:pt>
                <c:pt idx="47">
                  <c:v>8.4163220957745422E-2</c:v>
                </c:pt>
                <c:pt idx="48">
                  <c:v>8.3841019711253698E-2</c:v>
                </c:pt>
                <c:pt idx="49">
                  <c:v>8.3537967205753197E-2</c:v>
                </c:pt>
                <c:pt idx="50">
                  <c:v>8.3241876980155935E-2</c:v>
                </c:pt>
                <c:pt idx="51">
                  <c:v>8.2963965321696434E-2</c:v>
                </c:pt>
                <c:pt idx="52">
                  <c:v>8.2697358706523436E-2</c:v>
                </c:pt>
              </c:numCache>
            </c:numRef>
          </c:val>
          <c:smooth val="0"/>
          <c:extLst>
            <c:ext xmlns:c16="http://schemas.microsoft.com/office/drawing/2014/chart" uri="{C3380CC4-5D6E-409C-BE32-E72D297353CC}">
              <c16:uniqueId val="{00000007-B9CD-47FF-8917-6F1B2AEF573F}"/>
            </c:ext>
          </c:extLst>
        </c:ser>
        <c:dLbls>
          <c:showLegendKey val="0"/>
          <c:showVal val="0"/>
          <c:showCatName val="0"/>
          <c:showSerName val="0"/>
          <c:showPercent val="0"/>
          <c:showBubbleSize val="0"/>
        </c:dLbls>
        <c:smooth val="0"/>
        <c:axId val="507687632"/>
        <c:axId val="507693120"/>
        <c:extLst/>
      </c:lineChart>
      <c:catAx>
        <c:axId val="5076876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en-US"/>
                  <a:t>基準日</a:t>
                </a:r>
                <a:r>
                  <a:rPr lang="en-US" altLang="ja-JP"/>
                  <a:t>:</a:t>
                </a:r>
                <a:r>
                  <a:rPr lang="en-US"/>
                  <a:t>1</a:t>
                </a:r>
                <a:r>
                  <a:rPr lang="ja-JP"/>
                  <a:t>月</a:t>
                </a:r>
                <a:r>
                  <a:rPr lang="en-US" altLang="ja-JP"/>
                  <a:t>1</a:t>
                </a:r>
                <a:r>
                  <a:rPr lang="ja-JP" altLang="en-US"/>
                  <a:t>日</a:t>
                </a:r>
                <a:r>
                  <a:rPr lang="ja-JP"/>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7693120"/>
        <c:crosses val="autoZero"/>
        <c:auto val="1"/>
        <c:lblAlgn val="ctr"/>
        <c:lblOffset val="100"/>
        <c:tickLblSkip val="5"/>
        <c:tickMarkSkip val="1"/>
        <c:noMultiLvlLbl val="0"/>
      </c:catAx>
      <c:valAx>
        <c:axId val="507693120"/>
        <c:scaling>
          <c:orientation val="minMax"/>
          <c:min val="6.0000000000000012E-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7687632"/>
        <c:crosses val="autoZero"/>
        <c:crossBetween val="between"/>
      </c:valAx>
      <c:spPr>
        <a:noFill/>
        <a:ln>
          <a:noFill/>
        </a:ln>
        <a:effectLst/>
      </c:spPr>
    </c:plotArea>
    <c:legend>
      <c:legendPos val="t"/>
      <c:overlay val="1"/>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総括表!$A$14</c:f>
          <c:strCache>
            <c:ptCount val="1"/>
            <c:pt idx="0">
              <c:v>：生産年齢人口(15-64歳)_区全域</c:v>
            </c:pt>
          </c:strCache>
        </c:strRef>
      </c:tx>
      <c:layout>
        <c:manualLayout>
          <c:xMode val="edge"/>
          <c:yMode val="edge"/>
          <c:x val="4.3304929349584735E-3"/>
          <c:y val="3.125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4"/>
          <c:order val="0"/>
          <c:tx>
            <c:strRef>
              <c:f>総括表!$B$17</c:f>
              <c:strCache>
                <c:ptCount val="1"/>
                <c:pt idx="0">
                  <c:v>基本推計</c:v>
                </c:pt>
              </c:strCache>
            </c:strRef>
          </c:tx>
          <c:spPr>
            <a:ln w="63500" cap="rnd">
              <a:solidFill>
                <a:schemeClr val="accent5"/>
              </a:solidFill>
              <a:round/>
            </a:ln>
            <a:effectLst/>
          </c:spPr>
          <c:marker>
            <c:symbol val="none"/>
          </c:marker>
          <c:dPt>
            <c:idx val="1"/>
            <c:marker>
              <c:symbol val="none"/>
            </c:marker>
            <c:bubble3D val="0"/>
            <c:extLst>
              <c:ext xmlns:c16="http://schemas.microsoft.com/office/drawing/2014/chart" uri="{C3380CC4-5D6E-409C-BE32-E72D297353CC}">
                <c16:uniqueId val="{00000000-963C-4379-9F13-3A45AD36BBD2}"/>
              </c:ext>
            </c:extLst>
          </c:dPt>
          <c:dPt>
            <c:idx val="2"/>
            <c:marker>
              <c:symbol val="none"/>
            </c:marker>
            <c:bubble3D val="0"/>
            <c:extLst>
              <c:ext xmlns:c16="http://schemas.microsoft.com/office/drawing/2014/chart" uri="{C3380CC4-5D6E-409C-BE32-E72D297353CC}">
                <c16:uniqueId val="{00000001-963C-4379-9F13-3A45AD36BBD2}"/>
              </c:ext>
            </c:extLst>
          </c:dPt>
          <c:dPt>
            <c:idx val="3"/>
            <c:marker>
              <c:symbol val="none"/>
            </c:marker>
            <c:bubble3D val="0"/>
            <c:extLst>
              <c:ext xmlns:c16="http://schemas.microsoft.com/office/drawing/2014/chart" uri="{C3380CC4-5D6E-409C-BE32-E72D297353CC}">
                <c16:uniqueId val="{00000002-963C-4379-9F13-3A45AD36BBD2}"/>
              </c:ext>
            </c:extLst>
          </c:dPt>
          <c:dPt>
            <c:idx val="4"/>
            <c:marker>
              <c:symbol val="none"/>
            </c:marker>
            <c:bubble3D val="0"/>
            <c:extLst>
              <c:ext xmlns:c16="http://schemas.microsoft.com/office/drawing/2014/chart" uri="{C3380CC4-5D6E-409C-BE32-E72D297353CC}">
                <c16:uniqueId val="{00000003-963C-4379-9F13-3A45AD36BBD2}"/>
              </c:ext>
            </c:extLst>
          </c:dPt>
          <c:dPt>
            <c:idx val="6"/>
            <c:marker>
              <c:symbol val="none"/>
            </c:marker>
            <c:bubble3D val="0"/>
            <c:extLst>
              <c:ext xmlns:c16="http://schemas.microsoft.com/office/drawing/2014/chart" uri="{C3380CC4-5D6E-409C-BE32-E72D297353CC}">
                <c16:uniqueId val="{00000004-963C-4379-9F13-3A45AD36BBD2}"/>
              </c:ext>
            </c:extLst>
          </c:dPt>
          <c:dPt>
            <c:idx val="7"/>
            <c:marker>
              <c:symbol val="none"/>
            </c:marker>
            <c:bubble3D val="0"/>
            <c:extLst>
              <c:ext xmlns:c16="http://schemas.microsoft.com/office/drawing/2014/chart" uri="{C3380CC4-5D6E-409C-BE32-E72D297353CC}">
                <c16:uniqueId val="{00000005-963C-4379-9F13-3A45AD36BBD2}"/>
              </c:ext>
            </c:extLst>
          </c:dPt>
          <c:dPt>
            <c:idx val="8"/>
            <c:marker>
              <c:symbol val="none"/>
            </c:marker>
            <c:bubble3D val="0"/>
            <c:extLst>
              <c:ext xmlns:c16="http://schemas.microsoft.com/office/drawing/2014/chart" uri="{C3380CC4-5D6E-409C-BE32-E72D297353CC}">
                <c16:uniqueId val="{00000006-963C-4379-9F13-3A45AD36BBD2}"/>
              </c:ext>
            </c:extLst>
          </c:dPt>
          <c:dPt>
            <c:idx val="9"/>
            <c:marker>
              <c:symbol val="none"/>
            </c:marker>
            <c:bubble3D val="0"/>
            <c:extLst>
              <c:ext xmlns:c16="http://schemas.microsoft.com/office/drawing/2014/chart" uri="{C3380CC4-5D6E-409C-BE32-E72D297353CC}">
                <c16:uniqueId val="{00000007-963C-4379-9F13-3A45AD36BBD2}"/>
              </c:ext>
            </c:extLst>
          </c:dPt>
          <c:dPt>
            <c:idx val="11"/>
            <c:marker>
              <c:symbol val="none"/>
            </c:marker>
            <c:bubble3D val="0"/>
            <c:extLst>
              <c:ext xmlns:c16="http://schemas.microsoft.com/office/drawing/2014/chart" uri="{C3380CC4-5D6E-409C-BE32-E72D297353CC}">
                <c16:uniqueId val="{00000008-963C-4379-9F13-3A45AD36BBD2}"/>
              </c:ext>
            </c:extLst>
          </c:dPt>
          <c:dPt>
            <c:idx val="12"/>
            <c:marker>
              <c:symbol val="none"/>
            </c:marker>
            <c:bubble3D val="0"/>
            <c:extLst>
              <c:ext xmlns:c16="http://schemas.microsoft.com/office/drawing/2014/chart" uri="{C3380CC4-5D6E-409C-BE32-E72D297353CC}">
                <c16:uniqueId val="{00000009-963C-4379-9F13-3A45AD36BBD2}"/>
              </c:ext>
            </c:extLst>
          </c:dPt>
          <c:dPt>
            <c:idx val="13"/>
            <c:marker>
              <c:symbol val="none"/>
            </c:marker>
            <c:bubble3D val="0"/>
            <c:extLst>
              <c:ext xmlns:c16="http://schemas.microsoft.com/office/drawing/2014/chart" uri="{C3380CC4-5D6E-409C-BE32-E72D297353CC}">
                <c16:uniqueId val="{0000000A-963C-4379-9F13-3A45AD36BBD2}"/>
              </c:ext>
            </c:extLst>
          </c:dPt>
          <c:dPt>
            <c:idx val="14"/>
            <c:marker>
              <c:symbol val="none"/>
            </c:marker>
            <c:bubble3D val="0"/>
            <c:extLst>
              <c:ext xmlns:c16="http://schemas.microsoft.com/office/drawing/2014/chart" uri="{C3380CC4-5D6E-409C-BE32-E72D297353CC}">
                <c16:uniqueId val="{0000000B-963C-4379-9F13-3A45AD36BBD2}"/>
              </c:ext>
            </c:extLst>
          </c:dPt>
          <c:dPt>
            <c:idx val="16"/>
            <c:marker>
              <c:symbol val="none"/>
            </c:marker>
            <c:bubble3D val="0"/>
            <c:extLst>
              <c:ext xmlns:c16="http://schemas.microsoft.com/office/drawing/2014/chart" uri="{C3380CC4-5D6E-409C-BE32-E72D297353CC}">
                <c16:uniqueId val="{0000000C-963C-4379-9F13-3A45AD36BBD2}"/>
              </c:ext>
            </c:extLst>
          </c:dPt>
          <c:dPt>
            <c:idx val="17"/>
            <c:marker>
              <c:symbol val="none"/>
            </c:marker>
            <c:bubble3D val="0"/>
            <c:extLst>
              <c:ext xmlns:c16="http://schemas.microsoft.com/office/drawing/2014/chart" uri="{C3380CC4-5D6E-409C-BE32-E72D297353CC}">
                <c16:uniqueId val="{0000000D-963C-4379-9F13-3A45AD36BBD2}"/>
              </c:ext>
            </c:extLst>
          </c:dPt>
          <c:dPt>
            <c:idx val="18"/>
            <c:marker>
              <c:symbol val="none"/>
            </c:marker>
            <c:bubble3D val="0"/>
            <c:extLst>
              <c:ext xmlns:c16="http://schemas.microsoft.com/office/drawing/2014/chart" uri="{C3380CC4-5D6E-409C-BE32-E72D297353CC}">
                <c16:uniqueId val="{0000000E-963C-4379-9F13-3A45AD36BBD2}"/>
              </c:ext>
            </c:extLst>
          </c:dPt>
          <c:dPt>
            <c:idx val="19"/>
            <c:marker>
              <c:symbol val="none"/>
            </c:marker>
            <c:bubble3D val="0"/>
            <c:extLst>
              <c:ext xmlns:c16="http://schemas.microsoft.com/office/drawing/2014/chart" uri="{C3380CC4-5D6E-409C-BE32-E72D297353CC}">
                <c16:uniqueId val="{0000000F-963C-4379-9F13-3A45AD36BBD2}"/>
              </c:ext>
            </c:extLst>
          </c:dPt>
          <c:dPt>
            <c:idx val="21"/>
            <c:marker>
              <c:symbol val="none"/>
            </c:marker>
            <c:bubble3D val="0"/>
            <c:extLst>
              <c:ext xmlns:c16="http://schemas.microsoft.com/office/drawing/2014/chart" uri="{C3380CC4-5D6E-409C-BE32-E72D297353CC}">
                <c16:uniqueId val="{00000010-963C-4379-9F13-3A45AD36BBD2}"/>
              </c:ext>
            </c:extLst>
          </c:dPt>
          <c:dPt>
            <c:idx val="22"/>
            <c:marker>
              <c:symbol val="none"/>
            </c:marker>
            <c:bubble3D val="0"/>
            <c:extLst>
              <c:ext xmlns:c16="http://schemas.microsoft.com/office/drawing/2014/chart" uri="{C3380CC4-5D6E-409C-BE32-E72D297353CC}">
                <c16:uniqueId val="{00000011-963C-4379-9F13-3A45AD36BBD2}"/>
              </c:ext>
            </c:extLst>
          </c:dPt>
          <c:dPt>
            <c:idx val="23"/>
            <c:marker>
              <c:symbol val="none"/>
            </c:marker>
            <c:bubble3D val="0"/>
            <c:extLst>
              <c:ext xmlns:c16="http://schemas.microsoft.com/office/drawing/2014/chart" uri="{C3380CC4-5D6E-409C-BE32-E72D297353CC}">
                <c16:uniqueId val="{00000012-963C-4379-9F13-3A45AD36BBD2}"/>
              </c:ext>
            </c:extLst>
          </c:dPt>
          <c:dPt>
            <c:idx val="24"/>
            <c:marker>
              <c:symbol val="none"/>
            </c:marker>
            <c:bubble3D val="0"/>
            <c:extLst>
              <c:ext xmlns:c16="http://schemas.microsoft.com/office/drawing/2014/chart" uri="{C3380CC4-5D6E-409C-BE32-E72D297353CC}">
                <c16:uniqueId val="{00000013-963C-4379-9F13-3A45AD36BBD2}"/>
              </c:ext>
            </c:extLst>
          </c:dPt>
          <c:dPt>
            <c:idx val="26"/>
            <c:marker>
              <c:symbol val="none"/>
            </c:marker>
            <c:bubble3D val="0"/>
            <c:extLst>
              <c:ext xmlns:c16="http://schemas.microsoft.com/office/drawing/2014/chart" uri="{C3380CC4-5D6E-409C-BE32-E72D297353CC}">
                <c16:uniqueId val="{00000014-963C-4379-9F13-3A45AD36BBD2}"/>
              </c:ext>
            </c:extLst>
          </c:dPt>
          <c:dPt>
            <c:idx val="27"/>
            <c:marker>
              <c:symbol val="none"/>
            </c:marker>
            <c:bubble3D val="0"/>
            <c:extLst>
              <c:ext xmlns:c16="http://schemas.microsoft.com/office/drawing/2014/chart" uri="{C3380CC4-5D6E-409C-BE32-E72D297353CC}">
                <c16:uniqueId val="{00000015-963C-4379-9F13-3A45AD36BBD2}"/>
              </c:ext>
            </c:extLst>
          </c:dPt>
          <c:dPt>
            <c:idx val="28"/>
            <c:marker>
              <c:symbol val="none"/>
            </c:marker>
            <c:bubble3D val="0"/>
            <c:extLst>
              <c:ext xmlns:c16="http://schemas.microsoft.com/office/drawing/2014/chart" uri="{C3380CC4-5D6E-409C-BE32-E72D297353CC}">
                <c16:uniqueId val="{00000016-963C-4379-9F13-3A45AD36BBD2}"/>
              </c:ext>
            </c:extLst>
          </c:dPt>
          <c:dPt>
            <c:idx val="29"/>
            <c:marker>
              <c:symbol val="none"/>
            </c:marker>
            <c:bubble3D val="0"/>
            <c:extLst>
              <c:ext xmlns:c16="http://schemas.microsoft.com/office/drawing/2014/chart" uri="{C3380CC4-5D6E-409C-BE32-E72D297353CC}">
                <c16:uniqueId val="{00000017-963C-4379-9F13-3A45AD36BBD2}"/>
              </c:ext>
            </c:extLst>
          </c:dPt>
          <c:dPt>
            <c:idx val="31"/>
            <c:marker>
              <c:symbol val="none"/>
            </c:marker>
            <c:bubble3D val="0"/>
            <c:extLst>
              <c:ext xmlns:c16="http://schemas.microsoft.com/office/drawing/2014/chart" uri="{C3380CC4-5D6E-409C-BE32-E72D297353CC}">
                <c16:uniqueId val="{00000018-963C-4379-9F13-3A45AD36BBD2}"/>
              </c:ext>
            </c:extLst>
          </c:dPt>
          <c:dPt>
            <c:idx val="32"/>
            <c:marker>
              <c:symbol val="none"/>
            </c:marker>
            <c:bubble3D val="0"/>
            <c:extLst>
              <c:ext xmlns:c16="http://schemas.microsoft.com/office/drawing/2014/chart" uri="{C3380CC4-5D6E-409C-BE32-E72D297353CC}">
                <c16:uniqueId val="{00000019-963C-4379-9F13-3A45AD36BBD2}"/>
              </c:ext>
            </c:extLst>
          </c:dPt>
          <c:dPt>
            <c:idx val="33"/>
            <c:marker>
              <c:symbol val="none"/>
            </c:marker>
            <c:bubble3D val="0"/>
            <c:extLst>
              <c:ext xmlns:c16="http://schemas.microsoft.com/office/drawing/2014/chart" uri="{C3380CC4-5D6E-409C-BE32-E72D297353CC}">
                <c16:uniqueId val="{0000001A-963C-4379-9F13-3A45AD36BBD2}"/>
              </c:ext>
            </c:extLst>
          </c:dPt>
          <c:dPt>
            <c:idx val="34"/>
            <c:marker>
              <c:symbol val="none"/>
            </c:marker>
            <c:bubble3D val="0"/>
            <c:extLst>
              <c:ext xmlns:c16="http://schemas.microsoft.com/office/drawing/2014/chart" uri="{C3380CC4-5D6E-409C-BE32-E72D297353CC}">
                <c16:uniqueId val="{0000001B-963C-4379-9F13-3A45AD36BBD2}"/>
              </c:ext>
            </c:extLst>
          </c:dPt>
          <c:dPt>
            <c:idx val="36"/>
            <c:marker>
              <c:symbol val="none"/>
            </c:marker>
            <c:bubble3D val="0"/>
            <c:extLst>
              <c:ext xmlns:c16="http://schemas.microsoft.com/office/drawing/2014/chart" uri="{C3380CC4-5D6E-409C-BE32-E72D297353CC}">
                <c16:uniqueId val="{0000001C-963C-4379-9F13-3A45AD36BBD2}"/>
              </c:ext>
            </c:extLst>
          </c:dPt>
          <c:dPt>
            <c:idx val="37"/>
            <c:marker>
              <c:symbol val="none"/>
            </c:marker>
            <c:bubble3D val="0"/>
            <c:extLst>
              <c:ext xmlns:c16="http://schemas.microsoft.com/office/drawing/2014/chart" uri="{C3380CC4-5D6E-409C-BE32-E72D297353CC}">
                <c16:uniqueId val="{0000001D-963C-4379-9F13-3A45AD36BBD2}"/>
              </c:ext>
            </c:extLst>
          </c:dPt>
          <c:dPt>
            <c:idx val="38"/>
            <c:marker>
              <c:symbol val="none"/>
            </c:marker>
            <c:bubble3D val="0"/>
            <c:extLst>
              <c:ext xmlns:c16="http://schemas.microsoft.com/office/drawing/2014/chart" uri="{C3380CC4-5D6E-409C-BE32-E72D297353CC}">
                <c16:uniqueId val="{0000001E-963C-4379-9F13-3A45AD36BBD2}"/>
              </c:ext>
            </c:extLst>
          </c:dPt>
          <c:dPt>
            <c:idx val="39"/>
            <c:marker>
              <c:symbol val="none"/>
            </c:marker>
            <c:bubble3D val="0"/>
            <c:extLst>
              <c:ext xmlns:c16="http://schemas.microsoft.com/office/drawing/2014/chart" uri="{C3380CC4-5D6E-409C-BE32-E72D297353CC}">
                <c16:uniqueId val="{0000001F-963C-4379-9F13-3A45AD36BBD2}"/>
              </c:ext>
            </c:extLst>
          </c:dPt>
          <c:dPt>
            <c:idx val="41"/>
            <c:marker>
              <c:symbol val="none"/>
            </c:marker>
            <c:bubble3D val="0"/>
            <c:extLst>
              <c:ext xmlns:c16="http://schemas.microsoft.com/office/drawing/2014/chart" uri="{C3380CC4-5D6E-409C-BE32-E72D297353CC}">
                <c16:uniqueId val="{00000020-963C-4379-9F13-3A45AD36BBD2}"/>
              </c:ext>
            </c:extLst>
          </c:dPt>
          <c:dPt>
            <c:idx val="42"/>
            <c:marker>
              <c:symbol val="none"/>
            </c:marker>
            <c:bubble3D val="0"/>
            <c:extLst>
              <c:ext xmlns:c16="http://schemas.microsoft.com/office/drawing/2014/chart" uri="{C3380CC4-5D6E-409C-BE32-E72D297353CC}">
                <c16:uniqueId val="{00000021-963C-4379-9F13-3A45AD36BBD2}"/>
              </c:ext>
            </c:extLst>
          </c:dPt>
          <c:dPt>
            <c:idx val="43"/>
            <c:marker>
              <c:symbol val="none"/>
            </c:marker>
            <c:bubble3D val="0"/>
            <c:extLst>
              <c:ext xmlns:c16="http://schemas.microsoft.com/office/drawing/2014/chart" uri="{C3380CC4-5D6E-409C-BE32-E72D297353CC}">
                <c16:uniqueId val="{00000022-963C-4379-9F13-3A45AD36BBD2}"/>
              </c:ext>
            </c:extLst>
          </c:dPt>
          <c:dPt>
            <c:idx val="44"/>
            <c:marker>
              <c:symbol val="none"/>
            </c:marker>
            <c:bubble3D val="0"/>
            <c:extLst>
              <c:ext xmlns:c16="http://schemas.microsoft.com/office/drawing/2014/chart" uri="{C3380CC4-5D6E-409C-BE32-E72D297353CC}">
                <c16:uniqueId val="{00000023-963C-4379-9F13-3A45AD36BBD2}"/>
              </c:ext>
            </c:extLst>
          </c:dPt>
          <c:dPt>
            <c:idx val="46"/>
            <c:marker>
              <c:symbol val="none"/>
            </c:marker>
            <c:bubble3D val="0"/>
            <c:extLst>
              <c:ext xmlns:c16="http://schemas.microsoft.com/office/drawing/2014/chart" uri="{C3380CC4-5D6E-409C-BE32-E72D297353CC}">
                <c16:uniqueId val="{00000024-963C-4379-9F13-3A45AD36BBD2}"/>
              </c:ext>
            </c:extLst>
          </c:dPt>
          <c:dPt>
            <c:idx val="47"/>
            <c:marker>
              <c:symbol val="none"/>
            </c:marker>
            <c:bubble3D val="0"/>
            <c:extLst>
              <c:ext xmlns:c16="http://schemas.microsoft.com/office/drawing/2014/chart" uri="{C3380CC4-5D6E-409C-BE32-E72D297353CC}">
                <c16:uniqueId val="{00000025-963C-4379-9F13-3A45AD36BBD2}"/>
              </c:ext>
            </c:extLst>
          </c:dPt>
          <c:dPt>
            <c:idx val="48"/>
            <c:marker>
              <c:symbol val="none"/>
            </c:marker>
            <c:bubble3D val="0"/>
            <c:extLst>
              <c:ext xmlns:c16="http://schemas.microsoft.com/office/drawing/2014/chart" uri="{C3380CC4-5D6E-409C-BE32-E72D297353CC}">
                <c16:uniqueId val="{00000026-963C-4379-9F13-3A45AD36BBD2}"/>
              </c:ext>
            </c:extLst>
          </c:dPt>
          <c:dPt>
            <c:idx val="49"/>
            <c:marker>
              <c:symbol val="none"/>
            </c:marker>
            <c:bubble3D val="0"/>
            <c:extLst>
              <c:ext xmlns:c16="http://schemas.microsoft.com/office/drawing/2014/chart" uri="{C3380CC4-5D6E-409C-BE32-E72D297353CC}">
                <c16:uniqueId val="{00000027-963C-4379-9F13-3A45AD36BBD2}"/>
              </c:ext>
            </c:extLst>
          </c:dPt>
          <c:dPt>
            <c:idx val="51"/>
            <c:marker>
              <c:symbol val="none"/>
            </c:marker>
            <c:bubble3D val="0"/>
            <c:extLst>
              <c:ext xmlns:c16="http://schemas.microsoft.com/office/drawing/2014/chart" uri="{C3380CC4-5D6E-409C-BE32-E72D297353CC}">
                <c16:uniqueId val="{00000028-963C-4379-9F13-3A45AD36BBD2}"/>
              </c:ext>
            </c:extLst>
          </c:dPt>
          <c:dPt>
            <c:idx val="52"/>
            <c:marker>
              <c:symbol val="none"/>
            </c:marker>
            <c:bubble3D val="0"/>
            <c:extLst>
              <c:ext xmlns:c16="http://schemas.microsoft.com/office/drawing/2014/chart" uri="{C3380CC4-5D6E-409C-BE32-E72D297353CC}">
                <c16:uniqueId val="{00000029-963C-4379-9F13-3A45AD36BBD2}"/>
              </c:ext>
            </c:extLst>
          </c:dPt>
          <c:cat>
            <c:numRef>
              <c:f>総括表!$C$5:$BC$5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総括表!$C$17:$BC$17</c:f>
              <c:numCache>
                <c:formatCode>#,##0_);[Red]\(#,##0\)</c:formatCode>
                <c:ptCount val="53"/>
                <c:pt idx="0">
                  <c:v>483583.99999999988</c:v>
                </c:pt>
                <c:pt idx="1">
                  <c:v>488363.00000000012</c:v>
                </c:pt>
                <c:pt idx="2">
                  <c:v>487654.00000000012</c:v>
                </c:pt>
                <c:pt idx="3">
                  <c:v>484818.99999999988</c:v>
                </c:pt>
                <c:pt idx="4">
                  <c:v>486774</c:v>
                </c:pt>
                <c:pt idx="5">
                  <c:v>493790.00000000012</c:v>
                </c:pt>
                <c:pt idx="6">
                  <c:v>502188.99999999994</c:v>
                </c:pt>
                <c:pt idx="7">
                  <c:v>504715.00733535714</c:v>
                </c:pt>
                <c:pt idx="8">
                  <c:v>507267.20392148232</c:v>
                </c:pt>
                <c:pt idx="9">
                  <c:v>509251.17597829242</c:v>
                </c:pt>
                <c:pt idx="10">
                  <c:v>510790.19728181406</c:v>
                </c:pt>
                <c:pt idx="11">
                  <c:v>511503.63401014288</c:v>
                </c:pt>
                <c:pt idx="12">
                  <c:v>511582.76065527304</c:v>
                </c:pt>
                <c:pt idx="13">
                  <c:v>513623.02762890788</c:v>
                </c:pt>
                <c:pt idx="14">
                  <c:v>512627.65125499899</c:v>
                </c:pt>
                <c:pt idx="15">
                  <c:v>511681.37236464419</c:v>
                </c:pt>
                <c:pt idx="16">
                  <c:v>510003.5418530436</c:v>
                </c:pt>
                <c:pt idx="17">
                  <c:v>508366.11906583281</c:v>
                </c:pt>
                <c:pt idx="18">
                  <c:v>506220.69300817046</c:v>
                </c:pt>
                <c:pt idx="19">
                  <c:v>503825.45244653482</c:v>
                </c:pt>
                <c:pt idx="20">
                  <c:v>501149.4023010853</c:v>
                </c:pt>
                <c:pt idx="21">
                  <c:v>498704.14085732028</c:v>
                </c:pt>
                <c:pt idx="22">
                  <c:v>497181.33346006682</c:v>
                </c:pt>
                <c:pt idx="23">
                  <c:v>495748.18640360731</c:v>
                </c:pt>
                <c:pt idx="24">
                  <c:v>494367.04238981981</c:v>
                </c:pt>
                <c:pt idx="25">
                  <c:v>492832.8314382903</c:v>
                </c:pt>
                <c:pt idx="26">
                  <c:v>491443.0827092604</c:v>
                </c:pt>
                <c:pt idx="27">
                  <c:v>490188.27064433205</c:v>
                </c:pt>
                <c:pt idx="28">
                  <c:v>488702.14734054235</c:v>
                </c:pt>
                <c:pt idx="29">
                  <c:v>487255.30521520076</c:v>
                </c:pt>
                <c:pt idx="30">
                  <c:v>486095.66576240142</c:v>
                </c:pt>
                <c:pt idx="31">
                  <c:v>484883.41198295471</c:v>
                </c:pt>
                <c:pt idx="32">
                  <c:v>483918.86969334166</c:v>
                </c:pt>
                <c:pt idx="33">
                  <c:v>483480.49581510329</c:v>
                </c:pt>
                <c:pt idx="34">
                  <c:v>483246.19308766397</c:v>
                </c:pt>
                <c:pt idx="35">
                  <c:v>482957.82740882394</c:v>
                </c:pt>
                <c:pt idx="36">
                  <c:v>482994.78469371429</c:v>
                </c:pt>
                <c:pt idx="37">
                  <c:v>483013.46056432085</c:v>
                </c:pt>
                <c:pt idx="38">
                  <c:v>482668.41147880303</c:v>
                </c:pt>
                <c:pt idx="39">
                  <c:v>482381.14050187333</c:v>
                </c:pt>
                <c:pt idx="40">
                  <c:v>481819.43755981862</c:v>
                </c:pt>
                <c:pt idx="41">
                  <c:v>480549.11083378061</c:v>
                </c:pt>
                <c:pt idx="42">
                  <c:v>479331.14758784615</c:v>
                </c:pt>
                <c:pt idx="43">
                  <c:v>477306.15158081258</c:v>
                </c:pt>
                <c:pt idx="44">
                  <c:v>475099.09935726796</c:v>
                </c:pt>
                <c:pt idx="45">
                  <c:v>472927.83600210282</c:v>
                </c:pt>
                <c:pt idx="46">
                  <c:v>470506.41993064899</c:v>
                </c:pt>
                <c:pt idx="47">
                  <c:v>467592.23042359145</c:v>
                </c:pt>
                <c:pt idx="48">
                  <c:v>464625.12000191904</c:v>
                </c:pt>
                <c:pt idx="49">
                  <c:v>461909.97101373132</c:v>
                </c:pt>
                <c:pt idx="50">
                  <c:v>459498.41055335023</c:v>
                </c:pt>
                <c:pt idx="51">
                  <c:v>457067.36448667676</c:v>
                </c:pt>
                <c:pt idx="52">
                  <c:v>455028.06097651197</c:v>
                </c:pt>
              </c:numCache>
            </c:numRef>
          </c:val>
          <c:smooth val="0"/>
          <c:extLst>
            <c:ext xmlns:c16="http://schemas.microsoft.com/office/drawing/2014/chart" uri="{C3380CC4-5D6E-409C-BE32-E72D297353CC}">
              <c16:uniqueId val="{0000002D-963C-4379-9F13-3A45AD36BBD2}"/>
            </c:ext>
          </c:extLst>
        </c:ser>
        <c:dLbls>
          <c:showLegendKey val="0"/>
          <c:showVal val="0"/>
          <c:showCatName val="0"/>
          <c:showSerName val="0"/>
          <c:showPercent val="0"/>
          <c:showBubbleSize val="0"/>
        </c:dLbls>
        <c:smooth val="0"/>
        <c:axId val="507689200"/>
        <c:axId val="507689592"/>
        <c:extLst>
          <c:ext xmlns:c15="http://schemas.microsoft.com/office/drawing/2012/chart" uri="{02D57815-91ED-43cb-92C2-25804820EDAC}">
            <c15:filteredLineSeries>
              <c15:ser>
                <c:idx val="3"/>
                <c:order val="1"/>
                <c:tx>
                  <c:strRef>
                    <c:extLst>
                      <c:ext uri="{02D57815-91ED-43cb-92C2-25804820EDAC}">
                        <c15:formulaRef>
                          <c15:sqref>総括表!$B$18</c15:sqref>
                        </c15:formulaRef>
                      </c:ext>
                    </c:extLst>
                    <c:strCache>
                      <c:ptCount val="1"/>
                      <c:pt idx="0">
                        <c:v>前回推計</c:v>
                      </c:pt>
                    </c:strCache>
                  </c:strRef>
                </c:tx>
                <c:spPr>
                  <a:ln w="28575" cap="rnd">
                    <a:solidFill>
                      <a:schemeClr val="accent4"/>
                    </a:solidFill>
                    <a:prstDash val="sysDash"/>
                    <a:round/>
                  </a:ln>
                  <a:effectLst/>
                </c:spPr>
                <c:marker>
                  <c:symbol val="none"/>
                </c:marker>
                <c:cat>
                  <c:numRef>
                    <c:extLst>
                      <c:ext uri="{02D57815-91ED-43cb-92C2-25804820EDAC}">
                        <c15:formulaRef>
                          <c15:sqref>総括表!$C$5:$BC$5</c15:sqref>
                        </c15:formulaRef>
                      </c:ext>
                    </c:extLst>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extLst>
                      <c:ext uri="{02D57815-91ED-43cb-92C2-25804820EDAC}">
                        <c15:formulaRef>
                          <c15:sqref>総括表!$C$18:$BF$18</c15:sqref>
                        </c15:formulaRef>
                      </c:ext>
                    </c:extLst>
                    <c:numCache>
                      <c:formatCode>#,##0_);[Red]\(#,##0\)</c:formatCode>
                      <c:ptCount val="56"/>
                      <c:pt idx="0">
                        <c:v>483583.99999999988</c:v>
                      </c:pt>
                      <c:pt idx="1">
                        <c:v>488363.00000000012</c:v>
                      </c:pt>
                      <c:pt idx="2">
                        <c:v>487654.00000000012</c:v>
                      </c:pt>
                      <c:pt idx="3">
                        <c:v>484818.99999999988</c:v>
                      </c:pt>
                      <c:pt idx="4">
                        <c:v>486774</c:v>
                      </c:pt>
                      <c:pt idx="5">
                        <c:v>493790.00000000012</c:v>
                      </c:pt>
                      <c:pt idx="6">
                        <c:v>496188.6946925543</c:v>
                      </c:pt>
                      <c:pt idx="7">
                        <c:v>497957.47424240527</c:v>
                      </c:pt>
                      <c:pt idx="8">
                        <c:v>499794.86826209049</c:v>
                      </c:pt>
                      <c:pt idx="9">
                        <c:v>501107.52427429322</c:v>
                      </c:pt>
                      <c:pt idx="10">
                        <c:v>502058.38255276496</c:v>
                      </c:pt>
                      <c:pt idx="11">
                        <c:v>502243.0312175338</c:v>
                      </c:pt>
                      <c:pt idx="12">
                        <c:v>501810.19700867491</c:v>
                      </c:pt>
                      <c:pt idx="13">
                        <c:v>503342.009742486</c:v>
                      </c:pt>
                      <c:pt idx="14">
                        <c:v>501840.78399549838</c:v>
                      </c:pt>
                      <c:pt idx="15">
                        <c:v>500412.25802802172</c:v>
                      </c:pt>
                      <c:pt idx="16">
                        <c:v>498223.33212977456</c:v>
                      </c:pt>
                      <c:pt idx="17">
                        <c:v>496103.24472913845</c:v>
                      </c:pt>
                      <c:pt idx="18">
                        <c:v>493434.74123302399</c:v>
                      </c:pt>
                      <c:pt idx="19">
                        <c:v>490631.85096794233</c:v>
                      </c:pt>
                      <c:pt idx="20">
                        <c:v>487471.69275806157</c:v>
                      </c:pt>
                      <c:pt idx="21">
                        <c:v>485254.39417070971</c:v>
                      </c:pt>
                      <c:pt idx="22">
                        <c:v>483590.83906533598</c:v>
                      </c:pt>
                      <c:pt idx="23">
                        <c:v>481976.40734701126</c:v>
                      </c:pt>
                      <c:pt idx="24">
                        <c:v>480516.82962495578</c:v>
                      </c:pt>
                      <c:pt idx="25">
                        <c:v>478936.68069303903</c:v>
                      </c:pt>
                      <c:pt idx="26">
                        <c:v>477499.39726483176</c:v>
                      </c:pt>
                      <c:pt idx="27">
                        <c:v>476329.47526392899</c:v>
                      </c:pt>
                      <c:pt idx="28">
                        <c:v>475047.12388722849</c:v>
                      </c:pt>
                      <c:pt idx="29">
                        <c:v>474119.45109826431</c:v>
                      </c:pt>
                      <c:pt idx="30">
                        <c:v>473413.86908327724</c:v>
                      </c:pt>
                      <c:pt idx="31">
                        <c:v>472647.43034397362</c:v>
                      </c:pt>
                      <c:pt idx="32">
                        <c:v>472160.73599822493</c:v>
                      </c:pt>
                      <c:pt idx="33">
                        <c:v>472132.51584641176</c:v>
                      </c:pt>
                      <c:pt idx="34">
                        <c:v>472307.65129859932</c:v>
                      </c:pt>
                      <c:pt idx="35">
                        <c:v>472507.27138300001</c:v>
                      </c:pt>
                      <c:pt idx="36">
                        <c:v>472992.80958844605</c:v>
                      </c:pt>
                      <c:pt idx="37">
                        <c:v>473500.76751908043</c:v>
                      </c:pt>
                      <c:pt idx="38">
                        <c:v>473595.027189132</c:v>
                      </c:pt>
                      <c:pt idx="39">
                        <c:v>473760.02799336507</c:v>
                      </c:pt>
                      <c:pt idx="40">
                        <c:v>473650.14218486845</c:v>
                      </c:pt>
                      <c:pt idx="41">
                        <c:v>472905.1483085826</c:v>
                      </c:pt>
                      <c:pt idx="42">
                        <c:v>472262.24650377716</c:v>
                      </c:pt>
                      <c:pt idx="43">
                        <c:v>470803.30012092466</c:v>
                      </c:pt>
                      <c:pt idx="44">
                        <c:v>469193.31344394787</c:v>
                      </c:pt>
                      <c:pt idx="45">
                        <c:v>467714.98842513701</c:v>
                      </c:pt>
                      <c:pt idx="46">
                        <c:v>466273.09893653338</c:v>
                      </c:pt>
                      <c:pt idx="47">
                        <c:v>464348.56778622861</c:v>
                      </c:pt>
                      <c:pt idx="48">
                        <c:v>462975.37824154395</c:v>
                      </c:pt>
                      <c:pt idx="49">
                        <c:v>461643.92332149611</c:v>
                      </c:pt>
                      <c:pt idx="50">
                        <c:v>460371.9376374319</c:v>
                      </c:pt>
                      <c:pt idx="51">
                        <c:v>459025.73168484529</c:v>
                      </c:pt>
                      <c:pt idx="52">
                        <c:v>0</c:v>
                      </c:pt>
                      <c:pt idx="53">
                        <c:v>0</c:v>
                      </c:pt>
                      <c:pt idx="54" formatCode="#,##0_ ;[Red]\-#,##0\ ">
                        <c:v>0</c:v>
                      </c:pt>
                      <c:pt idx="55" formatCode="#,##0_ ;[Red]\-#,##0\ ">
                        <c:v>0</c:v>
                      </c:pt>
                    </c:numCache>
                  </c:numRef>
                </c:val>
                <c:smooth val="0"/>
                <c:extLst>
                  <c:ext xmlns:c16="http://schemas.microsoft.com/office/drawing/2014/chart" uri="{C3380CC4-5D6E-409C-BE32-E72D297353CC}">
                    <c16:uniqueId val="{0000002E-963C-4379-9F13-3A45AD36BBD2}"/>
                  </c:ext>
                </c:extLst>
              </c15:ser>
            </c15:filteredLineSeries>
          </c:ext>
        </c:extLst>
      </c:lineChart>
      <c:catAx>
        <c:axId val="50768920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ja-JP" sz="1000" b="0" i="0" u="none" strike="noStrike" baseline="0">
                    <a:effectLst/>
                  </a:rPr>
                  <a:t>基準日</a:t>
                </a:r>
                <a:r>
                  <a:rPr lang="en-US" altLang="ja-JP" sz="1000" b="0" i="0" u="none" strike="noStrike" baseline="0">
                    <a:effectLst/>
                  </a:rPr>
                  <a:t>:</a:t>
                </a:r>
                <a:r>
                  <a:rPr lang="en-US"/>
                  <a:t>1</a:t>
                </a:r>
                <a:r>
                  <a:rPr lang="ja-JP"/>
                  <a:t>月</a:t>
                </a:r>
                <a:r>
                  <a:rPr lang="en-US" altLang="ja-JP"/>
                  <a:t>1</a:t>
                </a:r>
                <a:r>
                  <a:rPr lang="ja-JP" altLang="en-US"/>
                  <a:t>日</a:t>
                </a:r>
                <a:r>
                  <a:rPr lang="ja-JP"/>
                  <a:t>）</a:t>
                </a:r>
              </a:p>
            </c:rich>
          </c:tx>
          <c:layout>
            <c:manualLayout>
              <c:xMode val="edge"/>
              <c:yMode val="edge"/>
              <c:x val="0.42577737029446661"/>
              <c:y val="0.940604166666666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7689592"/>
        <c:crosses val="autoZero"/>
        <c:auto val="1"/>
        <c:lblAlgn val="ctr"/>
        <c:lblOffset val="100"/>
        <c:tickLblSkip val="5"/>
        <c:noMultiLvlLbl val="0"/>
      </c:catAx>
      <c:valAx>
        <c:axId val="507689592"/>
        <c:scaling>
          <c:orientation val="minMax"/>
          <c:max val="600000"/>
          <c:min val="1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7689200"/>
        <c:crosses val="autoZero"/>
        <c:crossBetween val="between"/>
        <c:majorUnit val="5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'総括表(地区)'!$A$14</c:f>
          <c:strCache>
            <c:ptCount val="1"/>
            <c:pt idx="0">
              <c:v>：生産年齢人口(15-64歳)_地区別(基本推計)</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1446575342465753"/>
          <c:y val="0.17629166666666668"/>
          <c:w val="0.86487800668752024"/>
          <c:h val="0.67273622047244097"/>
        </c:manualLayout>
      </c:layout>
      <c:lineChart>
        <c:grouping val="standard"/>
        <c:varyColors val="0"/>
        <c:ser>
          <c:idx val="0"/>
          <c:order val="0"/>
          <c:tx>
            <c:strRef>
              <c:f>'総括表(地区)'!$B$14</c:f>
              <c:strCache>
                <c:ptCount val="1"/>
                <c:pt idx="0">
                  <c:v>大森地区</c:v>
                </c:pt>
              </c:strCache>
            </c:strRef>
          </c:tx>
          <c:spPr>
            <a:ln w="28575" cap="rnd">
              <a:solidFill>
                <a:schemeClr val="accent2"/>
              </a:solidFill>
              <a:round/>
            </a:ln>
            <a:effectLst/>
          </c:spPr>
          <c:marker>
            <c:symbol val="none"/>
          </c:marker>
          <c:cat>
            <c:numRef>
              <c:f>'総括表(地区)'!$C$5:$BC$5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'総括表(地区)'!$C$14:$BC$14</c:f>
              <c:numCache>
                <c:formatCode>#,##0_);[Red]\(#,##0\)</c:formatCode>
                <c:ptCount val="53"/>
                <c:pt idx="0">
                  <c:v>162063.37287938039</c:v>
                </c:pt>
                <c:pt idx="1">
                  <c:v>164015.71699011157</c:v>
                </c:pt>
                <c:pt idx="2">
                  <c:v>163617.16588570428</c:v>
                </c:pt>
                <c:pt idx="3">
                  <c:v>162145.24649228848</c:v>
                </c:pt>
                <c:pt idx="4">
                  <c:v>162911.79810278004</c:v>
                </c:pt>
                <c:pt idx="5">
                  <c:v>165693.23356618642</c:v>
                </c:pt>
                <c:pt idx="6">
                  <c:v>168644.1484314214</c:v>
                </c:pt>
                <c:pt idx="7">
                  <c:v>169533.24052875297</c:v>
                </c:pt>
                <c:pt idx="8">
                  <c:v>170549.97123557492</c:v>
                </c:pt>
                <c:pt idx="9">
                  <c:v>171416.09183617882</c:v>
                </c:pt>
                <c:pt idx="10">
                  <c:v>172196.61151149115</c:v>
                </c:pt>
                <c:pt idx="11">
                  <c:v>172702.07915694415</c:v>
                </c:pt>
                <c:pt idx="12">
                  <c:v>172949.73571124949</c:v>
                </c:pt>
                <c:pt idx="13">
                  <c:v>173867.65982583471</c:v>
                </c:pt>
                <c:pt idx="14">
                  <c:v>173812.33664078129</c:v>
                </c:pt>
                <c:pt idx="15">
                  <c:v>173784.27597607928</c:v>
                </c:pt>
                <c:pt idx="16">
                  <c:v>173561.78215940759</c:v>
                </c:pt>
                <c:pt idx="17">
                  <c:v>173383.70675322742</c:v>
                </c:pt>
                <c:pt idx="18">
                  <c:v>172982.09480152486</c:v>
                </c:pt>
                <c:pt idx="19">
                  <c:v>172609.38519954757</c:v>
                </c:pt>
                <c:pt idx="20">
                  <c:v>172146.45606482899</c:v>
                </c:pt>
                <c:pt idx="21">
                  <c:v>171584.89313533378</c:v>
                </c:pt>
                <c:pt idx="22">
                  <c:v>171372.87921631112</c:v>
                </c:pt>
                <c:pt idx="23">
                  <c:v>171136.07592288332</c:v>
                </c:pt>
                <c:pt idx="24">
                  <c:v>171001.92084935526</c:v>
                </c:pt>
                <c:pt idx="25">
                  <c:v>170689.8797186501</c:v>
                </c:pt>
                <c:pt idx="26">
                  <c:v>170441.80377094532</c:v>
                </c:pt>
                <c:pt idx="27">
                  <c:v>170219.61208799592</c:v>
                </c:pt>
                <c:pt idx="28">
                  <c:v>169897.12983540946</c:v>
                </c:pt>
                <c:pt idx="29">
                  <c:v>169594.64354975245</c:v>
                </c:pt>
                <c:pt idx="30">
                  <c:v>169399.28417570851</c:v>
                </c:pt>
                <c:pt idx="31">
                  <c:v>169126.34924020481</c:v>
                </c:pt>
                <c:pt idx="32">
                  <c:v>168941.83448937425</c:v>
                </c:pt>
                <c:pt idx="33">
                  <c:v>168933.74238500406</c:v>
                </c:pt>
                <c:pt idx="34">
                  <c:v>168980.00583415755</c:v>
                </c:pt>
                <c:pt idx="35">
                  <c:v>169025.61638578199</c:v>
                </c:pt>
                <c:pt idx="36">
                  <c:v>169247.18095632849</c:v>
                </c:pt>
                <c:pt idx="37">
                  <c:v>169388.95121692831</c:v>
                </c:pt>
                <c:pt idx="38">
                  <c:v>169562.1648785047</c:v>
                </c:pt>
                <c:pt idx="39">
                  <c:v>169719.71018836691</c:v>
                </c:pt>
                <c:pt idx="40">
                  <c:v>169732.61013014475</c:v>
                </c:pt>
                <c:pt idx="41">
                  <c:v>169613.97418659786</c:v>
                </c:pt>
                <c:pt idx="42">
                  <c:v>169454.74921485645</c:v>
                </c:pt>
                <c:pt idx="43">
                  <c:v>169132.49125495908</c:v>
                </c:pt>
                <c:pt idx="44">
                  <c:v>168691.80589016649</c:v>
                </c:pt>
                <c:pt idx="45">
                  <c:v>168270.08737797727</c:v>
                </c:pt>
                <c:pt idx="46">
                  <c:v>167770.55364321455</c:v>
                </c:pt>
                <c:pt idx="47">
                  <c:v>167066.05372076039</c:v>
                </c:pt>
                <c:pt idx="48">
                  <c:v>166452.37399943464</c:v>
                </c:pt>
                <c:pt idx="49">
                  <c:v>165895.36645051849</c:v>
                </c:pt>
                <c:pt idx="50">
                  <c:v>165507.48699272098</c:v>
                </c:pt>
                <c:pt idx="51">
                  <c:v>165079.33586850026</c:v>
                </c:pt>
                <c:pt idx="52">
                  <c:v>164759.62956100565</c:v>
                </c:pt>
              </c:numCache>
            </c:numRef>
          </c:val>
          <c:smooth val="0"/>
          <c:extLst>
            <c:ext xmlns:c16="http://schemas.microsoft.com/office/drawing/2014/chart" uri="{C3380CC4-5D6E-409C-BE32-E72D297353CC}">
              <c16:uniqueId val="{00000001-E511-42C9-B9F2-E2275B693400}"/>
            </c:ext>
          </c:extLst>
        </c:ser>
        <c:ser>
          <c:idx val="1"/>
          <c:order val="1"/>
          <c:tx>
            <c:strRef>
              <c:f>'総括表(地区)'!$B$15</c:f>
              <c:strCache>
                <c:ptCount val="1"/>
                <c:pt idx="0">
                  <c:v>調布地区</c:v>
                </c:pt>
              </c:strCache>
            </c:strRef>
          </c:tx>
          <c:spPr>
            <a:ln w="28575" cap="rnd">
              <a:solidFill>
                <a:schemeClr val="accent4"/>
              </a:solidFill>
              <a:round/>
            </a:ln>
            <a:effectLst/>
          </c:spPr>
          <c:marker>
            <c:symbol val="none"/>
          </c:marker>
          <c:cat>
            <c:numRef>
              <c:f>'総括表(地区)'!$C$5:$BC$5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'総括表(地区)'!$C$15:$BC$15</c:f>
              <c:numCache>
                <c:formatCode>#,##0_);[Red]\(#,##0\)</c:formatCode>
                <c:ptCount val="53"/>
                <c:pt idx="0">
                  <c:v>124995.43037597995</c:v>
                </c:pt>
                <c:pt idx="1">
                  <c:v>126217.3366513841</c:v>
                </c:pt>
                <c:pt idx="2">
                  <c:v>126092.01873263836</c:v>
                </c:pt>
                <c:pt idx="3">
                  <c:v>125092.40277597621</c:v>
                </c:pt>
                <c:pt idx="4">
                  <c:v>124935.27891804875</c:v>
                </c:pt>
                <c:pt idx="5">
                  <c:v>125754.62431793778</c:v>
                </c:pt>
                <c:pt idx="6">
                  <c:v>127541.76849471929</c:v>
                </c:pt>
                <c:pt idx="7">
                  <c:v>127769.72887772626</c:v>
                </c:pt>
                <c:pt idx="8">
                  <c:v>127942.92594704508</c:v>
                </c:pt>
                <c:pt idx="9">
                  <c:v>128042.6160780044</c:v>
                </c:pt>
                <c:pt idx="10">
                  <c:v>127954.59076544283</c:v>
                </c:pt>
                <c:pt idx="11">
                  <c:v>127714.63273261947</c:v>
                </c:pt>
                <c:pt idx="12">
                  <c:v>127335.91630501561</c:v>
                </c:pt>
                <c:pt idx="13">
                  <c:v>127497.72462825761</c:v>
                </c:pt>
                <c:pt idx="14">
                  <c:v>126833.77839802412</c:v>
                </c:pt>
                <c:pt idx="15">
                  <c:v>126278.62646582456</c:v>
                </c:pt>
                <c:pt idx="16">
                  <c:v>125489.42414128337</c:v>
                </c:pt>
                <c:pt idx="17">
                  <c:v>124782.28626645134</c:v>
                </c:pt>
                <c:pt idx="18">
                  <c:v>124052.41931997275</c:v>
                </c:pt>
                <c:pt idx="19">
                  <c:v>123169.38710247636</c:v>
                </c:pt>
                <c:pt idx="20">
                  <c:v>122133.93967650898</c:v>
                </c:pt>
                <c:pt idx="21">
                  <c:v>121125.29984044995</c:v>
                </c:pt>
                <c:pt idx="22">
                  <c:v>120406.22396138197</c:v>
                </c:pt>
                <c:pt idx="23">
                  <c:v>119805.33335267341</c:v>
                </c:pt>
                <c:pt idx="24">
                  <c:v>119115.30344301596</c:v>
                </c:pt>
                <c:pt idx="25">
                  <c:v>118418.00114291054</c:v>
                </c:pt>
                <c:pt idx="26">
                  <c:v>117842.00827937083</c:v>
                </c:pt>
                <c:pt idx="27">
                  <c:v>117262.31451377305</c:v>
                </c:pt>
                <c:pt idx="28">
                  <c:v>116727.23701866728</c:v>
                </c:pt>
                <c:pt idx="29">
                  <c:v>116191.12239424889</c:v>
                </c:pt>
                <c:pt idx="30">
                  <c:v>115678.54422917184</c:v>
                </c:pt>
                <c:pt idx="31">
                  <c:v>115265.49150926145</c:v>
                </c:pt>
                <c:pt idx="32">
                  <c:v>114838.55142814478</c:v>
                </c:pt>
                <c:pt idx="33">
                  <c:v>114751.55865169829</c:v>
                </c:pt>
                <c:pt idx="34">
                  <c:v>114673.62849111819</c:v>
                </c:pt>
                <c:pt idx="35">
                  <c:v>114580.66506758163</c:v>
                </c:pt>
                <c:pt idx="36">
                  <c:v>114569.39323217743</c:v>
                </c:pt>
                <c:pt idx="37">
                  <c:v>114576.21162596742</c:v>
                </c:pt>
                <c:pt idx="38">
                  <c:v>114458.8557694458</c:v>
                </c:pt>
                <c:pt idx="39">
                  <c:v>114384.42846239488</c:v>
                </c:pt>
                <c:pt idx="40">
                  <c:v>114314.90042100732</c:v>
                </c:pt>
                <c:pt idx="41">
                  <c:v>114027.26835398028</c:v>
                </c:pt>
                <c:pt idx="42">
                  <c:v>113900.03633293568</c:v>
                </c:pt>
                <c:pt idx="43">
                  <c:v>113514.73493982933</c:v>
                </c:pt>
                <c:pt idx="44">
                  <c:v>113123.69434873453</c:v>
                </c:pt>
                <c:pt idx="45">
                  <c:v>112665.55830065186</c:v>
                </c:pt>
                <c:pt idx="46">
                  <c:v>112155.65814414901</c:v>
                </c:pt>
                <c:pt idx="47">
                  <c:v>111541.1121016532</c:v>
                </c:pt>
                <c:pt idx="48">
                  <c:v>110949.39478721168</c:v>
                </c:pt>
                <c:pt idx="49">
                  <c:v>110429.76005540087</c:v>
                </c:pt>
                <c:pt idx="50">
                  <c:v>109876.58146689899</c:v>
                </c:pt>
                <c:pt idx="51">
                  <c:v>109337.70872113878</c:v>
                </c:pt>
                <c:pt idx="52">
                  <c:v>108995.4169731461</c:v>
                </c:pt>
              </c:numCache>
            </c:numRef>
          </c:val>
          <c:smooth val="0"/>
          <c:extLst>
            <c:ext xmlns:c16="http://schemas.microsoft.com/office/drawing/2014/chart" uri="{C3380CC4-5D6E-409C-BE32-E72D297353CC}">
              <c16:uniqueId val="{00000003-E511-42C9-B9F2-E2275B693400}"/>
            </c:ext>
          </c:extLst>
        </c:ser>
        <c:ser>
          <c:idx val="2"/>
          <c:order val="2"/>
          <c:tx>
            <c:strRef>
              <c:f>'総括表(地区)'!$B$16</c:f>
              <c:strCache>
                <c:ptCount val="1"/>
                <c:pt idx="0">
                  <c:v>蒲田地区</c:v>
                </c:pt>
              </c:strCache>
            </c:strRef>
          </c:tx>
          <c:spPr>
            <a:ln w="28575" cap="rnd">
              <a:solidFill>
                <a:schemeClr val="accent6"/>
              </a:solidFill>
              <a:round/>
            </a:ln>
            <a:effectLst/>
          </c:spPr>
          <c:marker>
            <c:symbol val="none"/>
          </c:marker>
          <c:cat>
            <c:numRef>
              <c:f>'総括表(地区)'!$C$5:$BC$5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'総括表(地区)'!$C$16:$BC$16</c:f>
              <c:numCache>
                <c:formatCode>#,##0_);[Red]\(#,##0\)</c:formatCode>
                <c:ptCount val="53"/>
                <c:pt idx="0">
                  <c:v>196525.19674463951</c:v>
                </c:pt>
                <c:pt idx="1">
                  <c:v>198129.94635850438</c:v>
                </c:pt>
                <c:pt idx="2">
                  <c:v>197944.81538165748</c:v>
                </c:pt>
                <c:pt idx="3">
                  <c:v>197581.35073173521</c:v>
                </c:pt>
                <c:pt idx="4">
                  <c:v>198926.92297917118</c:v>
                </c:pt>
                <c:pt idx="5">
                  <c:v>202342.1421158759</c:v>
                </c:pt>
                <c:pt idx="6">
                  <c:v>206003.08307385925</c:v>
                </c:pt>
                <c:pt idx="7">
                  <c:v>207412.03792887792</c:v>
                </c:pt>
                <c:pt idx="8">
                  <c:v>208774.30673886233</c:v>
                </c:pt>
                <c:pt idx="9">
                  <c:v>209792.46806410918</c:v>
                </c:pt>
                <c:pt idx="10">
                  <c:v>210638.99500488013</c:v>
                </c:pt>
                <c:pt idx="11">
                  <c:v>211086.92212057926</c:v>
                </c:pt>
                <c:pt idx="12">
                  <c:v>211297.1086390079</c:v>
                </c:pt>
                <c:pt idx="13">
                  <c:v>212257.64317481554</c:v>
                </c:pt>
                <c:pt idx="14">
                  <c:v>211981.53621619358</c:v>
                </c:pt>
                <c:pt idx="15">
                  <c:v>211618.46992274033</c:v>
                </c:pt>
                <c:pt idx="16">
                  <c:v>210952.33555235266</c:v>
                </c:pt>
                <c:pt idx="17">
                  <c:v>210200.12604615401</c:v>
                </c:pt>
                <c:pt idx="18">
                  <c:v>209186.17888667289</c:v>
                </c:pt>
                <c:pt idx="19">
                  <c:v>208046.6801445109</c:v>
                </c:pt>
                <c:pt idx="20">
                  <c:v>206869.00655974727</c:v>
                </c:pt>
                <c:pt idx="21">
                  <c:v>205993.94788153656</c:v>
                </c:pt>
                <c:pt idx="22">
                  <c:v>205402.2302823737</c:v>
                </c:pt>
                <c:pt idx="23">
                  <c:v>204806.77712805057</c:v>
                </c:pt>
                <c:pt idx="24">
                  <c:v>204249.81809744859</c:v>
                </c:pt>
                <c:pt idx="25">
                  <c:v>203724.95057672964</c:v>
                </c:pt>
                <c:pt idx="26">
                  <c:v>203159.27065894424</c:v>
                </c:pt>
                <c:pt idx="27">
                  <c:v>202706.34404256305</c:v>
                </c:pt>
                <c:pt idx="28">
                  <c:v>202077.78048646561</c:v>
                </c:pt>
                <c:pt idx="29">
                  <c:v>201469.53927119941</c:v>
                </c:pt>
                <c:pt idx="30">
                  <c:v>201017.83735752112</c:v>
                </c:pt>
                <c:pt idx="31">
                  <c:v>200491.57123348842</c:v>
                </c:pt>
                <c:pt idx="32">
                  <c:v>200138.48377582262</c:v>
                </c:pt>
                <c:pt idx="33">
                  <c:v>199795.19477840091</c:v>
                </c:pt>
                <c:pt idx="34">
                  <c:v>199592.55876238825</c:v>
                </c:pt>
                <c:pt idx="35">
                  <c:v>199351.54595546029</c:v>
                </c:pt>
                <c:pt idx="36">
                  <c:v>199178.21050520838</c:v>
                </c:pt>
                <c:pt idx="37">
                  <c:v>199048.29772142513</c:v>
                </c:pt>
                <c:pt idx="38">
                  <c:v>198647.39083085256</c:v>
                </c:pt>
                <c:pt idx="39">
                  <c:v>198277.00185111159</c:v>
                </c:pt>
                <c:pt idx="40">
                  <c:v>197771.92700866659</c:v>
                </c:pt>
                <c:pt idx="41">
                  <c:v>196907.86829320251</c:v>
                </c:pt>
                <c:pt idx="42">
                  <c:v>195976.36204005399</c:v>
                </c:pt>
                <c:pt idx="43">
                  <c:v>194658.92538602417</c:v>
                </c:pt>
                <c:pt idx="44">
                  <c:v>193283.59911836695</c:v>
                </c:pt>
                <c:pt idx="45">
                  <c:v>191992.19032347368</c:v>
                </c:pt>
                <c:pt idx="46">
                  <c:v>190580.20814328545</c:v>
                </c:pt>
                <c:pt idx="47">
                  <c:v>188985.06460117787</c:v>
                </c:pt>
                <c:pt idx="48">
                  <c:v>187223.35121527273</c:v>
                </c:pt>
                <c:pt idx="49">
                  <c:v>185584.84450781194</c:v>
                </c:pt>
                <c:pt idx="50">
                  <c:v>184114.34209373023</c:v>
                </c:pt>
                <c:pt idx="51">
                  <c:v>182650.31989703776</c:v>
                </c:pt>
                <c:pt idx="52">
                  <c:v>181273.01444236023</c:v>
                </c:pt>
              </c:numCache>
            </c:numRef>
          </c:val>
          <c:smooth val="0"/>
          <c:extLst>
            <c:ext xmlns:c16="http://schemas.microsoft.com/office/drawing/2014/chart" uri="{C3380CC4-5D6E-409C-BE32-E72D297353CC}">
              <c16:uniqueId val="{00000005-E511-42C9-B9F2-E2275B693400}"/>
            </c:ext>
          </c:extLst>
        </c:ser>
        <c:dLbls>
          <c:showLegendKey val="0"/>
          <c:showVal val="0"/>
          <c:showCatName val="0"/>
          <c:showSerName val="0"/>
          <c:showPercent val="0"/>
          <c:showBubbleSize val="0"/>
        </c:dLbls>
        <c:smooth val="0"/>
        <c:axId val="507686456"/>
        <c:axId val="507686848"/>
        <c:extLst/>
      </c:lineChart>
      <c:catAx>
        <c:axId val="5076864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en-US"/>
                  <a:t>基準日</a:t>
                </a:r>
                <a:r>
                  <a:rPr lang="en-US" altLang="ja-JP"/>
                  <a:t>:</a:t>
                </a:r>
                <a:r>
                  <a:rPr lang="en-US"/>
                  <a:t>1</a:t>
                </a:r>
                <a:r>
                  <a:rPr lang="ja-JP"/>
                  <a:t>月</a:t>
                </a:r>
                <a:r>
                  <a:rPr lang="en-US" altLang="ja-JP"/>
                  <a:t>1</a:t>
                </a:r>
                <a:r>
                  <a:rPr lang="ja-JP" altLang="en-US"/>
                  <a:t>日</a:t>
                </a:r>
                <a:r>
                  <a:rPr lang="ja-JP"/>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7686848"/>
        <c:crosses val="autoZero"/>
        <c:auto val="1"/>
        <c:lblAlgn val="ctr"/>
        <c:lblOffset val="100"/>
        <c:tickLblSkip val="5"/>
        <c:tickMarkSkip val="1"/>
        <c:noMultiLvlLbl val="0"/>
      </c:catAx>
      <c:valAx>
        <c:axId val="507686848"/>
        <c:scaling>
          <c:orientation val="minMax"/>
          <c:min val="1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7686456"/>
        <c:crosses val="autoZero"/>
        <c:crossBetween val="between"/>
        <c:majorUnit val="50000"/>
      </c:valAx>
      <c:spPr>
        <a:noFill/>
        <a:ln>
          <a:noFill/>
        </a:ln>
        <a:effectLst/>
      </c:spPr>
    </c:plotArea>
    <c:legend>
      <c:legendPos val="t"/>
      <c:overlay val="1"/>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総括表!$A$43</c:f>
          <c:strCache>
            <c:ptCount val="1"/>
            <c:pt idx="0">
              <c:v>：生産年齢人口比率_区全域</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4"/>
          <c:order val="0"/>
          <c:tx>
            <c:strRef>
              <c:f>総括表!$B$46</c:f>
              <c:strCache>
                <c:ptCount val="1"/>
                <c:pt idx="0">
                  <c:v>基本推計</c:v>
                </c:pt>
              </c:strCache>
            </c:strRef>
          </c:tx>
          <c:spPr>
            <a:ln w="63500" cap="rnd">
              <a:solidFill>
                <a:schemeClr val="accent5"/>
              </a:solidFill>
              <a:round/>
            </a:ln>
            <a:effectLst/>
          </c:spPr>
          <c:marker>
            <c:symbol val="none"/>
          </c:marker>
          <c:dPt>
            <c:idx val="1"/>
            <c:marker>
              <c:symbol val="none"/>
            </c:marker>
            <c:bubble3D val="0"/>
            <c:extLst>
              <c:ext xmlns:c16="http://schemas.microsoft.com/office/drawing/2014/chart" uri="{C3380CC4-5D6E-409C-BE32-E72D297353CC}">
                <c16:uniqueId val="{00000000-CE51-4C7D-B8D8-87C93C636840}"/>
              </c:ext>
            </c:extLst>
          </c:dPt>
          <c:dPt>
            <c:idx val="2"/>
            <c:marker>
              <c:symbol val="none"/>
            </c:marker>
            <c:bubble3D val="0"/>
            <c:extLst>
              <c:ext xmlns:c16="http://schemas.microsoft.com/office/drawing/2014/chart" uri="{C3380CC4-5D6E-409C-BE32-E72D297353CC}">
                <c16:uniqueId val="{00000001-CE51-4C7D-B8D8-87C93C636840}"/>
              </c:ext>
            </c:extLst>
          </c:dPt>
          <c:dPt>
            <c:idx val="3"/>
            <c:marker>
              <c:symbol val="none"/>
            </c:marker>
            <c:bubble3D val="0"/>
            <c:extLst>
              <c:ext xmlns:c16="http://schemas.microsoft.com/office/drawing/2014/chart" uri="{C3380CC4-5D6E-409C-BE32-E72D297353CC}">
                <c16:uniqueId val="{00000002-CE51-4C7D-B8D8-87C93C636840}"/>
              </c:ext>
            </c:extLst>
          </c:dPt>
          <c:dPt>
            <c:idx val="4"/>
            <c:marker>
              <c:symbol val="none"/>
            </c:marker>
            <c:bubble3D val="0"/>
            <c:extLst>
              <c:ext xmlns:c16="http://schemas.microsoft.com/office/drawing/2014/chart" uri="{C3380CC4-5D6E-409C-BE32-E72D297353CC}">
                <c16:uniqueId val="{00000003-CE51-4C7D-B8D8-87C93C636840}"/>
              </c:ext>
            </c:extLst>
          </c:dPt>
          <c:dPt>
            <c:idx val="6"/>
            <c:marker>
              <c:symbol val="none"/>
            </c:marker>
            <c:bubble3D val="0"/>
            <c:extLst>
              <c:ext xmlns:c16="http://schemas.microsoft.com/office/drawing/2014/chart" uri="{C3380CC4-5D6E-409C-BE32-E72D297353CC}">
                <c16:uniqueId val="{00000004-CE51-4C7D-B8D8-87C93C636840}"/>
              </c:ext>
            </c:extLst>
          </c:dPt>
          <c:dPt>
            <c:idx val="7"/>
            <c:marker>
              <c:symbol val="none"/>
            </c:marker>
            <c:bubble3D val="0"/>
            <c:extLst>
              <c:ext xmlns:c16="http://schemas.microsoft.com/office/drawing/2014/chart" uri="{C3380CC4-5D6E-409C-BE32-E72D297353CC}">
                <c16:uniqueId val="{00000005-CE51-4C7D-B8D8-87C93C636840}"/>
              </c:ext>
            </c:extLst>
          </c:dPt>
          <c:dPt>
            <c:idx val="8"/>
            <c:marker>
              <c:symbol val="none"/>
            </c:marker>
            <c:bubble3D val="0"/>
            <c:extLst>
              <c:ext xmlns:c16="http://schemas.microsoft.com/office/drawing/2014/chart" uri="{C3380CC4-5D6E-409C-BE32-E72D297353CC}">
                <c16:uniqueId val="{00000006-CE51-4C7D-B8D8-87C93C636840}"/>
              </c:ext>
            </c:extLst>
          </c:dPt>
          <c:dPt>
            <c:idx val="9"/>
            <c:marker>
              <c:symbol val="none"/>
            </c:marker>
            <c:bubble3D val="0"/>
            <c:extLst>
              <c:ext xmlns:c16="http://schemas.microsoft.com/office/drawing/2014/chart" uri="{C3380CC4-5D6E-409C-BE32-E72D297353CC}">
                <c16:uniqueId val="{00000007-CE51-4C7D-B8D8-87C93C636840}"/>
              </c:ext>
            </c:extLst>
          </c:dPt>
          <c:dPt>
            <c:idx val="11"/>
            <c:marker>
              <c:symbol val="none"/>
            </c:marker>
            <c:bubble3D val="0"/>
            <c:extLst>
              <c:ext xmlns:c16="http://schemas.microsoft.com/office/drawing/2014/chart" uri="{C3380CC4-5D6E-409C-BE32-E72D297353CC}">
                <c16:uniqueId val="{00000008-CE51-4C7D-B8D8-87C93C636840}"/>
              </c:ext>
            </c:extLst>
          </c:dPt>
          <c:dPt>
            <c:idx val="12"/>
            <c:marker>
              <c:symbol val="none"/>
            </c:marker>
            <c:bubble3D val="0"/>
            <c:extLst>
              <c:ext xmlns:c16="http://schemas.microsoft.com/office/drawing/2014/chart" uri="{C3380CC4-5D6E-409C-BE32-E72D297353CC}">
                <c16:uniqueId val="{00000009-CE51-4C7D-B8D8-87C93C636840}"/>
              </c:ext>
            </c:extLst>
          </c:dPt>
          <c:dPt>
            <c:idx val="13"/>
            <c:marker>
              <c:symbol val="none"/>
            </c:marker>
            <c:bubble3D val="0"/>
            <c:extLst>
              <c:ext xmlns:c16="http://schemas.microsoft.com/office/drawing/2014/chart" uri="{C3380CC4-5D6E-409C-BE32-E72D297353CC}">
                <c16:uniqueId val="{0000000A-CE51-4C7D-B8D8-87C93C636840}"/>
              </c:ext>
            </c:extLst>
          </c:dPt>
          <c:dPt>
            <c:idx val="14"/>
            <c:marker>
              <c:symbol val="none"/>
            </c:marker>
            <c:bubble3D val="0"/>
            <c:extLst>
              <c:ext xmlns:c16="http://schemas.microsoft.com/office/drawing/2014/chart" uri="{C3380CC4-5D6E-409C-BE32-E72D297353CC}">
                <c16:uniqueId val="{0000000B-CE51-4C7D-B8D8-87C93C636840}"/>
              </c:ext>
            </c:extLst>
          </c:dPt>
          <c:dPt>
            <c:idx val="16"/>
            <c:marker>
              <c:symbol val="none"/>
            </c:marker>
            <c:bubble3D val="0"/>
            <c:extLst>
              <c:ext xmlns:c16="http://schemas.microsoft.com/office/drawing/2014/chart" uri="{C3380CC4-5D6E-409C-BE32-E72D297353CC}">
                <c16:uniqueId val="{0000000C-CE51-4C7D-B8D8-87C93C636840}"/>
              </c:ext>
            </c:extLst>
          </c:dPt>
          <c:dPt>
            <c:idx val="17"/>
            <c:marker>
              <c:symbol val="none"/>
            </c:marker>
            <c:bubble3D val="0"/>
            <c:extLst>
              <c:ext xmlns:c16="http://schemas.microsoft.com/office/drawing/2014/chart" uri="{C3380CC4-5D6E-409C-BE32-E72D297353CC}">
                <c16:uniqueId val="{0000000D-CE51-4C7D-B8D8-87C93C636840}"/>
              </c:ext>
            </c:extLst>
          </c:dPt>
          <c:dPt>
            <c:idx val="18"/>
            <c:marker>
              <c:symbol val="none"/>
            </c:marker>
            <c:bubble3D val="0"/>
            <c:extLst>
              <c:ext xmlns:c16="http://schemas.microsoft.com/office/drawing/2014/chart" uri="{C3380CC4-5D6E-409C-BE32-E72D297353CC}">
                <c16:uniqueId val="{0000000E-CE51-4C7D-B8D8-87C93C636840}"/>
              </c:ext>
            </c:extLst>
          </c:dPt>
          <c:dPt>
            <c:idx val="19"/>
            <c:marker>
              <c:symbol val="none"/>
            </c:marker>
            <c:bubble3D val="0"/>
            <c:extLst>
              <c:ext xmlns:c16="http://schemas.microsoft.com/office/drawing/2014/chart" uri="{C3380CC4-5D6E-409C-BE32-E72D297353CC}">
                <c16:uniqueId val="{0000000F-CE51-4C7D-B8D8-87C93C636840}"/>
              </c:ext>
            </c:extLst>
          </c:dPt>
          <c:dPt>
            <c:idx val="21"/>
            <c:marker>
              <c:symbol val="none"/>
            </c:marker>
            <c:bubble3D val="0"/>
            <c:extLst>
              <c:ext xmlns:c16="http://schemas.microsoft.com/office/drawing/2014/chart" uri="{C3380CC4-5D6E-409C-BE32-E72D297353CC}">
                <c16:uniqueId val="{00000010-CE51-4C7D-B8D8-87C93C636840}"/>
              </c:ext>
            </c:extLst>
          </c:dPt>
          <c:dPt>
            <c:idx val="22"/>
            <c:marker>
              <c:symbol val="none"/>
            </c:marker>
            <c:bubble3D val="0"/>
            <c:extLst>
              <c:ext xmlns:c16="http://schemas.microsoft.com/office/drawing/2014/chart" uri="{C3380CC4-5D6E-409C-BE32-E72D297353CC}">
                <c16:uniqueId val="{00000011-CE51-4C7D-B8D8-87C93C636840}"/>
              </c:ext>
            </c:extLst>
          </c:dPt>
          <c:dPt>
            <c:idx val="23"/>
            <c:marker>
              <c:symbol val="none"/>
            </c:marker>
            <c:bubble3D val="0"/>
            <c:extLst>
              <c:ext xmlns:c16="http://schemas.microsoft.com/office/drawing/2014/chart" uri="{C3380CC4-5D6E-409C-BE32-E72D297353CC}">
                <c16:uniqueId val="{00000012-CE51-4C7D-B8D8-87C93C636840}"/>
              </c:ext>
            </c:extLst>
          </c:dPt>
          <c:dPt>
            <c:idx val="24"/>
            <c:marker>
              <c:symbol val="none"/>
            </c:marker>
            <c:bubble3D val="0"/>
            <c:extLst>
              <c:ext xmlns:c16="http://schemas.microsoft.com/office/drawing/2014/chart" uri="{C3380CC4-5D6E-409C-BE32-E72D297353CC}">
                <c16:uniqueId val="{00000013-CE51-4C7D-B8D8-87C93C636840}"/>
              </c:ext>
            </c:extLst>
          </c:dPt>
          <c:dPt>
            <c:idx val="26"/>
            <c:marker>
              <c:symbol val="none"/>
            </c:marker>
            <c:bubble3D val="0"/>
            <c:extLst>
              <c:ext xmlns:c16="http://schemas.microsoft.com/office/drawing/2014/chart" uri="{C3380CC4-5D6E-409C-BE32-E72D297353CC}">
                <c16:uniqueId val="{00000014-CE51-4C7D-B8D8-87C93C636840}"/>
              </c:ext>
            </c:extLst>
          </c:dPt>
          <c:dPt>
            <c:idx val="27"/>
            <c:marker>
              <c:symbol val="none"/>
            </c:marker>
            <c:bubble3D val="0"/>
            <c:extLst>
              <c:ext xmlns:c16="http://schemas.microsoft.com/office/drawing/2014/chart" uri="{C3380CC4-5D6E-409C-BE32-E72D297353CC}">
                <c16:uniqueId val="{00000015-CE51-4C7D-B8D8-87C93C636840}"/>
              </c:ext>
            </c:extLst>
          </c:dPt>
          <c:dPt>
            <c:idx val="28"/>
            <c:marker>
              <c:symbol val="none"/>
            </c:marker>
            <c:bubble3D val="0"/>
            <c:extLst>
              <c:ext xmlns:c16="http://schemas.microsoft.com/office/drawing/2014/chart" uri="{C3380CC4-5D6E-409C-BE32-E72D297353CC}">
                <c16:uniqueId val="{00000016-CE51-4C7D-B8D8-87C93C636840}"/>
              </c:ext>
            </c:extLst>
          </c:dPt>
          <c:dPt>
            <c:idx val="29"/>
            <c:marker>
              <c:symbol val="none"/>
            </c:marker>
            <c:bubble3D val="0"/>
            <c:extLst>
              <c:ext xmlns:c16="http://schemas.microsoft.com/office/drawing/2014/chart" uri="{C3380CC4-5D6E-409C-BE32-E72D297353CC}">
                <c16:uniqueId val="{00000017-CE51-4C7D-B8D8-87C93C636840}"/>
              </c:ext>
            </c:extLst>
          </c:dPt>
          <c:dPt>
            <c:idx val="31"/>
            <c:marker>
              <c:symbol val="none"/>
            </c:marker>
            <c:bubble3D val="0"/>
            <c:extLst>
              <c:ext xmlns:c16="http://schemas.microsoft.com/office/drawing/2014/chart" uri="{C3380CC4-5D6E-409C-BE32-E72D297353CC}">
                <c16:uniqueId val="{00000018-CE51-4C7D-B8D8-87C93C636840}"/>
              </c:ext>
            </c:extLst>
          </c:dPt>
          <c:dPt>
            <c:idx val="32"/>
            <c:marker>
              <c:symbol val="none"/>
            </c:marker>
            <c:bubble3D val="0"/>
            <c:extLst>
              <c:ext xmlns:c16="http://schemas.microsoft.com/office/drawing/2014/chart" uri="{C3380CC4-5D6E-409C-BE32-E72D297353CC}">
                <c16:uniqueId val="{00000019-CE51-4C7D-B8D8-87C93C636840}"/>
              </c:ext>
            </c:extLst>
          </c:dPt>
          <c:dPt>
            <c:idx val="33"/>
            <c:marker>
              <c:symbol val="none"/>
            </c:marker>
            <c:bubble3D val="0"/>
            <c:extLst>
              <c:ext xmlns:c16="http://schemas.microsoft.com/office/drawing/2014/chart" uri="{C3380CC4-5D6E-409C-BE32-E72D297353CC}">
                <c16:uniqueId val="{0000001A-CE51-4C7D-B8D8-87C93C636840}"/>
              </c:ext>
            </c:extLst>
          </c:dPt>
          <c:dPt>
            <c:idx val="34"/>
            <c:marker>
              <c:symbol val="none"/>
            </c:marker>
            <c:bubble3D val="0"/>
            <c:extLst>
              <c:ext xmlns:c16="http://schemas.microsoft.com/office/drawing/2014/chart" uri="{C3380CC4-5D6E-409C-BE32-E72D297353CC}">
                <c16:uniqueId val="{0000001B-CE51-4C7D-B8D8-87C93C636840}"/>
              </c:ext>
            </c:extLst>
          </c:dPt>
          <c:dPt>
            <c:idx val="36"/>
            <c:marker>
              <c:symbol val="none"/>
            </c:marker>
            <c:bubble3D val="0"/>
            <c:extLst>
              <c:ext xmlns:c16="http://schemas.microsoft.com/office/drawing/2014/chart" uri="{C3380CC4-5D6E-409C-BE32-E72D297353CC}">
                <c16:uniqueId val="{0000001C-CE51-4C7D-B8D8-87C93C636840}"/>
              </c:ext>
            </c:extLst>
          </c:dPt>
          <c:dPt>
            <c:idx val="37"/>
            <c:marker>
              <c:symbol val="none"/>
            </c:marker>
            <c:bubble3D val="0"/>
            <c:extLst>
              <c:ext xmlns:c16="http://schemas.microsoft.com/office/drawing/2014/chart" uri="{C3380CC4-5D6E-409C-BE32-E72D297353CC}">
                <c16:uniqueId val="{0000001D-CE51-4C7D-B8D8-87C93C636840}"/>
              </c:ext>
            </c:extLst>
          </c:dPt>
          <c:dPt>
            <c:idx val="38"/>
            <c:marker>
              <c:symbol val="none"/>
            </c:marker>
            <c:bubble3D val="0"/>
            <c:extLst>
              <c:ext xmlns:c16="http://schemas.microsoft.com/office/drawing/2014/chart" uri="{C3380CC4-5D6E-409C-BE32-E72D297353CC}">
                <c16:uniqueId val="{0000001E-CE51-4C7D-B8D8-87C93C636840}"/>
              </c:ext>
            </c:extLst>
          </c:dPt>
          <c:dPt>
            <c:idx val="39"/>
            <c:marker>
              <c:symbol val="none"/>
            </c:marker>
            <c:bubble3D val="0"/>
            <c:extLst>
              <c:ext xmlns:c16="http://schemas.microsoft.com/office/drawing/2014/chart" uri="{C3380CC4-5D6E-409C-BE32-E72D297353CC}">
                <c16:uniqueId val="{0000001F-CE51-4C7D-B8D8-87C93C636840}"/>
              </c:ext>
            </c:extLst>
          </c:dPt>
          <c:dPt>
            <c:idx val="41"/>
            <c:marker>
              <c:symbol val="none"/>
            </c:marker>
            <c:bubble3D val="0"/>
            <c:extLst>
              <c:ext xmlns:c16="http://schemas.microsoft.com/office/drawing/2014/chart" uri="{C3380CC4-5D6E-409C-BE32-E72D297353CC}">
                <c16:uniqueId val="{00000020-CE51-4C7D-B8D8-87C93C636840}"/>
              </c:ext>
            </c:extLst>
          </c:dPt>
          <c:dPt>
            <c:idx val="42"/>
            <c:marker>
              <c:symbol val="none"/>
            </c:marker>
            <c:bubble3D val="0"/>
            <c:extLst>
              <c:ext xmlns:c16="http://schemas.microsoft.com/office/drawing/2014/chart" uri="{C3380CC4-5D6E-409C-BE32-E72D297353CC}">
                <c16:uniqueId val="{00000021-CE51-4C7D-B8D8-87C93C636840}"/>
              </c:ext>
            </c:extLst>
          </c:dPt>
          <c:dPt>
            <c:idx val="43"/>
            <c:marker>
              <c:symbol val="none"/>
            </c:marker>
            <c:bubble3D val="0"/>
            <c:extLst>
              <c:ext xmlns:c16="http://schemas.microsoft.com/office/drawing/2014/chart" uri="{C3380CC4-5D6E-409C-BE32-E72D297353CC}">
                <c16:uniqueId val="{00000022-CE51-4C7D-B8D8-87C93C636840}"/>
              </c:ext>
            </c:extLst>
          </c:dPt>
          <c:dPt>
            <c:idx val="44"/>
            <c:marker>
              <c:symbol val="none"/>
            </c:marker>
            <c:bubble3D val="0"/>
            <c:extLst>
              <c:ext xmlns:c16="http://schemas.microsoft.com/office/drawing/2014/chart" uri="{C3380CC4-5D6E-409C-BE32-E72D297353CC}">
                <c16:uniqueId val="{00000023-CE51-4C7D-B8D8-87C93C636840}"/>
              </c:ext>
            </c:extLst>
          </c:dPt>
          <c:dPt>
            <c:idx val="46"/>
            <c:marker>
              <c:symbol val="none"/>
            </c:marker>
            <c:bubble3D val="0"/>
            <c:extLst>
              <c:ext xmlns:c16="http://schemas.microsoft.com/office/drawing/2014/chart" uri="{C3380CC4-5D6E-409C-BE32-E72D297353CC}">
                <c16:uniqueId val="{00000024-CE51-4C7D-B8D8-87C93C636840}"/>
              </c:ext>
            </c:extLst>
          </c:dPt>
          <c:dPt>
            <c:idx val="47"/>
            <c:marker>
              <c:symbol val="none"/>
            </c:marker>
            <c:bubble3D val="0"/>
            <c:extLst>
              <c:ext xmlns:c16="http://schemas.microsoft.com/office/drawing/2014/chart" uri="{C3380CC4-5D6E-409C-BE32-E72D297353CC}">
                <c16:uniqueId val="{00000025-CE51-4C7D-B8D8-87C93C636840}"/>
              </c:ext>
            </c:extLst>
          </c:dPt>
          <c:dPt>
            <c:idx val="48"/>
            <c:marker>
              <c:symbol val="none"/>
            </c:marker>
            <c:bubble3D val="0"/>
            <c:extLst>
              <c:ext xmlns:c16="http://schemas.microsoft.com/office/drawing/2014/chart" uri="{C3380CC4-5D6E-409C-BE32-E72D297353CC}">
                <c16:uniqueId val="{00000026-CE51-4C7D-B8D8-87C93C636840}"/>
              </c:ext>
            </c:extLst>
          </c:dPt>
          <c:dPt>
            <c:idx val="49"/>
            <c:marker>
              <c:symbol val="none"/>
            </c:marker>
            <c:bubble3D val="0"/>
            <c:extLst>
              <c:ext xmlns:c16="http://schemas.microsoft.com/office/drawing/2014/chart" uri="{C3380CC4-5D6E-409C-BE32-E72D297353CC}">
                <c16:uniqueId val="{00000027-CE51-4C7D-B8D8-87C93C636840}"/>
              </c:ext>
            </c:extLst>
          </c:dPt>
          <c:dPt>
            <c:idx val="51"/>
            <c:marker>
              <c:symbol val="none"/>
            </c:marker>
            <c:bubble3D val="0"/>
            <c:extLst>
              <c:ext xmlns:c16="http://schemas.microsoft.com/office/drawing/2014/chart" uri="{C3380CC4-5D6E-409C-BE32-E72D297353CC}">
                <c16:uniqueId val="{00000028-CE51-4C7D-B8D8-87C93C636840}"/>
              </c:ext>
            </c:extLst>
          </c:dPt>
          <c:dPt>
            <c:idx val="52"/>
            <c:marker>
              <c:symbol val="none"/>
            </c:marker>
            <c:bubble3D val="0"/>
            <c:extLst>
              <c:ext xmlns:c16="http://schemas.microsoft.com/office/drawing/2014/chart" uri="{C3380CC4-5D6E-409C-BE32-E72D297353CC}">
                <c16:uniqueId val="{00000029-CE51-4C7D-B8D8-87C93C636840}"/>
              </c:ext>
            </c:extLst>
          </c:dPt>
          <c:cat>
            <c:numRef>
              <c:f>総括表!$C$5:$BC$5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総括表!$C$46:$BC$46</c:f>
              <c:numCache>
                <c:formatCode>0.0%</c:formatCode>
                <c:ptCount val="53"/>
                <c:pt idx="0">
                  <c:v>0.66286698083982354</c:v>
                </c:pt>
                <c:pt idx="1">
                  <c:v>0.66489809977766967</c:v>
                </c:pt>
                <c:pt idx="2">
                  <c:v>0.66467576791808869</c:v>
                </c:pt>
                <c:pt idx="3">
                  <c:v>0.66531769458887879</c:v>
                </c:pt>
                <c:pt idx="4">
                  <c:v>0.66825548271956614</c:v>
                </c:pt>
                <c:pt idx="5">
                  <c:v>0.67307403964374635</c:v>
                </c:pt>
                <c:pt idx="6">
                  <c:v>0.67815815664419132</c:v>
                </c:pt>
                <c:pt idx="7">
                  <c:v>0.68095424880286148</c:v>
                </c:pt>
                <c:pt idx="8">
                  <c:v>0.68397848801272332</c:v>
                </c:pt>
                <c:pt idx="9">
                  <c:v>0.6864135295242072</c:v>
                </c:pt>
                <c:pt idx="10">
                  <c:v>0.68844168804387318</c:v>
                </c:pt>
                <c:pt idx="11">
                  <c:v>0.68943748340778921</c:v>
                </c:pt>
                <c:pt idx="12">
                  <c:v>0.68931386560037466</c:v>
                </c:pt>
                <c:pt idx="13">
                  <c:v>0.69185437964652596</c:v>
                </c:pt>
                <c:pt idx="14">
                  <c:v>0.69033630246435407</c:v>
                </c:pt>
                <c:pt idx="15">
                  <c:v>0.68893910163682348</c:v>
                </c:pt>
                <c:pt idx="16">
                  <c:v>0.68654933588309597</c:v>
                </c:pt>
                <c:pt idx="17">
                  <c:v>0.68392726107155721</c:v>
                </c:pt>
                <c:pt idx="18">
                  <c:v>0.68065770385079893</c:v>
                </c:pt>
                <c:pt idx="19">
                  <c:v>0.67709260636183</c:v>
                </c:pt>
                <c:pt idx="20">
                  <c:v>0.67318910956227052</c:v>
                </c:pt>
                <c:pt idx="21">
                  <c:v>0.66969444258213595</c:v>
                </c:pt>
                <c:pt idx="22">
                  <c:v>0.66726812062166863</c:v>
                </c:pt>
                <c:pt idx="23">
                  <c:v>0.66513607858289603</c:v>
                </c:pt>
                <c:pt idx="24">
                  <c:v>0.66344463776372598</c:v>
                </c:pt>
                <c:pt idx="25">
                  <c:v>0.66174692898750542</c:v>
                </c:pt>
                <c:pt idx="26">
                  <c:v>0.66048847675829392</c:v>
                </c:pt>
                <c:pt idx="27">
                  <c:v>0.65946543145226411</c:v>
                </c:pt>
                <c:pt idx="28">
                  <c:v>0.65829852635626707</c:v>
                </c:pt>
                <c:pt idx="29">
                  <c:v>0.6572719303936575</c:v>
                </c:pt>
                <c:pt idx="30">
                  <c:v>0.65657517664987375</c:v>
                </c:pt>
                <c:pt idx="31">
                  <c:v>0.65582696575355881</c:v>
                </c:pt>
                <c:pt idx="32">
                  <c:v>0.65543254967654951</c:v>
                </c:pt>
                <c:pt idx="33">
                  <c:v>0.65580258042846074</c:v>
                </c:pt>
                <c:pt idx="34">
                  <c:v>0.65651131461872114</c:v>
                </c:pt>
                <c:pt idx="35">
                  <c:v>0.65722252095138434</c:v>
                </c:pt>
                <c:pt idx="36">
                  <c:v>0.65845443937296155</c:v>
                </c:pt>
                <c:pt idx="37">
                  <c:v>0.65975182104143504</c:v>
                </c:pt>
                <c:pt idx="38">
                  <c:v>0.66065193507339237</c:v>
                </c:pt>
                <c:pt idx="39">
                  <c:v>0.66174276659346942</c:v>
                </c:pt>
                <c:pt idx="40">
                  <c:v>0.66254279379681025</c:v>
                </c:pt>
                <c:pt idx="41">
                  <c:v>0.66245093429734614</c:v>
                </c:pt>
                <c:pt idx="42">
                  <c:v>0.66249736318720109</c:v>
                </c:pt>
                <c:pt idx="43">
                  <c:v>0.6614785115317583</c:v>
                </c:pt>
                <c:pt idx="44">
                  <c:v>0.66026595720015069</c:v>
                </c:pt>
                <c:pt idx="45">
                  <c:v>0.65913957010992064</c:v>
                </c:pt>
                <c:pt idx="46">
                  <c:v>0.65769523176691191</c:v>
                </c:pt>
                <c:pt idx="47">
                  <c:v>0.655586939089431</c:v>
                </c:pt>
                <c:pt idx="48">
                  <c:v>0.65341970019556606</c:v>
                </c:pt>
                <c:pt idx="49">
                  <c:v>0.65161865458285873</c:v>
                </c:pt>
                <c:pt idx="50">
                  <c:v>0.65025502617451769</c:v>
                </c:pt>
                <c:pt idx="51">
                  <c:v>0.64886240450131361</c:v>
                </c:pt>
                <c:pt idx="52">
                  <c:v>0.64802244188210423</c:v>
                </c:pt>
              </c:numCache>
            </c:numRef>
          </c:val>
          <c:smooth val="0"/>
          <c:extLst>
            <c:ext xmlns:c16="http://schemas.microsoft.com/office/drawing/2014/chart" uri="{C3380CC4-5D6E-409C-BE32-E72D297353CC}">
              <c16:uniqueId val="{0000002D-CE51-4C7D-B8D8-87C93C636840}"/>
            </c:ext>
          </c:extLst>
        </c:ser>
        <c:dLbls>
          <c:showLegendKey val="0"/>
          <c:showVal val="0"/>
          <c:showCatName val="0"/>
          <c:showSerName val="0"/>
          <c:showPercent val="0"/>
          <c:showBubbleSize val="0"/>
        </c:dLbls>
        <c:smooth val="0"/>
        <c:axId val="514368072"/>
        <c:axId val="514374736"/>
        <c:extLst>
          <c:ext xmlns:c15="http://schemas.microsoft.com/office/drawing/2012/chart" uri="{02D57815-91ED-43cb-92C2-25804820EDAC}">
            <c15:filteredLineSeries>
              <c15:ser>
                <c:idx val="3"/>
                <c:order val="1"/>
                <c:tx>
                  <c:strRef>
                    <c:extLst>
                      <c:ext uri="{02D57815-91ED-43cb-92C2-25804820EDAC}">
                        <c15:formulaRef>
                          <c15:sqref>総括表!$B$47</c15:sqref>
                        </c15:formulaRef>
                      </c:ext>
                    </c:extLst>
                    <c:strCache>
                      <c:ptCount val="1"/>
                      <c:pt idx="0">
                        <c:v>前回推計(R6推計)</c:v>
                      </c:pt>
                    </c:strCache>
                  </c:strRef>
                </c:tx>
                <c:spPr>
                  <a:ln w="28575" cap="rnd">
                    <a:solidFill>
                      <a:schemeClr val="accent4"/>
                    </a:solidFill>
                    <a:prstDash val="sysDash"/>
                    <a:round/>
                  </a:ln>
                  <a:effectLst/>
                </c:spPr>
                <c:marker>
                  <c:symbol val="none"/>
                </c:marker>
                <c:cat>
                  <c:numRef>
                    <c:extLst>
                      <c:ext uri="{02D57815-91ED-43cb-92C2-25804820EDAC}">
                        <c15:formulaRef>
                          <c15:sqref>総括表!$C$5:$BC$5</c15:sqref>
                        </c15:formulaRef>
                      </c:ext>
                    </c:extLst>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extLst>
                      <c:ext uri="{02D57815-91ED-43cb-92C2-25804820EDAC}">
                        <c15:formulaRef>
                          <c15:sqref>総括表!$C$47:$BF$47</c15:sqref>
                        </c15:formulaRef>
                      </c:ext>
                    </c:extLst>
                    <c:numCache>
                      <c:formatCode>0.0%</c:formatCode>
                      <c:ptCount val="56"/>
                      <c:pt idx="0">
                        <c:v>0.66286698083982354</c:v>
                      </c:pt>
                      <c:pt idx="1">
                        <c:v>0.66489809977766967</c:v>
                      </c:pt>
                      <c:pt idx="2">
                        <c:v>0.66467576791808869</c:v>
                      </c:pt>
                      <c:pt idx="3">
                        <c:v>0.66531769458887879</c:v>
                      </c:pt>
                      <c:pt idx="4">
                        <c:v>0.66825548271956614</c:v>
                      </c:pt>
                      <c:pt idx="5">
                        <c:v>0.67307403964374635</c:v>
                      </c:pt>
                      <c:pt idx="6">
                        <c:v>0.67631367348403915</c:v>
                      </c:pt>
                      <c:pt idx="7">
                        <c:v>0.67841737768447596</c:v>
                      </c:pt>
                      <c:pt idx="8">
                        <c:v>0.68074309877586847</c:v>
                      </c:pt>
                      <c:pt idx="9">
                        <c:v>0.68249843823822343</c:v>
                      </c:pt>
                      <c:pt idx="10">
                        <c:v>0.6839146296823323</c:v>
                      </c:pt>
                      <c:pt idx="11">
                        <c:v>0.68433338003453115</c:v>
                      </c:pt>
                      <c:pt idx="12">
                        <c:v>0.68361804965067197</c:v>
                      </c:pt>
                      <c:pt idx="13">
                        <c:v>0.68560909925997227</c:v>
                      </c:pt>
                      <c:pt idx="14">
                        <c:v>0.683488230460504</c:v>
                      </c:pt>
                      <c:pt idx="15">
                        <c:v>0.68152822943245617</c:v>
                      </c:pt>
                      <c:pt idx="16">
                        <c:v>0.67852198640945616</c:v>
                      </c:pt>
                      <c:pt idx="17">
                        <c:v>0.67534532069552811</c:v>
                      </c:pt>
                      <c:pt idx="18">
                        <c:v>0.67145479024445542</c:v>
                      </c:pt>
                      <c:pt idx="19">
                        <c:v>0.66741625373788371</c:v>
                      </c:pt>
                      <c:pt idx="20">
                        <c:v>0.66295160216328874</c:v>
                      </c:pt>
                      <c:pt idx="21">
                        <c:v>0.65985732290759291</c:v>
                      </c:pt>
                      <c:pt idx="22">
                        <c:v>0.65732757510733131</c:v>
                      </c:pt>
                      <c:pt idx="23">
                        <c:v>0.65502388623606367</c:v>
                      </c:pt>
                      <c:pt idx="24">
                        <c:v>0.65327648955287609</c:v>
                      </c:pt>
                      <c:pt idx="25">
                        <c:v>0.65149395279273814</c:v>
                      </c:pt>
                      <c:pt idx="26">
                        <c:v>0.6501167204328161</c:v>
                      </c:pt>
                      <c:pt idx="27">
                        <c:v>0.64904612586673405</c:v>
                      </c:pt>
                      <c:pt idx="28">
                        <c:v>0.64791596651219441</c:v>
                      </c:pt>
                      <c:pt idx="29">
                        <c:v>0.64708460089575293</c:v>
                      </c:pt>
                      <c:pt idx="30">
                        <c:v>0.6465305719889719</c:v>
                      </c:pt>
                      <c:pt idx="31">
                        <c:v>0.64588192955095058</c:v>
                      </c:pt>
                      <c:pt idx="32">
                        <c:v>0.64562800063425052</c:v>
                      </c:pt>
                      <c:pt idx="33">
                        <c:v>0.64603810884050927</c:v>
                      </c:pt>
                      <c:pt idx="34">
                        <c:v>0.64677151867048266</c:v>
                      </c:pt>
                      <c:pt idx="35">
                        <c:v>0.64761000599024421</c:v>
                      </c:pt>
                      <c:pt idx="36">
                        <c:v>0.64892197803512908</c:v>
                      </c:pt>
                      <c:pt idx="37">
                        <c:v>0.65035324468248457</c:v>
                      </c:pt>
                      <c:pt idx="38">
                        <c:v>0.65130480302247518</c:v>
                      </c:pt>
                      <c:pt idx="39">
                        <c:v>0.65244879841493197</c:v>
                      </c:pt>
                      <c:pt idx="40">
                        <c:v>0.65329266752079185</c:v>
                      </c:pt>
                      <c:pt idx="41">
                        <c:v>0.6533270552997763</c:v>
                      </c:pt>
                      <c:pt idx="42">
                        <c:v>0.65356228933308835</c:v>
                      </c:pt>
                      <c:pt idx="43">
                        <c:v>0.65269335169234877</c:v>
                      </c:pt>
                      <c:pt idx="44">
                        <c:v>0.6516524681824688</c:v>
                      </c:pt>
                      <c:pt idx="45">
                        <c:v>0.6508114632529316</c:v>
                      </c:pt>
                      <c:pt idx="46">
                        <c:v>0.65003650070151076</c:v>
                      </c:pt>
                      <c:pt idx="47">
                        <c:v>0.64859077918377261</c:v>
                      </c:pt>
                      <c:pt idx="48">
                        <c:v>0.6479094350704615</c:v>
                      </c:pt>
                      <c:pt idx="49">
                        <c:v>0.64727241716486494</c:v>
                      </c:pt>
                      <c:pt idx="50">
                        <c:v>0.64670282647275601</c:v>
                      </c:pt>
                      <c:pt idx="51">
                        <c:v>0.64599482982322143</c:v>
                      </c:pt>
                      <c:pt idx="52">
                        <c:v>0</c:v>
                      </c:pt>
                      <c:pt idx="53">
                        <c:v>0</c:v>
                      </c:pt>
                      <c:pt idx="54">
                        <c:v>0</c:v>
                      </c:pt>
                      <c:pt idx="55">
                        <c:v>0</c:v>
                      </c:pt>
                    </c:numCache>
                  </c:numRef>
                </c:val>
                <c:smooth val="0"/>
                <c:extLst>
                  <c:ext xmlns:c16="http://schemas.microsoft.com/office/drawing/2014/chart" uri="{C3380CC4-5D6E-409C-BE32-E72D297353CC}">
                    <c16:uniqueId val="{0000002E-CE51-4C7D-B8D8-87C93C636840}"/>
                  </c:ext>
                </c:extLst>
              </c15:ser>
            </c15:filteredLineSeries>
          </c:ext>
        </c:extLst>
      </c:lineChart>
      <c:catAx>
        <c:axId val="5143680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ja-JP" sz="1000" b="0" i="0" u="none" strike="noStrike" baseline="0">
                    <a:effectLst/>
                  </a:rPr>
                  <a:t>基準日</a:t>
                </a:r>
                <a:r>
                  <a:rPr lang="en-US" altLang="ja-JP" sz="1000" b="0" i="0" u="none" strike="noStrike" baseline="0">
                    <a:effectLst/>
                  </a:rPr>
                  <a:t>:</a:t>
                </a:r>
                <a:r>
                  <a:rPr lang="en-US"/>
                  <a:t>1</a:t>
                </a:r>
                <a:r>
                  <a:rPr lang="ja-JP" altLang="en-US"/>
                  <a:t>月</a:t>
                </a:r>
                <a:r>
                  <a:rPr lang="en-US" altLang="ja-JP"/>
                  <a:t>1</a:t>
                </a:r>
                <a:r>
                  <a:rPr lang="ja-JP" altLang="en-US"/>
                  <a:t>日</a:t>
                </a:r>
                <a:r>
                  <a:rPr lang="ja-JP"/>
                  <a:t>）</a:t>
                </a:r>
              </a:p>
            </c:rich>
          </c:tx>
          <c:layout>
            <c:manualLayout>
              <c:xMode val="edge"/>
              <c:yMode val="edge"/>
              <c:x val="0.42132197173983388"/>
              <c:y val="0.9364375000000000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14374736"/>
        <c:crosses val="autoZero"/>
        <c:auto val="1"/>
        <c:lblAlgn val="ctr"/>
        <c:lblOffset val="100"/>
        <c:tickLblSkip val="5"/>
        <c:noMultiLvlLbl val="0"/>
      </c:catAx>
      <c:valAx>
        <c:axId val="514374736"/>
        <c:scaling>
          <c:orientation val="minMax"/>
          <c:max val="0.70000000000000007"/>
          <c:min val="0.53"/>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14368072"/>
        <c:crosses val="autoZero"/>
        <c:crossBetween val="between"/>
        <c:majorUnit val="1.0000000000000002E-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'総括表(地区)'!$A$43</c:f>
          <c:strCache>
            <c:ptCount val="1"/>
            <c:pt idx="0">
              <c:v>：生産年齢人口比率_地区別(基本推計)</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6.7890410958904107E-2"/>
          <c:y val="0.18045833333333333"/>
          <c:w val="0.9114533491532737"/>
          <c:h val="0.66856955380577432"/>
        </c:manualLayout>
      </c:layout>
      <c:lineChart>
        <c:grouping val="standard"/>
        <c:varyColors val="0"/>
        <c:ser>
          <c:idx val="0"/>
          <c:order val="0"/>
          <c:tx>
            <c:strRef>
              <c:f>'総括表(地区)'!$B$43</c:f>
              <c:strCache>
                <c:ptCount val="1"/>
                <c:pt idx="0">
                  <c:v>大森地区</c:v>
                </c:pt>
              </c:strCache>
            </c:strRef>
          </c:tx>
          <c:spPr>
            <a:ln w="28575" cap="rnd">
              <a:solidFill>
                <a:schemeClr val="accent2"/>
              </a:solidFill>
              <a:round/>
            </a:ln>
            <a:effectLst/>
          </c:spPr>
          <c:marker>
            <c:symbol val="none"/>
          </c:marker>
          <c:cat>
            <c:numRef>
              <c:f>'総括表(地区)'!$C$5:$BC$5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'総括表(地区)'!$C$43:$BC$43</c:f>
              <c:numCache>
                <c:formatCode>0.0%</c:formatCode>
                <c:ptCount val="53"/>
                <c:pt idx="0">
                  <c:v>0.66439020071242505</c:v>
                </c:pt>
                <c:pt idx="1">
                  <c:v>0.66677934560297714</c:v>
                </c:pt>
                <c:pt idx="2">
                  <c:v>0.66636731837980678</c:v>
                </c:pt>
                <c:pt idx="3">
                  <c:v>0.66664712300252216</c:v>
                </c:pt>
                <c:pt idx="4">
                  <c:v>0.6695042086646229</c:v>
                </c:pt>
                <c:pt idx="5">
                  <c:v>0.6747318821438637</c:v>
                </c:pt>
                <c:pt idx="6">
                  <c:v>0.68026634140519904</c:v>
                </c:pt>
                <c:pt idx="7">
                  <c:v>0.68293305376593438</c:v>
                </c:pt>
                <c:pt idx="8">
                  <c:v>0.68630370684074127</c:v>
                </c:pt>
                <c:pt idx="9">
                  <c:v>0.68921143947310837</c:v>
                </c:pt>
                <c:pt idx="10">
                  <c:v>0.69198609065918049</c:v>
                </c:pt>
                <c:pt idx="11">
                  <c:v>0.69369193497216763</c:v>
                </c:pt>
                <c:pt idx="12">
                  <c:v>0.69410492170442184</c:v>
                </c:pt>
                <c:pt idx="13">
                  <c:v>0.69714393726878099</c:v>
                </c:pt>
                <c:pt idx="14">
                  <c:v>0.69625784803091029</c:v>
                </c:pt>
                <c:pt idx="15">
                  <c:v>0.69549549005051658</c:v>
                </c:pt>
                <c:pt idx="16">
                  <c:v>0.69383807674582776</c:v>
                </c:pt>
                <c:pt idx="17">
                  <c:v>0.69199431168380998</c:v>
                </c:pt>
                <c:pt idx="18">
                  <c:v>0.68918217233409684</c:v>
                </c:pt>
                <c:pt idx="19">
                  <c:v>0.68647986016157836</c:v>
                </c:pt>
                <c:pt idx="20">
                  <c:v>0.68342505090084094</c:v>
                </c:pt>
                <c:pt idx="21">
                  <c:v>0.68006090450933421</c:v>
                </c:pt>
                <c:pt idx="22">
                  <c:v>0.67787794899679898</c:v>
                </c:pt>
                <c:pt idx="23">
                  <c:v>0.67578895243723369</c:v>
                </c:pt>
                <c:pt idx="24">
                  <c:v>0.67450362720077695</c:v>
                </c:pt>
                <c:pt idx="25">
                  <c:v>0.67273735094998388</c:v>
                </c:pt>
                <c:pt idx="26">
                  <c:v>0.67155128455137936</c:v>
                </c:pt>
                <c:pt idx="27">
                  <c:v>0.67051164849988554</c:v>
                </c:pt>
                <c:pt idx="28">
                  <c:v>0.66934517721278786</c:v>
                </c:pt>
                <c:pt idx="29">
                  <c:v>0.6683963073244249</c:v>
                </c:pt>
                <c:pt idx="30">
                  <c:v>0.66779298590191583</c:v>
                </c:pt>
                <c:pt idx="31">
                  <c:v>0.66691494670296192</c:v>
                </c:pt>
                <c:pt idx="32">
                  <c:v>0.66639020906143964</c:v>
                </c:pt>
                <c:pt idx="33">
                  <c:v>0.66658647833164542</c:v>
                </c:pt>
                <c:pt idx="34">
                  <c:v>0.66701302847179444</c:v>
                </c:pt>
                <c:pt idx="35">
                  <c:v>0.66748091291683342</c:v>
                </c:pt>
                <c:pt idx="36">
                  <c:v>0.66869685096318643</c:v>
                </c:pt>
                <c:pt idx="37">
                  <c:v>0.66965524933392873</c:v>
                </c:pt>
                <c:pt idx="38">
                  <c:v>0.67081095781519218</c:v>
                </c:pt>
                <c:pt idx="39">
                  <c:v>0.67198452333371195</c:v>
                </c:pt>
                <c:pt idx="40">
                  <c:v>0.67265198646904345</c:v>
                </c:pt>
                <c:pt idx="41">
                  <c:v>0.67286918048843758</c:v>
                </c:pt>
                <c:pt idx="42">
                  <c:v>0.67297214386414017</c:v>
                </c:pt>
                <c:pt idx="43">
                  <c:v>0.67246096256699961</c:v>
                </c:pt>
                <c:pt idx="44">
                  <c:v>0.67152760513203169</c:v>
                </c:pt>
                <c:pt idx="45">
                  <c:v>0.67069256996382887</c:v>
                </c:pt>
                <c:pt idx="46">
                  <c:v>0.66958063988092209</c:v>
                </c:pt>
                <c:pt idx="47">
                  <c:v>0.66767198679466333</c:v>
                </c:pt>
                <c:pt idx="48">
                  <c:v>0.6661410805386947</c:v>
                </c:pt>
                <c:pt idx="49">
                  <c:v>0.66485444759022938</c:v>
                </c:pt>
                <c:pt idx="50">
                  <c:v>0.66425629109883377</c:v>
                </c:pt>
                <c:pt idx="51">
                  <c:v>0.66351138314651303</c:v>
                </c:pt>
                <c:pt idx="52">
                  <c:v>0.66321281071205462</c:v>
                </c:pt>
              </c:numCache>
            </c:numRef>
          </c:val>
          <c:smooth val="0"/>
          <c:extLst>
            <c:ext xmlns:c16="http://schemas.microsoft.com/office/drawing/2014/chart" uri="{C3380CC4-5D6E-409C-BE32-E72D297353CC}">
              <c16:uniqueId val="{00000001-64E4-417D-94FF-80CE6F3DB165}"/>
            </c:ext>
          </c:extLst>
        </c:ser>
        <c:ser>
          <c:idx val="1"/>
          <c:order val="1"/>
          <c:tx>
            <c:strRef>
              <c:f>'総括表(地区)'!$B$44</c:f>
              <c:strCache>
                <c:ptCount val="1"/>
                <c:pt idx="0">
                  <c:v>調布地区</c:v>
                </c:pt>
              </c:strCache>
            </c:strRef>
          </c:tx>
          <c:spPr>
            <a:ln w="28575" cap="rnd">
              <a:solidFill>
                <a:schemeClr val="accent4"/>
              </a:solidFill>
              <a:round/>
            </a:ln>
            <a:effectLst/>
          </c:spPr>
          <c:marker>
            <c:symbol val="none"/>
          </c:marker>
          <c:cat>
            <c:numRef>
              <c:f>'総括表(地区)'!$C$5:$BC$5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'総括表(地区)'!$C$44:$BC$44</c:f>
              <c:numCache>
                <c:formatCode>0.0%</c:formatCode>
                <c:ptCount val="53"/>
                <c:pt idx="0">
                  <c:v>0.66127101133713873</c:v>
                </c:pt>
                <c:pt idx="1">
                  <c:v>0.66251646432447364</c:v>
                </c:pt>
                <c:pt idx="2">
                  <c:v>0.66109524742905412</c:v>
                </c:pt>
                <c:pt idx="3">
                  <c:v>0.66079470685544128</c:v>
                </c:pt>
                <c:pt idx="4">
                  <c:v>0.66086887873411793</c:v>
                </c:pt>
                <c:pt idx="5">
                  <c:v>0.66367933628140974</c:v>
                </c:pt>
                <c:pt idx="6">
                  <c:v>0.66740852168874498</c:v>
                </c:pt>
                <c:pt idx="7">
                  <c:v>0.66867424871740477</c:v>
                </c:pt>
                <c:pt idx="8">
                  <c:v>0.66974119875315574</c:v>
                </c:pt>
                <c:pt idx="9">
                  <c:v>0.67055515058655868</c:v>
                </c:pt>
                <c:pt idx="10">
                  <c:v>0.67054917190214613</c:v>
                </c:pt>
                <c:pt idx="11">
                  <c:v>0.66973539315704411</c:v>
                </c:pt>
                <c:pt idx="12">
                  <c:v>0.66791024232244312</c:v>
                </c:pt>
                <c:pt idx="13">
                  <c:v>0.6688880906893474</c:v>
                </c:pt>
                <c:pt idx="14">
                  <c:v>0.66548225132652139</c:v>
                </c:pt>
                <c:pt idx="15">
                  <c:v>0.66268850123742884</c:v>
                </c:pt>
                <c:pt idx="16">
                  <c:v>0.65871182626356239</c:v>
                </c:pt>
                <c:pt idx="17">
                  <c:v>0.65487084541574458</c:v>
                </c:pt>
                <c:pt idx="18">
                  <c:v>0.65097314855947552</c:v>
                </c:pt>
                <c:pt idx="19">
                  <c:v>0.64639301937535509</c:v>
                </c:pt>
                <c:pt idx="20">
                  <c:v>0.64107473476291665</c:v>
                </c:pt>
                <c:pt idx="21">
                  <c:v>0.63608988268354749</c:v>
                </c:pt>
                <c:pt idx="22">
                  <c:v>0.6324744690356805</c:v>
                </c:pt>
                <c:pt idx="23">
                  <c:v>0.6296340163378652</c:v>
                </c:pt>
                <c:pt idx="24">
                  <c:v>0.62662495489802239</c:v>
                </c:pt>
                <c:pt idx="25">
                  <c:v>0.62380121470389771</c:v>
                </c:pt>
                <c:pt idx="26">
                  <c:v>0.62181102134346178</c:v>
                </c:pt>
                <c:pt idx="27">
                  <c:v>0.61981673267181858</c:v>
                </c:pt>
                <c:pt idx="28">
                  <c:v>0.61816644648329822</c:v>
                </c:pt>
                <c:pt idx="29">
                  <c:v>0.61663851134910475</c:v>
                </c:pt>
                <c:pt idx="30">
                  <c:v>0.61525142475953354</c:v>
                </c:pt>
                <c:pt idx="31">
                  <c:v>0.61445588274772922</c:v>
                </c:pt>
                <c:pt idx="32">
                  <c:v>0.6136669018255172</c:v>
                </c:pt>
                <c:pt idx="33">
                  <c:v>0.61478765877963371</c:v>
                </c:pt>
                <c:pt idx="34">
                  <c:v>0.61606959883323642</c:v>
                </c:pt>
                <c:pt idx="35">
                  <c:v>0.61738499696349269</c:v>
                </c:pt>
                <c:pt idx="36">
                  <c:v>0.61924019246062323</c:v>
                </c:pt>
                <c:pt idx="37">
                  <c:v>0.62129058753550748</c:v>
                </c:pt>
                <c:pt idx="38">
                  <c:v>0.62279511102347673</c:v>
                </c:pt>
                <c:pt idx="39">
                  <c:v>0.62464706939244297</c:v>
                </c:pt>
                <c:pt idx="40">
                  <c:v>0.626621456284018</c:v>
                </c:pt>
                <c:pt idx="41">
                  <c:v>0.62748962607332226</c:v>
                </c:pt>
                <c:pt idx="42">
                  <c:v>0.62930054801921309</c:v>
                </c:pt>
                <c:pt idx="43">
                  <c:v>0.62973162048395404</c:v>
                </c:pt>
                <c:pt idx="44">
                  <c:v>0.63018961604778789</c:v>
                </c:pt>
                <c:pt idx="45">
                  <c:v>0.63029521136753974</c:v>
                </c:pt>
                <c:pt idx="46">
                  <c:v>0.63011526356457515</c:v>
                </c:pt>
                <c:pt idx="47">
                  <c:v>0.62934110447279223</c:v>
                </c:pt>
                <c:pt idx="48">
                  <c:v>0.62866774481419896</c:v>
                </c:pt>
                <c:pt idx="49">
                  <c:v>0.62836492656984244</c:v>
                </c:pt>
                <c:pt idx="50">
                  <c:v>0.6278325691507205</c:v>
                </c:pt>
                <c:pt idx="51">
                  <c:v>0.62732292182422766</c:v>
                </c:pt>
                <c:pt idx="52">
                  <c:v>0.62786640325988397</c:v>
                </c:pt>
              </c:numCache>
            </c:numRef>
          </c:val>
          <c:smooth val="0"/>
          <c:extLst>
            <c:ext xmlns:c16="http://schemas.microsoft.com/office/drawing/2014/chart" uri="{C3380CC4-5D6E-409C-BE32-E72D297353CC}">
              <c16:uniqueId val="{00000003-64E4-417D-94FF-80CE6F3DB165}"/>
            </c:ext>
          </c:extLst>
        </c:ser>
        <c:ser>
          <c:idx val="2"/>
          <c:order val="2"/>
          <c:tx>
            <c:strRef>
              <c:f>'総括表(地区)'!$B$45</c:f>
              <c:strCache>
                <c:ptCount val="1"/>
                <c:pt idx="0">
                  <c:v>蒲田地区</c:v>
                </c:pt>
              </c:strCache>
            </c:strRef>
          </c:tx>
          <c:spPr>
            <a:ln w="28575" cap="rnd">
              <a:solidFill>
                <a:schemeClr val="accent6"/>
              </a:solidFill>
              <a:round/>
            </a:ln>
            <a:effectLst/>
          </c:spPr>
          <c:marker>
            <c:symbol val="none"/>
          </c:marker>
          <c:cat>
            <c:numRef>
              <c:f>'総括表(地区)'!$C$5:$BC$5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'総括表(地区)'!$C$45:$BC$45</c:f>
              <c:numCache>
                <c:formatCode>0.0%</c:formatCode>
                <c:ptCount val="53"/>
                <c:pt idx="0">
                  <c:v>0.6626313603431061</c:v>
                </c:pt>
                <c:pt idx="1">
                  <c:v>0.66486782290713831</c:v>
                </c:pt>
                <c:pt idx="2">
                  <c:v>0.66557549791414161</c:v>
                </c:pt>
                <c:pt idx="3">
                  <c:v>0.6671169142651403</c:v>
                </c:pt>
                <c:pt idx="4">
                  <c:v>0.67194599143096401</c:v>
                </c:pt>
                <c:pt idx="5">
                  <c:v>0.67767242087947088</c:v>
                </c:pt>
                <c:pt idx="6">
                  <c:v>0.68323797908480399</c:v>
                </c:pt>
                <c:pt idx="7">
                  <c:v>0.68710011931797588</c:v>
                </c:pt>
                <c:pt idx="8">
                  <c:v>0.69106866846448067</c:v>
                </c:pt>
                <c:pt idx="9">
                  <c:v>0.69413024030042414</c:v>
                </c:pt>
                <c:pt idx="10">
                  <c:v>0.69681869383054196</c:v>
                </c:pt>
                <c:pt idx="11">
                  <c:v>0.69836319789680779</c:v>
                </c:pt>
                <c:pt idx="12">
                  <c:v>0.69886183964702342</c:v>
                </c:pt>
                <c:pt idx="13">
                  <c:v>0.70196905752425776</c:v>
                </c:pt>
                <c:pt idx="14">
                  <c:v>0.70111413739681649</c:v>
                </c:pt>
                <c:pt idx="15">
                  <c:v>0.70006752129270589</c:v>
                </c:pt>
                <c:pt idx="16">
                  <c:v>0.69806501383950337</c:v>
                </c:pt>
                <c:pt idx="17">
                  <c:v>0.69555950689125112</c:v>
                </c:pt>
                <c:pt idx="18">
                  <c:v>0.69229786480361011</c:v>
                </c:pt>
                <c:pt idx="19">
                  <c:v>0.68864274087982891</c:v>
                </c:pt>
                <c:pt idx="20">
                  <c:v>0.68490926992928658</c:v>
                </c:pt>
                <c:pt idx="21">
                  <c:v>0.68222487714305902</c:v>
                </c:pt>
                <c:pt idx="22">
                  <c:v>0.6803230693566289</c:v>
                </c:pt>
                <c:pt idx="23">
                  <c:v>0.67857976156626709</c:v>
                </c:pt>
                <c:pt idx="24">
                  <c:v>0.67735779270998508</c:v>
                </c:pt>
                <c:pt idx="25">
                  <c:v>0.67640491420217563</c:v>
                </c:pt>
                <c:pt idx="26">
                  <c:v>0.6755250867030157</c:v>
                </c:pt>
                <c:pt idx="27">
                  <c:v>0.67510811471531573</c:v>
                </c:pt>
                <c:pt idx="28">
                  <c:v>0.67422732584290312</c:v>
                </c:pt>
                <c:pt idx="29">
                  <c:v>0.67342928878377395</c:v>
                </c:pt>
                <c:pt idx="30">
                  <c:v>0.67306204970575889</c:v>
                </c:pt>
                <c:pt idx="31">
                  <c:v>0.67242507525952455</c:v>
                </c:pt>
                <c:pt idx="32">
                  <c:v>0.6723570050021086</c:v>
                </c:pt>
                <c:pt idx="33">
                  <c:v>0.67236840066677472</c:v>
                </c:pt>
                <c:pt idx="34">
                  <c:v>0.67292105530958257</c:v>
                </c:pt>
                <c:pt idx="35">
                  <c:v>0.67342283110711643</c:v>
                </c:pt>
                <c:pt idx="36">
                  <c:v>0.67423887880302114</c:v>
                </c:pt>
                <c:pt idx="37">
                  <c:v>0.67531704507305934</c:v>
                </c:pt>
                <c:pt idx="38">
                  <c:v>0.67558021624525111</c:v>
                </c:pt>
                <c:pt idx="39">
                  <c:v>0.67608506953273906</c:v>
                </c:pt>
                <c:pt idx="40">
                  <c:v>0.67622744238537713</c:v>
                </c:pt>
                <c:pt idx="41">
                  <c:v>0.67523137728825366</c:v>
                </c:pt>
                <c:pt idx="42">
                  <c:v>0.67409208163747025</c:v>
                </c:pt>
                <c:pt idx="43">
                  <c:v>0.67169384122955622</c:v>
                </c:pt>
                <c:pt idx="44">
                  <c:v>0.66916326477286425</c:v>
                </c:pt>
                <c:pt idx="45">
                  <c:v>0.66698182275445406</c:v>
                </c:pt>
                <c:pt idx="46">
                  <c:v>0.66442737568029853</c:v>
                </c:pt>
                <c:pt idx="47">
                  <c:v>0.66128257897779419</c:v>
                </c:pt>
                <c:pt idx="48">
                  <c:v>0.65759782750417761</c:v>
                </c:pt>
                <c:pt idx="49">
                  <c:v>0.65438319476237705</c:v>
                </c:pt>
                <c:pt idx="50">
                  <c:v>0.65179696912612395</c:v>
                </c:pt>
                <c:pt idx="51">
                  <c:v>0.64925183430559996</c:v>
                </c:pt>
                <c:pt idx="52">
                  <c:v>0.64704201835600816</c:v>
                </c:pt>
              </c:numCache>
            </c:numRef>
          </c:val>
          <c:smooth val="0"/>
          <c:extLst>
            <c:ext xmlns:c16="http://schemas.microsoft.com/office/drawing/2014/chart" uri="{C3380CC4-5D6E-409C-BE32-E72D297353CC}">
              <c16:uniqueId val="{00000005-64E4-417D-94FF-80CE6F3DB165}"/>
            </c:ext>
          </c:extLst>
        </c:ser>
        <c:ser>
          <c:idx val="3"/>
          <c:order val="3"/>
          <c:tx>
            <c:strRef>
              <c:f>'総括表(地区)'!$B$46</c:f>
              <c:strCache>
                <c:ptCount val="1"/>
                <c:pt idx="0">
                  <c:v>大田区全域</c:v>
                </c:pt>
              </c:strCache>
            </c:strRef>
          </c:tx>
          <c:spPr>
            <a:ln w="63500" cap="rnd">
              <a:solidFill>
                <a:schemeClr val="accent5"/>
              </a:solidFill>
              <a:round/>
            </a:ln>
            <a:effectLst/>
          </c:spPr>
          <c:marker>
            <c:symbol val="none"/>
          </c:marker>
          <c:cat>
            <c:numRef>
              <c:f>'総括表(地区)'!$C$5:$BC$5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'総括表(地区)'!$C$46:$BC$46</c:f>
              <c:numCache>
                <c:formatCode>0.0%</c:formatCode>
                <c:ptCount val="53"/>
                <c:pt idx="0">
                  <c:v>0.66286698083982365</c:v>
                </c:pt>
                <c:pt idx="1">
                  <c:v>0.66489809977766956</c:v>
                </c:pt>
                <c:pt idx="2">
                  <c:v>0.66467576791808869</c:v>
                </c:pt>
                <c:pt idx="3">
                  <c:v>0.66531769458887879</c:v>
                </c:pt>
                <c:pt idx="4">
                  <c:v>0.66825548271956614</c:v>
                </c:pt>
                <c:pt idx="5">
                  <c:v>0.67307403964374646</c:v>
                </c:pt>
                <c:pt idx="6">
                  <c:v>0.67815815664419132</c:v>
                </c:pt>
                <c:pt idx="7">
                  <c:v>0.68095424880286137</c:v>
                </c:pt>
                <c:pt idx="8">
                  <c:v>0.68397848801272332</c:v>
                </c:pt>
                <c:pt idx="9">
                  <c:v>0.68641352952420709</c:v>
                </c:pt>
                <c:pt idx="10">
                  <c:v>0.68844168804387318</c:v>
                </c:pt>
                <c:pt idx="11">
                  <c:v>0.68943748340778921</c:v>
                </c:pt>
                <c:pt idx="12">
                  <c:v>0.68931386560037455</c:v>
                </c:pt>
                <c:pt idx="13">
                  <c:v>0.69185437964652574</c:v>
                </c:pt>
                <c:pt idx="14">
                  <c:v>0.69033630246435396</c:v>
                </c:pt>
                <c:pt idx="15">
                  <c:v>0.68893910163682348</c:v>
                </c:pt>
                <c:pt idx="16">
                  <c:v>0.68654933588309586</c:v>
                </c:pt>
                <c:pt idx="17">
                  <c:v>0.6839272610715571</c:v>
                </c:pt>
                <c:pt idx="18">
                  <c:v>0.68065770385079905</c:v>
                </c:pt>
                <c:pt idx="19">
                  <c:v>0.67709260636183011</c:v>
                </c:pt>
                <c:pt idx="20">
                  <c:v>0.6731891095622704</c:v>
                </c:pt>
                <c:pt idx="21">
                  <c:v>0.66969444258213595</c:v>
                </c:pt>
                <c:pt idx="22">
                  <c:v>0.66726812062166851</c:v>
                </c:pt>
                <c:pt idx="23">
                  <c:v>0.66513607858289592</c:v>
                </c:pt>
                <c:pt idx="24">
                  <c:v>0.66344463776372575</c:v>
                </c:pt>
                <c:pt idx="25">
                  <c:v>0.66174692898750553</c:v>
                </c:pt>
                <c:pt idx="26">
                  <c:v>0.66048847675829392</c:v>
                </c:pt>
                <c:pt idx="27">
                  <c:v>0.65946543145226388</c:v>
                </c:pt>
                <c:pt idx="28">
                  <c:v>0.65829852635626696</c:v>
                </c:pt>
                <c:pt idx="29">
                  <c:v>0.6572719303936575</c:v>
                </c:pt>
                <c:pt idx="30">
                  <c:v>0.65657517664987386</c:v>
                </c:pt>
                <c:pt idx="31">
                  <c:v>0.65582696575355892</c:v>
                </c:pt>
                <c:pt idx="32">
                  <c:v>0.65543254967654951</c:v>
                </c:pt>
                <c:pt idx="33">
                  <c:v>0.65580258042846074</c:v>
                </c:pt>
                <c:pt idx="34">
                  <c:v>0.65651131461872114</c:v>
                </c:pt>
                <c:pt idx="35">
                  <c:v>0.65722252095138434</c:v>
                </c:pt>
                <c:pt idx="36">
                  <c:v>0.65845443937296155</c:v>
                </c:pt>
                <c:pt idx="37">
                  <c:v>0.65975182104143504</c:v>
                </c:pt>
                <c:pt idx="38">
                  <c:v>0.66065193507339237</c:v>
                </c:pt>
                <c:pt idx="39">
                  <c:v>0.66174276659346964</c:v>
                </c:pt>
                <c:pt idx="40">
                  <c:v>0.66254279379681036</c:v>
                </c:pt>
                <c:pt idx="41">
                  <c:v>0.66245093429734614</c:v>
                </c:pt>
                <c:pt idx="42">
                  <c:v>0.66249736318720109</c:v>
                </c:pt>
                <c:pt idx="43">
                  <c:v>0.6614785115317583</c:v>
                </c:pt>
                <c:pt idx="44">
                  <c:v>0.6602659572001508</c:v>
                </c:pt>
                <c:pt idx="45">
                  <c:v>0.65913957010992064</c:v>
                </c:pt>
                <c:pt idx="46">
                  <c:v>0.65769523176691191</c:v>
                </c:pt>
                <c:pt idx="47">
                  <c:v>0.655586939089431</c:v>
                </c:pt>
                <c:pt idx="48">
                  <c:v>0.65341970019556606</c:v>
                </c:pt>
                <c:pt idx="49">
                  <c:v>0.65161865458285873</c:v>
                </c:pt>
                <c:pt idx="50">
                  <c:v>0.65025502617451769</c:v>
                </c:pt>
                <c:pt idx="51">
                  <c:v>0.64886240450131361</c:v>
                </c:pt>
                <c:pt idx="52">
                  <c:v>0.64802244188210423</c:v>
                </c:pt>
              </c:numCache>
            </c:numRef>
          </c:val>
          <c:smooth val="0"/>
          <c:extLst>
            <c:ext xmlns:c16="http://schemas.microsoft.com/office/drawing/2014/chart" uri="{C3380CC4-5D6E-409C-BE32-E72D297353CC}">
              <c16:uniqueId val="{00000007-64E4-417D-94FF-80CE6F3DB165}"/>
            </c:ext>
          </c:extLst>
        </c:ser>
        <c:dLbls>
          <c:showLegendKey val="0"/>
          <c:showVal val="0"/>
          <c:showCatName val="0"/>
          <c:showSerName val="0"/>
          <c:showPercent val="0"/>
          <c:showBubbleSize val="0"/>
        </c:dLbls>
        <c:smooth val="0"/>
        <c:axId val="514372776"/>
        <c:axId val="514368464"/>
        <c:extLst/>
      </c:lineChart>
      <c:catAx>
        <c:axId val="5143727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en-US"/>
                  <a:t>基準日</a:t>
                </a:r>
                <a:r>
                  <a:rPr lang="en-US" altLang="ja-JP"/>
                  <a:t>:</a:t>
                </a:r>
                <a:r>
                  <a:rPr lang="en-US"/>
                  <a:t>1</a:t>
                </a:r>
                <a:r>
                  <a:rPr lang="ja-JP"/>
                  <a:t>月</a:t>
                </a:r>
                <a:r>
                  <a:rPr lang="en-US" altLang="ja-JP"/>
                  <a:t>1</a:t>
                </a:r>
                <a:r>
                  <a:rPr lang="ja-JP" altLang="en-US"/>
                  <a:t>日</a:t>
                </a:r>
                <a:r>
                  <a:rPr lang="ja-JP"/>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14368464"/>
        <c:crosses val="autoZero"/>
        <c:auto val="1"/>
        <c:lblAlgn val="ctr"/>
        <c:lblOffset val="100"/>
        <c:tickLblSkip val="5"/>
        <c:tickMarkSkip val="1"/>
        <c:noMultiLvlLbl val="0"/>
      </c:catAx>
      <c:valAx>
        <c:axId val="514368464"/>
        <c:scaling>
          <c:orientation val="minMax"/>
          <c:min val="0.53"/>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14372776"/>
        <c:crosses val="autoZero"/>
        <c:crossBetween val="between"/>
        <c:majorUnit val="1.0000000000000002E-2"/>
      </c:valAx>
      <c:spPr>
        <a:noFill/>
        <a:ln>
          <a:noFill/>
        </a:ln>
        <a:effectLst/>
      </c:spPr>
    </c:plotArea>
    <c:legend>
      <c:legendPos val="t"/>
      <c:overlay val="1"/>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総括表!$A$21</c:f>
          <c:strCache>
            <c:ptCount val="1"/>
            <c:pt idx="0">
              <c:v>：老年人口(65歳-)_区全域</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4"/>
          <c:order val="0"/>
          <c:tx>
            <c:strRef>
              <c:f>総括表!$B$24</c:f>
              <c:strCache>
                <c:ptCount val="1"/>
                <c:pt idx="0">
                  <c:v>基本推計</c:v>
                </c:pt>
              </c:strCache>
            </c:strRef>
          </c:tx>
          <c:spPr>
            <a:ln w="63500" cap="rnd">
              <a:solidFill>
                <a:schemeClr val="accent5"/>
              </a:solidFill>
              <a:round/>
            </a:ln>
            <a:effectLst/>
          </c:spPr>
          <c:marker>
            <c:symbol val="none"/>
          </c:marker>
          <c:dPt>
            <c:idx val="1"/>
            <c:marker>
              <c:symbol val="none"/>
            </c:marker>
            <c:bubble3D val="0"/>
            <c:extLst>
              <c:ext xmlns:c16="http://schemas.microsoft.com/office/drawing/2014/chart" uri="{C3380CC4-5D6E-409C-BE32-E72D297353CC}">
                <c16:uniqueId val="{00000000-B223-4A83-B5A5-082EA06CFB79}"/>
              </c:ext>
            </c:extLst>
          </c:dPt>
          <c:dPt>
            <c:idx val="2"/>
            <c:marker>
              <c:symbol val="none"/>
            </c:marker>
            <c:bubble3D val="0"/>
            <c:extLst>
              <c:ext xmlns:c16="http://schemas.microsoft.com/office/drawing/2014/chart" uri="{C3380CC4-5D6E-409C-BE32-E72D297353CC}">
                <c16:uniqueId val="{00000001-B223-4A83-B5A5-082EA06CFB79}"/>
              </c:ext>
            </c:extLst>
          </c:dPt>
          <c:dPt>
            <c:idx val="3"/>
            <c:marker>
              <c:symbol val="none"/>
            </c:marker>
            <c:bubble3D val="0"/>
            <c:extLst>
              <c:ext xmlns:c16="http://schemas.microsoft.com/office/drawing/2014/chart" uri="{C3380CC4-5D6E-409C-BE32-E72D297353CC}">
                <c16:uniqueId val="{00000002-B223-4A83-B5A5-082EA06CFB79}"/>
              </c:ext>
            </c:extLst>
          </c:dPt>
          <c:dPt>
            <c:idx val="4"/>
            <c:marker>
              <c:symbol val="none"/>
            </c:marker>
            <c:bubble3D val="0"/>
            <c:extLst>
              <c:ext xmlns:c16="http://schemas.microsoft.com/office/drawing/2014/chart" uri="{C3380CC4-5D6E-409C-BE32-E72D297353CC}">
                <c16:uniqueId val="{00000003-B223-4A83-B5A5-082EA06CFB79}"/>
              </c:ext>
            </c:extLst>
          </c:dPt>
          <c:dPt>
            <c:idx val="6"/>
            <c:marker>
              <c:symbol val="none"/>
            </c:marker>
            <c:bubble3D val="0"/>
            <c:extLst>
              <c:ext xmlns:c16="http://schemas.microsoft.com/office/drawing/2014/chart" uri="{C3380CC4-5D6E-409C-BE32-E72D297353CC}">
                <c16:uniqueId val="{00000004-B223-4A83-B5A5-082EA06CFB79}"/>
              </c:ext>
            </c:extLst>
          </c:dPt>
          <c:dPt>
            <c:idx val="7"/>
            <c:marker>
              <c:symbol val="none"/>
            </c:marker>
            <c:bubble3D val="0"/>
            <c:extLst>
              <c:ext xmlns:c16="http://schemas.microsoft.com/office/drawing/2014/chart" uri="{C3380CC4-5D6E-409C-BE32-E72D297353CC}">
                <c16:uniqueId val="{00000005-B223-4A83-B5A5-082EA06CFB79}"/>
              </c:ext>
            </c:extLst>
          </c:dPt>
          <c:dPt>
            <c:idx val="8"/>
            <c:marker>
              <c:symbol val="none"/>
            </c:marker>
            <c:bubble3D val="0"/>
            <c:extLst>
              <c:ext xmlns:c16="http://schemas.microsoft.com/office/drawing/2014/chart" uri="{C3380CC4-5D6E-409C-BE32-E72D297353CC}">
                <c16:uniqueId val="{00000006-B223-4A83-B5A5-082EA06CFB79}"/>
              </c:ext>
            </c:extLst>
          </c:dPt>
          <c:dPt>
            <c:idx val="9"/>
            <c:marker>
              <c:symbol val="none"/>
            </c:marker>
            <c:bubble3D val="0"/>
            <c:extLst>
              <c:ext xmlns:c16="http://schemas.microsoft.com/office/drawing/2014/chart" uri="{C3380CC4-5D6E-409C-BE32-E72D297353CC}">
                <c16:uniqueId val="{00000007-B223-4A83-B5A5-082EA06CFB79}"/>
              </c:ext>
            </c:extLst>
          </c:dPt>
          <c:dPt>
            <c:idx val="11"/>
            <c:marker>
              <c:symbol val="none"/>
            </c:marker>
            <c:bubble3D val="0"/>
            <c:extLst>
              <c:ext xmlns:c16="http://schemas.microsoft.com/office/drawing/2014/chart" uri="{C3380CC4-5D6E-409C-BE32-E72D297353CC}">
                <c16:uniqueId val="{00000008-B223-4A83-B5A5-082EA06CFB79}"/>
              </c:ext>
            </c:extLst>
          </c:dPt>
          <c:dPt>
            <c:idx val="12"/>
            <c:marker>
              <c:symbol val="none"/>
            </c:marker>
            <c:bubble3D val="0"/>
            <c:extLst>
              <c:ext xmlns:c16="http://schemas.microsoft.com/office/drawing/2014/chart" uri="{C3380CC4-5D6E-409C-BE32-E72D297353CC}">
                <c16:uniqueId val="{00000009-B223-4A83-B5A5-082EA06CFB79}"/>
              </c:ext>
            </c:extLst>
          </c:dPt>
          <c:dPt>
            <c:idx val="13"/>
            <c:marker>
              <c:symbol val="none"/>
            </c:marker>
            <c:bubble3D val="0"/>
            <c:extLst>
              <c:ext xmlns:c16="http://schemas.microsoft.com/office/drawing/2014/chart" uri="{C3380CC4-5D6E-409C-BE32-E72D297353CC}">
                <c16:uniqueId val="{0000000A-B223-4A83-B5A5-082EA06CFB79}"/>
              </c:ext>
            </c:extLst>
          </c:dPt>
          <c:dPt>
            <c:idx val="14"/>
            <c:marker>
              <c:symbol val="none"/>
            </c:marker>
            <c:bubble3D val="0"/>
            <c:extLst>
              <c:ext xmlns:c16="http://schemas.microsoft.com/office/drawing/2014/chart" uri="{C3380CC4-5D6E-409C-BE32-E72D297353CC}">
                <c16:uniqueId val="{0000000B-B223-4A83-B5A5-082EA06CFB79}"/>
              </c:ext>
            </c:extLst>
          </c:dPt>
          <c:dPt>
            <c:idx val="16"/>
            <c:marker>
              <c:symbol val="none"/>
            </c:marker>
            <c:bubble3D val="0"/>
            <c:extLst>
              <c:ext xmlns:c16="http://schemas.microsoft.com/office/drawing/2014/chart" uri="{C3380CC4-5D6E-409C-BE32-E72D297353CC}">
                <c16:uniqueId val="{0000000C-B223-4A83-B5A5-082EA06CFB79}"/>
              </c:ext>
            </c:extLst>
          </c:dPt>
          <c:dPt>
            <c:idx val="17"/>
            <c:marker>
              <c:symbol val="none"/>
            </c:marker>
            <c:bubble3D val="0"/>
            <c:extLst>
              <c:ext xmlns:c16="http://schemas.microsoft.com/office/drawing/2014/chart" uri="{C3380CC4-5D6E-409C-BE32-E72D297353CC}">
                <c16:uniqueId val="{0000000D-B223-4A83-B5A5-082EA06CFB79}"/>
              </c:ext>
            </c:extLst>
          </c:dPt>
          <c:dPt>
            <c:idx val="18"/>
            <c:marker>
              <c:symbol val="none"/>
            </c:marker>
            <c:bubble3D val="0"/>
            <c:extLst>
              <c:ext xmlns:c16="http://schemas.microsoft.com/office/drawing/2014/chart" uri="{C3380CC4-5D6E-409C-BE32-E72D297353CC}">
                <c16:uniqueId val="{0000000E-B223-4A83-B5A5-082EA06CFB79}"/>
              </c:ext>
            </c:extLst>
          </c:dPt>
          <c:dPt>
            <c:idx val="19"/>
            <c:marker>
              <c:symbol val="none"/>
            </c:marker>
            <c:bubble3D val="0"/>
            <c:extLst>
              <c:ext xmlns:c16="http://schemas.microsoft.com/office/drawing/2014/chart" uri="{C3380CC4-5D6E-409C-BE32-E72D297353CC}">
                <c16:uniqueId val="{0000000F-B223-4A83-B5A5-082EA06CFB79}"/>
              </c:ext>
            </c:extLst>
          </c:dPt>
          <c:dPt>
            <c:idx val="21"/>
            <c:marker>
              <c:symbol val="none"/>
            </c:marker>
            <c:bubble3D val="0"/>
            <c:extLst>
              <c:ext xmlns:c16="http://schemas.microsoft.com/office/drawing/2014/chart" uri="{C3380CC4-5D6E-409C-BE32-E72D297353CC}">
                <c16:uniqueId val="{00000010-B223-4A83-B5A5-082EA06CFB79}"/>
              </c:ext>
            </c:extLst>
          </c:dPt>
          <c:dPt>
            <c:idx val="22"/>
            <c:marker>
              <c:symbol val="none"/>
            </c:marker>
            <c:bubble3D val="0"/>
            <c:extLst>
              <c:ext xmlns:c16="http://schemas.microsoft.com/office/drawing/2014/chart" uri="{C3380CC4-5D6E-409C-BE32-E72D297353CC}">
                <c16:uniqueId val="{00000011-B223-4A83-B5A5-082EA06CFB79}"/>
              </c:ext>
            </c:extLst>
          </c:dPt>
          <c:dPt>
            <c:idx val="23"/>
            <c:marker>
              <c:symbol val="none"/>
            </c:marker>
            <c:bubble3D val="0"/>
            <c:extLst>
              <c:ext xmlns:c16="http://schemas.microsoft.com/office/drawing/2014/chart" uri="{C3380CC4-5D6E-409C-BE32-E72D297353CC}">
                <c16:uniqueId val="{00000012-B223-4A83-B5A5-082EA06CFB79}"/>
              </c:ext>
            </c:extLst>
          </c:dPt>
          <c:dPt>
            <c:idx val="24"/>
            <c:marker>
              <c:symbol val="none"/>
            </c:marker>
            <c:bubble3D val="0"/>
            <c:extLst>
              <c:ext xmlns:c16="http://schemas.microsoft.com/office/drawing/2014/chart" uri="{C3380CC4-5D6E-409C-BE32-E72D297353CC}">
                <c16:uniqueId val="{00000013-B223-4A83-B5A5-082EA06CFB79}"/>
              </c:ext>
            </c:extLst>
          </c:dPt>
          <c:dPt>
            <c:idx val="26"/>
            <c:marker>
              <c:symbol val="none"/>
            </c:marker>
            <c:bubble3D val="0"/>
            <c:extLst>
              <c:ext xmlns:c16="http://schemas.microsoft.com/office/drawing/2014/chart" uri="{C3380CC4-5D6E-409C-BE32-E72D297353CC}">
                <c16:uniqueId val="{00000014-B223-4A83-B5A5-082EA06CFB79}"/>
              </c:ext>
            </c:extLst>
          </c:dPt>
          <c:dPt>
            <c:idx val="27"/>
            <c:marker>
              <c:symbol val="none"/>
            </c:marker>
            <c:bubble3D val="0"/>
            <c:extLst>
              <c:ext xmlns:c16="http://schemas.microsoft.com/office/drawing/2014/chart" uri="{C3380CC4-5D6E-409C-BE32-E72D297353CC}">
                <c16:uniqueId val="{00000015-B223-4A83-B5A5-082EA06CFB79}"/>
              </c:ext>
            </c:extLst>
          </c:dPt>
          <c:dPt>
            <c:idx val="28"/>
            <c:marker>
              <c:symbol val="none"/>
            </c:marker>
            <c:bubble3D val="0"/>
            <c:extLst>
              <c:ext xmlns:c16="http://schemas.microsoft.com/office/drawing/2014/chart" uri="{C3380CC4-5D6E-409C-BE32-E72D297353CC}">
                <c16:uniqueId val="{00000016-B223-4A83-B5A5-082EA06CFB79}"/>
              </c:ext>
            </c:extLst>
          </c:dPt>
          <c:dPt>
            <c:idx val="29"/>
            <c:marker>
              <c:symbol val="none"/>
            </c:marker>
            <c:bubble3D val="0"/>
            <c:extLst>
              <c:ext xmlns:c16="http://schemas.microsoft.com/office/drawing/2014/chart" uri="{C3380CC4-5D6E-409C-BE32-E72D297353CC}">
                <c16:uniqueId val="{00000017-B223-4A83-B5A5-082EA06CFB79}"/>
              </c:ext>
            </c:extLst>
          </c:dPt>
          <c:dPt>
            <c:idx val="31"/>
            <c:marker>
              <c:symbol val="none"/>
            </c:marker>
            <c:bubble3D val="0"/>
            <c:extLst>
              <c:ext xmlns:c16="http://schemas.microsoft.com/office/drawing/2014/chart" uri="{C3380CC4-5D6E-409C-BE32-E72D297353CC}">
                <c16:uniqueId val="{00000018-B223-4A83-B5A5-082EA06CFB79}"/>
              </c:ext>
            </c:extLst>
          </c:dPt>
          <c:dPt>
            <c:idx val="32"/>
            <c:marker>
              <c:symbol val="none"/>
            </c:marker>
            <c:bubble3D val="0"/>
            <c:extLst>
              <c:ext xmlns:c16="http://schemas.microsoft.com/office/drawing/2014/chart" uri="{C3380CC4-5D6E-409C-BE32-E72D297353CC}">
                <c16:uniqueId val="{00000019-B223-4A83-B5A5-082EA06CFB79}"/>
              </c:ext>
            </c:extLst>
          </c:dPt>
          <c:dPt>
            <c:idx val="33"/>
            <c:marker>
              <c:symbol val="none"/>
            </c:marker>
            <c:bubble3D val="0"/>
            <c:extLst>
              <c:ext xmlns:c16="http://schemas.microsoft.com/office/drawing/2014/chart" uri="{C3380CC4-5D6E-409C-BE32-E72D297353CC}">
                <c16:uniqueId val="{0000001A-B223-4A83-B5A5-082EA06CFB79}"/>
              </c:ext>
            </c:extLst>
          </c:dPt>
          <c:dPt>
            <c:idx val="34"/>
            <c:marker>
              <c:symbol val="none"/>
            </c:marker>
            <c:bubble3D val="0"/>
            <c:extLst>
              <c:ext xmlns:c16="http://schemas.microsoft.com/office/drawing/2014/chart" uri="{C3380CC4-5D6E-409C-BE32-E72D297353CC}">
                <c16:uniqueId val="{0000001B-B223-4A83-B5A5-082EA06CFB79}"/>
              </c:ext>
            </c:extLst>
          </c:dPt>
          <c:dPt>
            <c:idx val="36"/>
            <c:marker>
              <c:symbol val="none"/>
            </c:marker>
            <c:bubble3D val="0"/>
            <c:extLst>
              <c:ext xmlns:c16="http://schemas.microsoft.com/office/drawing/2014/chart" uri="{C3380CC4-5D6E-409C-BE32-E72D297353CC}">
                <c16:uniqueId val="{0000001C-B223-4A83-B5A5-082EA06CFB79}"/>
              </c:ext>
            </c:extLst>
          </c:dPt>
          <c:dPt>
            <c:idx val="37"/>
            <c:marker>
              <c:symbol val="none"/>
            </c:marker>
            <c:bubble3D val="0"/>
            <c:extLst>
              <c:ext xmlns:c16="http://schemas.microsoft.com/office/drawing/2014/chart" uri="{C3380CC4-5D6E-409C-BE32-E72D297353CC}">
                <c16:uniqueId val="{0000001D-B223-4A83-B5A5-082EA06CFB79}"/>
              </c:ext>
            </c:extLst>
          </c:dPt>
          <c:dPt>
            <c:idx val="38"/>
            <c:marker>
              <c:symbol val="none"/>
            </c:marker>
            <c:bubble3D val="0"/>
            <c:extLst>
              <c:ext xmlns:c16="http://schemas.microsoft.com/office/drawing/2014/chart" uri="{C3380CC4-5D6E-409C-BE32-E72D297353CC}">
                <c16:uniqueId val="{0000001E-B223-4A83-B5A5-082EA06CFB79}"/>
              </c:ext>
            </c:extLst>
          </c:dPt>
          <c:dPt>
            <c:idx val="39"/>
            <c:marker>
              <c:symbol val="none"/>
            </c:marker>
            <c:bubble3D val="0"/>
            <c:extLst>
              <c:ext xmlns:c16="http://schemas.microsoft.com/office/drawing/2014/chart" uri="{C3380CC4-5D6E-409C-BE32-E72D297353CC}">
                <c16:uniqueId val="{0000001F-B223-4A83-B5A5-082EA06CFB79}"/>
              </c:ext>
            </c:extLst>
          </c:dPt>
          <c:dPt>
            <c:idx val="41"/>
            <c:marker>
              <c:symbol val="none"/>
            </c:marker>
            <c:bubble3D val="0"/>
            <c:extLst>
              <c:ext xmlns:c16="http://schemas.microsoft.com/office/drawing/2014/chart" uri="{C3380CC4-5D6E-409C-BE32-E72D297353CC}">
                <c16:uniqueId val="{00000020-B223-4A83-B5A5-082EA06CFB79}"/>
              </c:ext>
            </c:extLst>
          </c:dPt>
          <c:dPt>
            <c:idx val="42"/>
            <c:marker>
              <c:symbol val="none"/>
            </c:marker>
            <c:bubble3D val="0"/>
            <c:extLst>
              <c:ext xmlns:c16="http://schemas.microsoft.com/office/drawing/2014/chart" uri="{C3380CC4-5D6E-409C-BE32-E72D297353CC}">
                <c16:uniqueId val="{00000021-B223-4A83-B5A5-082EA06CFB79}"/>
              </c:ext>
            </c:extLst>
          </c:dPt>
          <c:dPt>
            <c:idx val="43"/>
            <c:marker>
              <c:symbol val="none"/>
            </c:marker>
            <c:bubble3D val="0"/>
            <c:extLst>
              <c:ext xmlns:c16="http://schemas.microsoft.com/office/drawing/2014/chart" uri="{C3380CC4-5D6E-409C-BE32-E72D297353CC}">
                <c16:uniqueId val="{00000022-B223-4A83-B5A5-082EA06CFB79}"/>
              </c:ext>
            </c:extLst>
          </c:dPt>
          <c:dPt>
            <c:idx val="44"/>
            <c:marker>
              <c:symbol val="none"/>
            </c:marker>
            <c:bubble3D val="0"/>
            <c:extLst>
              <c:ext xmlns:c16="http://schemas.microsoft.com/office/drawing/2014/chart" uri="{C3380CC4-5D6E-409C-BE32-E72D297353CC}">
                <c16:uniqueId val="{00000023-B223-4A83-B5A5-082EA06CFB79}"/>
              </c:ext>
            </c:extLst>
          </c:dPt>
          <c:dPt>
            <c:idx val="46"/>
            <c:marker>
              <c:symbol val="none"/>
            </c:marker>
            <c:bubble3D val="0"/>
            <c:extLst>
              <c:ext xmlns:c16="http://schemas.microsoft.com/office/drawing/2014/chart" uri="{C3380CC4-5D6E-409C-BE32-E72D297353CC}">
                <c16:uniqueId val="{00000024-B223-4A83-B5A5-082EA06CFB79}"/>
              </c:ext>
            </c:extLst>
          </c:dPt>
          <c:dPt>
            <c:idx val="47"/>
            <c:marker>
              <c:symbol val="none"/>
            </c:marker>
            <c:bubble3D val="0"/>
            <c:extLst>
              <c:ext xmlns:c16="http://schemas.microsoft.com/office/drawing/2014/chart" uri="{C3380CC4-5D6E-409C-BE32-E72D297353CC}">
                <c16:uniqueId val="{00000025-B223-4A83-B5A5-082EA06CFB79}"/>
              </c:ext>
            </c:extLst>
          </c:dPt>
          <c:dPt>
            <c:idx val="48"/>
            <c:marker>
              <c:symbol val="none"/>
            </c:marker>
            <c:bubble3D val="0"/>
            <c:extLst>
              <c:ext xmlns:c16="http://schemas.microsoft.com/office/drawing/2014/chart" uri="{C3380CC4-5D6E-409C-BE32-E72D297353CC}">
                <c16:uniqueId val="{00000026-B223-4A83-B5A5-082EA06CFB79}"/>
              </c:ext>
            </c:extLst>
          </c:dPt>
          <c:dPt>
            <c:idx val="49"/>
            <c:marker>
              <c:symbol val="none"/>
            </c:marker>
            <c:bubble3D val="0"/>
            <c:extLst>
              <c:ext xmlns:c16="http://schemas.microsoft.com/office/drawing/2014/chart" uri="{C3380CC4-5D6E-409C-BE32-E72D297353CC}">
                <c16:uniqueId val="{00000027-B223-4A83-B5A5-082EA06CFB79}"/>
              </c:ext>
            </c:extLst>
          </c:dPt>
          <c:dPt>
            <c:idx val="51"/>
            <c:marker>
              <c:symbol val="none"/>
            </c:marker>
            <c:bubble3D val="0"/>
            <c:extLst>
              <c:ext xmlns:c16="http://schemas.microsoft.com/office/drawing/2014/chart" uri="{C3380CC4-5D6E-409C-BE32-E72D297353CC}">
                <c16:uniqueId val="{00000028-B223-4A83-B5A5-082EA06CFB79}"/>
              </c:ext>
            </c:extLst>
          </c:dPt>
          <c:dPt>
            <c:idx val="52"/>
            <c:marker>
              <c:symbol val="none"/>
            </c:marker>
            <c:bubble3D val="0"/>
            <c:extLst>
              <c:ext xmlns:c16="http://schemas.microsoft.com/office/drawing/2014/chart" uri="{C3380CC4-5D6E-409C-BE32-E72D297353CC}">
                <c16:uniqueId val="{00000029-B223-4A83-B5A5-082EA06CFB79}"/>
              </c:ext>
            </c:extLst>
          </c:dPt>
          <c:cat>
            <c:numRef>
              <c:f>総括表!$C$5:$BC$5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総括表!$C$24:$BC$24</c:f>
              <c:numCache>
                <c:formatCode>#,##0_ ;[Red]\-#,##0\ </c:formatCode>
                <c:ptCount val="53"/>
                <c:pt idx="0">
                  <c:v>165624.99999999997</c:v>
                </c:pt>
                <c:pt idx="1">
                  <c:v>166110</c:v>
                </c:pt>
                <c:pt idx="2">
                  <c:v>166329</c:v>
                </c:pt>
                <c:pt idx="3">
                  <c:v>165660</c:v>
                </c:pt>
                <c:pt idx="4">
                  <c:v>164734.00000000003</c:v>
                </c:pt>
                <c:pt idx="5">
                  <c:v>164372.00000000003</c:v>
                </c:pt>
                <c:pt idx="6">
                  <c:v>164067</c:v>
                </c:pt>
                <c:pt idx="7">
                  <c:v>163194.19435487676</c:v>
                </c:pt>
                <c:pt idx="8">
                  <c:v>162128.51325431591</c:v>
                </c:pt>
                <c:pt idx="9">
                  <c:v>161362.21834861446</c:v>
                </c:pt>
                <c:pt idx="10">
                  <c:v>160916.17642452905</c:v>
                </c:pt>
                <c:pt idx="11">
                  <c:v>161214.12515211129</c:v>
                </c:pt>
                <c:pt idx="12">
                  <c:v>162489.88272960417</c:v>
                </c:pt>
                <c:pt idx="13">
                  <c:v>161577.35680855688</c:v>
                </c:pt>
                <c:pt idx="14">
                  <c:v>163462.08812340593</c:v>
                </c:pt>
                <c:pt idx="15">
                  <c:v>165253.07374245123</c:v>
                </c:pt>
                <c:pt idx="16">
                  <c:v>167299.16081430466</c:v>
                </c:pt>
                <c:pt idx="17">
                  <c:v>169614.56705457187</c:v>
                </c:pt>
                <c:pt idx="18">
                  <c:v>172217.63256264926</c:v>
                </c:pt>
                <c:pt idx="19">
                  <c:v>174845.76920206562</c:v>
                </c:pt>
                <c:pt idx="20">
                  <c:v>177490.47013942091</c:v>
                </c:pt>
                <c:pt idx="21">
                  <c:v>179711.29366536575</c:v>
                </c:pt>
                <c:pt idx="22">
                  <c:v>181550.07724615288</c:v>
                </c:pt>
                <c:pt idx="23">
                  <c:v>183109.58276268566</c:v>
                </c:pt>
                <c:pt idx="24">
                  <c:v>184214.43362501639</c:v>
                </c:pt>
                <c:pt idx="25">
                  <c:v>185262.48664191191</c:v>
                </c:pt>
                <c:pt idx="26">
                  <c:v>185924.49476018263</c:v>
                </c:pt>
                <c:pt idx="27">
                  <c:v>186428.26624335509</c:v>
                </c:pt>
                <c:pt idx="28">
                  <c:v>187021.89060171891</c:v>
                </c:pt>
                <c:pt idx="29">
                  <c:v>187520.99371973809</c:v>
                </c:pt>
                <c:pt idx="30">
                  <c:v>187840.21604827576</c:v>
                </c:pt>
                <c:pt idx="31">
                  <c:v>188220.96804648178</c:v>
                </c:pt>
                <c:pt idx="32">
                  <c:v>188373.48270060093</c:v>
                </c:pt>
                <c:pt idx="33">
                  <c:v>187986.89776359891</c:v>
                </c:pt>
                <c:pt idx="34">
                  <c:v>187370.88645142468</c:v>
                </c:pt>
                <c:pt idx="35">
                  <c:v>186754.95364123586</c:v>
                </c:pt>
                <c:pt idx="36">
                  <c:v>185759.7781370054</c:v>
                </c:pt>
                <c:pt idx="37">
                  <c:v>184714.57211912354</c:v>
                </c:pt>
                <c:pt idx="38">
                  <c:v>183954.17544567276</c:v>
                </c:pt>
                <c:pt idx="39">
                  <c:v>183034.63224204886</c:v>
                </c:pt>
                <c:pt idx="40">
                  <c:v>182318.9826938952</c:v>
                </c:pt>
                <c:pt idx="41">
                  <c:v>182224.92804209489</c:v>
                </c:pt>
                <c:pt idx="42">
                  <c:v>182006.10772338836</c:v>
                </c:pt>
                <c:pt idx="43">
                  <c:v>182525.96010118711</c:v>
                </c:pt>
                <c:pt idx="44">
                  <c:v>183145.56896945089</c:v>
                </c:pt>
                <c:pt idx="45">
                  <c:v>183680.3689192452</c:v>
                </c:pt>
                <c:pt idx="46">
                  <c:v>184424.25758856296</c:v>
                </c:pt>
                <c:pt idx="47">
                  <c:v>185621.15239810041</c:v>
                </c:pt>
                <c:pt idx="48">
                  <c:v>186825.20515676969</c:v>
                </c:pt>
                <c:pt idx="49">
                  <c:v>187738.32868722023</c:v>
                </c:pt>
                <c:pt idx="50">
                  <c:v>188322.64954320787</c:v>
                </c:pt>
                <c:pt idx="51">
                  <c:v>188905.09531681988</c:v>
                </c:pt>
                <c:pt idx="52">
                  <c:v>189083.03027538874</c:v>
                </c:pt>
              </c:numCache>
            </c:numRef>
          </c:val>
          <c:smooth val="0"/>
          <c:extLst>
            <c:ext xmlns:c16="http://schemas.microsoft.com/office/drawing/2014/chart" uri="{C3380CC4-5D6E-409C-BE32-E72D297353CC}">
              <c16:uniqueId val="{0000002D-B223-4A83-B5A5-082EA06CFB79}"/>
            </c:ext>
          </c:extLst>
        </c:ser>
        <c:dLbls>
          <c:showLegendKey val="0"/>
          <c:showVal val="0"/>
          <c:showCatName val="0"/>
          <c:showSerName val="0"/>
          <c:showPercent val="0"/>
          <c:showBubbleSize val="0"/>
        </c:dLbls>
        <c:smooth val="0"/>
        <c:axId val="514371208"/>
        <c:axId val="514373952"/>
        <c:extLst>
          <c:ext xmlns:c15="http://schemas.microsoft.com/office/drawing/2012/chart" uri="{02D57815-91ED-43cb-92C2-25804820EDAC}">
            <c15:filteredLineSeries>
              <c15:ser>
                <c:idx val="3"/>
                <c:order val="1"/>
                <c:tx>
                  <c:strRef>
                    <c:extLst>
                      <c:ext uri="{02D57815-91ED-43cb-92C2-25804820EDAC}">
                        <c15:formulaRef>
                          <c15:sqref>総括表!$B$25</c15:sqref>
                        </c15:formulaRef>
                      </c:ext>
                    </c:extLst>
                    <c:strCache>
                      <c:ptCount val="1"/>
                      <c:pt idx="0">
                        <c:v>前回推計</c:v>
                      </c:pt>
                    </c:strCache>
                  </c:strRef>
                </c:tx>
                <c:spPr>
                  <a:ln w="28575" cap="rnd">
                    <a:solidFill>
                      <a:schemeClr val="accent4"/>
                    </a:solidFill>
                    <a:prstDash val="sysDash"/>
                    <a:round/>
                  </a:ln>
                  <a:effectLst/>
                </c:spPr>
                <c:marker>
                  <c:symbol val="none"/>
                </c:marker>
                <c:cat>
                  <c:numRef>
                    <c:extLst>
                      <c:ext uri="{02D57815-91ED-43cb-92C2-25804820EDAC}">
                        <c15:formulaRef>
                          <c15:sqref>総括表!$C$5:$BC$5</c15:sqref>
                        </c15:formulaRef>
                      </c:ext>
                    </c:extLst>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extLst>
                      <c:ext uri="{02D57815-91ED-43cb-92C2-25804820EDAC}">
                        <c15:formulaRef>
                          <c15:sqref>総括表!$C$25:$BF$25</c15:sqref>
                        </c15:formulaRef>
                      </c:ext>
                    </c:extLst>
                    <c:numCache>
                      <c:formatCode>#,##0_ ;[Red]\-#,##0\ </c:formatCode>
                      <c:ptCount val="56"/>
                      <c:pt idx="0">
                        <c:v>165624.99999999997</c:v>
                      </c:pt>
                      <c:pt idx="1">
                        <c:v>166110</c:v>
                      </c:pt>
                      <c:pt idx="2">
                        <c:v>166329</c:v>
                      </c:pt>
                      <c:pt idx="3">
                        <c:v>165660</c:v>
                      </c:pt>
                      <c:pt idx="4">
                        <c:v>164734.00000000003</c:v>
                      </c:pt>
                      <c:pt idx="5">
                        <c:v>164372.00000000003</c:v>
                      </c:pt>
                      <c:pt idx="6">
                        <c:v>162773.5282600158</c:v>
                      </c:pt>
                      <c:pt idx="7">
                        <c:v>161972.42927487585</c:v>
                      </c:pt>
                      <c:pt idx="8">
                        <c:v>161030.49044085955</c:v>
                      </c:pt>
                      <c:pt idx="9">
                        <c:v>160378.47253879748</c:v>
                      </c:pt>
                      <c:pt idx="10">
                        <c:v>160024.13640270539</c:v>
                      </c:pt>
                      <c:pt idx="11">
                        <c:v>160407.44508799602</c:v>
                      </c:pt>
                      <c:pt idx="12">
                        <c:v>161762.23986014223</c:v>
                      </c:pt>
                      <c:pt idx="13">
                        <c:v>160928.70917694276</c:v>
                      </c:pt>
                      <c:pt idx="14">
                        <c:v>162909.66017978857</c:v>
                      </c:pt>
                      <c:pt idx="15">
                        <c:v>164764.23858778251</c:v>
                      </c:pt>
                      <c:pt idx="16">
                        <c:v>166888.86519867583</c:v>
                      </c:pt>
                      <c:pt idx="17">
                        <c:v>169236.56462616299</c:v>
                      </c:pt>
                      <c:pt idx="18">
                        <c:v>171878.247726153</c:v>
                      </c:pt>
                      <c:pt idx="19">
                        <c:v>174517.72955250446</c:v>
                      </c:pt>
                      <c:pt idx="20">
                        <c:v>177182.61644393223</c:v>
                      </c:pt>
                      <c:pt idx="21">
                        <c:v>179389.74662446277</c:v>
                      </c:pt>
                      <c:pt idx="22">
                        <c:v>181235.9489737149</c:v>
                      </c:pt>
                      <c:pt idx="23">
                        <c:v>182848.83237831411</c:v>
                      </c:pt>
                      <c:pt idx="24">
                        <c:v>183923.74179216189</c:v>
                      </c:pt>
                      <c:pt idx="25">
                        <c:v>184981.71227345589</c:v>
                      </c:pt>
                      <c:pt idx="26">
                        <c:v>185687.97179268155</c:v>
                      </c:pt>
                      <c:pt idx="27">
                        <c:v>186220.39738113817</c:v>
                      </c:pt>
                      <c:pt idx="28">
                        <c:v>186800.02045683376</c:v>
                      </c:pt>
                      <c:pt idx="29">
                        <c:v>187264.26316297502</c:v>
                      </c:pt>
                      <c:pt idx="30">
                        <c:v>187563.37397884231</c:v>
                      </c:pt>
                      <c:pt idx="31">
                        <c:v>187948.62352804851</c:v>
                      </c:pt>
                      <c:pt idx="32">
                        <c:v>188062.29064940079</c:v>
                      </c:pt>
                      <c:pt idx="33">
                        <c:v>187692.22887615001</c:v>
                      </c:pt>
                      <c:pt idx="34">
                        <c:v>187086.71501039015</c:v>
                      </c:pt>
                      <c:pt idx="35">
                        <c:v>186388.32372970364</c:v>
                      </c:pt>
                      <c:pt idx="36">
                        <c:v>185339.38621556392</c:v>
                      </c:pt>
                      <c:pt idx="37">
                        <c:v>184192.20907027565</c:v>
                      </c:pt>
                      <c:pt idx="38">
                        <c:v>183381.68625665334</c:v>
                      </c:pt>
                      <c:pt idx="39">
                        <c:v>182406.92719305123</c:v>
                      </c:pt>
                      <c:pt idx="40">
                        <c:v>181634.29699988809</c:v>
                      </c:pt>
                      <c:pt idx="41">
                        <c:v>181418.41654227552</c:v>
                      </c:pt>
                      <c:pt idx="42">
                        <c:v>181029.39019308056</c:v>
                      </c:pt>
                      <c:pt idx="43">
                        <c:v>181409.82681737223</c:v>
                      </c:pt>
                      <c:pt idx="44">
                        <c:v>181882.98766819536</c:v>
                      </c:pt>
                      <c:pt idx="45">
                        <c:v>182201.49085960301</c:v>
                      </c:pt>
                      <c:pt idx="46">
                        <c:v>182469.70271928652</c:v>
                      </c:pt>
                      <c:pt idx="47">
                        <c:v>183215.62528638355</c:v>
                      </c:pt>
                      <c:pt idx="48">
                        <c:v>183406.54174833882</c:v>
                      </c:pt>
                      <c:pt idx="49">
                        <c:v>183563.93323185091</c:v>
                      </c:pt>
                      <c:pt idx="50">
                        <c:v>183673.03995884056</c:v>
                      </c:pt>
                      <c:pt idx="51">
                        <c:v>183875.3426995693</c:v>
                      </c:pt>
                      <c:pt idx="52">
                        <c:v>0</c:v>
                      </c:pt>
                      <c:pt idx="53">
                        <c:v>0</c:v>
                      </c:pt>
                      <c:pt idx="54">
                        <c:v>0</c:v>
                      </c:pt>
                      <c:pt idx="55">
                        <c:v>0</c:v>
                      </c:pt>
                    </c:numCache>
                  </c:numRef>
                </c:val>
                <c:smooth val="0"/>
                <c:extLst>
                  <c:ext xmlns:c16="http://schemas.microsoft.com/office/drawing/2014/chart" uri="{C3380CC4-5D6E-409C-BE32-E72D297353CC}">
                    <c16:uniqueId val="{0000002E-B223-4A83-B5A5-082EA06CFB79}"/>
                  </c:ext>
                </c:extLst>
              </c15:ser>
            </c15:filteredLineSeries>
          </c:ext>
        </c:extLst>
      </c:lineChart>
      <c:catAx>
        <c:axId val="51437120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ja-JP" sz="1000" b="0" i="0" u="none" strike="noStrike" baseline="0">
                    <a:effectLst/>
                  </a:rPr>
                  <a:t>基準日</a:t>
                </a:r>
                <a:r>
                  <a:rPr lang="en-US" altLang="ja-JP" sz="1000" b="0" i="0" u="none" strike="noStrike" baseline="0">
                    <a:effectLst/>
                  </a:rPr>
                  <a:t>:</a:t>
                </a:r>
                <a:r>
                  <a:rPr lang="en-US"/>
                  <a:t>1</a:t>
                </a:r>
                <a:r>
                  <a:rPr lang="ja-JP"/>
                  <a:t>月</a:t>
                </a:r>
                <a:r>
                  <a:rPr lang="en-US" altLang="ja-JP"/>
                  <a:t>1</a:t>
                </a:r>
                <a:r>
                  <a:rPr lang="ja-JP" altLang="en-US"/>
                  <a:t>日</a:t>
                </a:r>
                <a:r>
                  <a:rPr lang="ja-JP"/>
                  <a:t>）</a:t>
                </a:r>
              </a:p>
            </c:rich>
          </c:tx>
          <c:layout>
            <c:manualLayout>
              <c:xMode val="edge"/>
              <c:yMode val="edge"/>
              <c:x val="0.42577737029446661"/>
              <c:y val="0.9426875000000001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年&quot;" sourceLinked="0"/>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14373952"/>
        <c:crosses val="autoZero"/>
        <c:auto val="1"/>
        <c:lblAlgn val="ctr"/>
        <c:lblOffset val="100"/>
        <c:tickLblSkip val="5"/>
        <c:noMultiLvlLbl val="0"/>
      </c:catAx>
      <c:valAx>
        <c:axId val="514373952"/>
        <c:scaling>
          <c:orientation val="minMax"/>
          <c:max val="350000"/>
          <c:min val="-15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14371208"/>
        <c:crosses val="autoZero"/>
        <c:crossBetween val="between"/>
        <c:majorUnit val="5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'総括表(地区)'!$A$21</c:f>
          <c:strCache>
            <c:ptCount val="1"/>
            <c:pt idx="0">
              <c:v>：老年人口(65歳-)_地区別(基本推計)</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1446575342465753"/>
          <c:y val="0.17629166666666668"/>
          <c:w val="0.86487800668752024"/>
          <c:h val="0.67273622047244097"/>
        </c:manualLayout>
      </c:layout>
      <c:lineChart>
        <c:grouping val="standard"/>
        <c:varyColors val="0"/>
        <c:ser>
          <c:idx val="0"/>
          <c:order val="0"/>
          <c:tx>
            <c:strRef>
              <c:f>'総括表(地区)'!$B$21</c:f>
              <c:strCache>
                <c:ptCount val="1"/>
                <c:pt idx="0">
                  <c:v>大森地区</c:v>
                </c:pt>
              </c:strCache>
            </c:strRef>
          </c:tx>
          <c:spPr>
            <a:ln w="28575" cap="rnd">
              <a:solidFill>
                <a:schemeClr val="accent2"/>
              </a:solidFill>
              <a:round/>
            </a:ln>
            <a:effectLst/>
          </c:spPr>
          <c:marker>
            <c:symbol val="none"/>
          </c:marker>
          <c:cat>
            <c:numRef>
              <c:f>'総括表(地区)'!$C$5:$BC$5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'総括表(地区)'!$C$21:$BC$21</c:f>
              <c:numCache>
                <c:formatCode>#,##0_ ;[Red]\-#,##0\ </c:formatCode>
                <c:ptCount val="53"/>
                <c:pt idx="0">
                  <c:v>54948.889609123798</c:v>
                </c:pt>
                <c:pt idx="1">
                  <c:v>55007.999204230131</c:v>
                </c:pt>
                <c:pt idx="2">
                  <c:v>54940.535184362991</c:v>
                </c:pt>
                <c:pt idx="3">
                  <c:v>54635.589321071187</c:v>
                </c:pt>
                <c:pt idx="4">
                  <c:v>54314.967567762738</c:v>
                </c:pt>
                <c:pt idx="5">
                  <c:v>54099.032234202889</c:v>
                </c:pt>
                <c:pt idx="6">
                  <c:v>53907.717536338998</c:v>
                </c:pt>
                <c:pt idx="7">
                  <c:v>53576.922166399469</c:v>
                </c:pt>
                <c:pt idx="8">
                  <c:v>53098.652129089605</c:v>
                </c:pt>
                <c:pt idx="9">
                  <c:v>52705.066609294801</c:v>
                </c:pt>
                <c:pt idx="10">
                  <c:v>52378.076991917565</c:v>
                </c:pt>
                <c:pt idx="11">
                  <c:v>52302.299316627068</c:v>
                </c:pt>
                <c:pt idx="12">
                  <c:v>52614.67492828254</c:v>
                </c:pt>
                <c:pt idx="13">
                  <c:v>52187.781727685084</c:v>
                </c:pt>
                <c:pt idx="14">
                  <c:v>52732.330031555597</c:v>
                </c:pt>
                <c:pt idx="15">
                  <c:v>53204.190351257486</c:v>
                </c:pt>
                <c:pt idx="16">
                  <c:v>53739.023323913665</c:v>
                </c:pt>
                <c:pt idx="17">
                  <c:v>54388.353213952003</c:v>
                </c:pt>
                <c:pt idx="18">
                  <c:v>55179.903287715584</c:v>
                </c:pt>
                <c:pt idx="19">
                  <c:v>55961.271187243656</c:v>
                </c:pt>
                <c:pt idx="20">
                  <c:v>56706.101116202015</c:v>
                </c:pt>
                <c:pt idx="21">
                  <c:v>57469.862644079833</c:v>
                </c:pt>
                <c:pt idx="22">
                  <c:v>58110.23368105285</c:v>
                </c:pt>
                <c:pt idx="23">
                  <c:v>58705.477405736186</c:v>
                </c:pt>
                <c:pt idx="24">
                  <c:v>59052.942353529033</c:v>
                </c:pt>
                <c:pt idx="25">
                  <c:v>59500.456024866726</c:v>
                </c:pt>
                <c:pt idx="26">
                  <c:v>59772.883800845586</c:v>
                </c:pt>
                <c:pt idx="27">
                  <c:v>60016.331128859267</c:v>
                </c:pt>
                <c:pt idx="28">
                  <c:v>60275.014453305208</c:v>
                </c:pt>
                <c:pt idx="29">
                  <c:v>60476.980512016613</c:v>
                </c:pt>
                <c:pt idx="30">
                  <c:v>60618.744963826284</c:v>
                </c:pt>
                <c:pt idx="31">
                  <c:v>60837.320155941154</c:v>
                </c:pt>
                <c:pt idx="32">
                  <c:v>60982.219351250511</c:v>
                </c:pt>
                <c:pt idx="33">
                  <c:v>60955.305667825778</c:v>
                </c:pt>
                <c:pt idx="34">
                  <c:v>60882.265943470782</c:v>
                </c:pt>
                <c:pt idx="35">
                  <c:v>60802.320128131068</c:v>
                </c:pt>
                <c:pt idx="36">
                  <c:v>60536.538322589702</c:v>
                </c:pt>
                <c:pt idx="37">
                  <c:v>60337.741193324066</c:v>
                </c:pt>
                <c:pt idx="38">
                  <c:v>60092.927354473475</c:v>
                </c:pt>
                <c:pt idx="39">
                  <c:v>59841.371796783133</c:v>
                </c:pt>
                <c:pt idx="40">
                  <c:v>59717.582245393322</c:v>
                </c:pt>
                <c:pt idx="41">
                  <c:v>59699.582261268755</c:v>
                </c:pt>
                <c:pt idx="42">
                  <c:v>59702.893087070603</c:v>
                </c:pt>
                <c:pt idx="43">
                  <c:v>59854.469730171921</c:v>
                </c:pt>
                <c:pt idx="44">
                  <c:v>60101.509256301615</c:v>
                </c:pt>
                <c:pt idx="45">
                  <c:v>60319.024175859529</c:v>
                </c:pt>
                <c:pt idx="46">
                  <c:v>60601.891951121201</c:v>
                </c:pt>
                <c:pt idx="47">
                  <c:v>61080.994259950654</c:v>
                </c:pt>
                <c:pt idx="48">
                  <c:v>61458.625551359299</c:v>
                </c:pt>
                <c:pt idx="49">
                  <c:v>61770.071880977441</c:v>
                </c:pt>
                <c:pt idx="50">
                  <c:v>61906.103866731508</c:v>
                </c:pt>
                <c:pt idx="51">
                  <c:v>62072.539849988287</c:v>
                </c:pt>
                <c:pt idx="52">
                  <c:v>62124.50834545066</c:v>
                </c:pt>
              </c:numCache>
            </c:numRef>
          </c:val>
          <c:smooth val="0"/>
          <c:extLst>
            <c:ext xmlns:c16="http://schemas.microsoft.com/office/drawing/2014/chart" uri="{C3380CC4-5D6E-409C-BE32-E72D297353CC}">
              <c16:uniqueId val="{00000001-9A87-41B0-BE99-6744162E61A4}"/>
            </c:ext>
          </c:extLst>
        </c:ser>
        <c:ser>
          <c:idx val="1"/>
          <c:order val="1"/>
          <c:tx>
            <c:strRef>
              <c:f>'総括表(地区)'!$B$22</c:f>
              <c:strCache>
                <c:ptCount val="1"/>
                <c:pt idx="0">
                  <c:v>調布地区</c:v>
                </c:pt>
              </c:strCache>
            </c:strRef>
          </c:tx>
          <c:spPr>
            <a:ln w="28575" cap="rnd">
              <a:solidFill>
                <a:schemeClr val="accent4"/>
              </a:solidFill>
              <a:round/>
            </a:ln>
            <a:effectLst/>
          </c:spPr>
          <c:marker>
            <c:symbol val="none"/>
          </c:marker>
          <c:cat>
            <c:numRef>
              <c:f>'総括表(地区)'!$C$5:$BC$5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'総括表(地区)'!$C$22:$BC$22</c:f>
              <c:numCache>
                <c:formatCode>#,##0_ ;[Red]\-#,##0\ </c:formatCode>
                <c:ptCount val="53"/>
                <c:pt idx="0">
                  <c:v>41279.088923627343</c:v>
                </c:pt>
                <c:pt idx="1">
                  <c:v>41549.54575312254</c:v>
                </c:pt>
                <c:pt idx="2">
                  <c:v>41834.745885094497</c:v>
                </c:pt>
                <c:pt idx="3">
                  <c:v>41772.793819977262</c:v>
                </c:pt>
                <c:pt idx="4">
                  <c:v>41868.603101418434</c:v>
                </c:pt>
                <c:pt idx="5">
                  <c:v>41974.420957862683</c:v>
                </c:pt>
                <c:pt idx="6">
                  <c:v>42248.3942999059</c:v>
                </c:pt>
                <c:pt idx="7">
                  <c:v>42374.046016002008</c:v>
                </c:pt>
                <c:pt idx="8">
                  <c:v>42484.45485287904</c:v>
                </c:pt>
                <c:pt idx="9">
                  <c:v>42663.370099635635</c:v>
                </c:pt>
                <c:pt idx="10">
                  <c:v>43046.297046546948</c:v>
                </c:pt>
                <c:pt idx="11">
                  <c:v>43559.701084824803</c:v>
                </c:pt>
                <c:pt idx="12">
                  <c:v>44293.177560161828</c:v>
                </c:pt>
                <c:pt idx="13">
                  <c:v>44398.887129048693</c:v>
                </c:pt>
                <c:pt idx="14">
                  <c:v>45248.68614595924</c:v>
                </c:pt>
                <c:pt idx="15">
                  <c:v>46035.330307962977</c:v>
                </c:pt>
                <c:pt idx="16">
                  <c:v>46900.513134151392</c:v>
                </c:pt>
                <c:pt idx="17">
                  <c:v>47732.134930524371</c:v>
                </c:pt>
                <c:pt idx="18">
                  <c:v>48523.859018615585</c:v>
                </c:pt>
                <c:pt idx="19">
                  <c:v>49375.021302621077</c:v>
                </c:pt>
                <c:pt idx="20">
                  <c:v>50308.494466642267</c:v>
                </c:pt>
                <c:pt idx="21">
                  <c:v>51102.899582070539</c:v>
                </c:pt>
                <c:pt idx="22">
                  <c:v>51750.706517038416</c:v>
                </c:pt>
                <c:pt idx="23">
                  <c:v>52227.830345128335</c:v>
                </c:pt>
                <c:pt idx="24">
                  <c:v>52700.050931471073</c:v>
                </c:pt>
                <c:pt idx="25">
                  <c:v>53107.963819432582</c:v>
                </c:pt>
                <c:pt idx="26">
                  <c:v>53338.713297071285</c:v>
                </c:pt>
                <c:pt idx="27">
                  <c:v>53571.293359276635</c:v>
                </c:pt>
                <c:pt idx="28">
                  <c:v>53732.135042490409</c:v>
                </c:pt>
                <c:pt idx="29">
                  <c:v>53862.803664245657</c:v>
                </c:pt>
                <c:pt idx="30">
                  <c:v>53972.649489710959</c:v>
                </c:pt>
                <c:pt idx="31">
                  <c:v>53972.004116203701</c:v>
                </c:pt>
                <c:pt idx="32">
                  <c:v>53969.508058865555</c:v>
                </c:pt>
                <c:pt idx="33">
                  <c:v>53612.278780635825</c:v>
                </c:pt>
                <c:pt idx="34">
                  <c:v>53224.655642266625</c:v>
                </c:pt>
                <c:pt idx="35">
                  <c:v>52830.949706948806</c:v>
                </c:pt>
                <c:pt idx="36">
                  <c:v>52338.649438564789</c:v>
                </c:pt>
                <c:pt idx="37">
                  <c:v>51810.232343258554</c:v>
                </c:pt>
                <c:pt idx="38">
                  <c:v>51380.374510056936</c:v>
                </c:pt>
                <c:pt idx="39">
                  <c:v>50883.716246209908</c:v>
                </c:pt>
                <c:pt idx="40">
                  <c:v>50366.861485139612</c:v>
                </c:pt>
                <c:pt idx="41">
                  <c:v>50051.724658464074</c:v>
                </c:pt>
                <c:pt idx="42">
                  <c:v>49568.243729892936</c:v>
                </c:pt>
                <c:pt idx="43">
                  <c:v>49333.357410358607</c:v>
                </c:pt>
                <c:pt idx="44">
                  <c:v>49090.095638383624</c:v>
                </c:pt>
                <c:pt idx="45">
                  <c:v>48913.07484406374</c:v>
                </c:pt>
                <c:pt idx="46">
                  <c:v>48789.260012315666</c:v>
                </c:pt>
                <c:pt idx="47">
                  <c:v>48772.286035114252</c:v>
                </c:pt>
                <c:pt idx="48">
                  <c:v>48734.98862527575</c:v>
                </c:pt>
                <c:pt idx="49">
                  <c:v>48632.441515134822</c:v>
                </c:pt>
                <c:pt idx="50">
                  <c:v>48573.467635175948</c:v>
                </c:pt>
                <c:pt idx="51">
                  <c:v>48513.664757796352</c:v>
                </c:pt>
                <c:pt idx="52">
                  <c:v>48276.949580897992</c:v>
                </c:pt>
              </c:numCache>
            </c:numRef>
          </c:val>
          <c:smooth val="0"/>
          <c:extLst>
            <c:ext xmlns:c16="http://schemas.microsoft.com/office/drawing/2014/chart" uri="{C3380CC4-5D6E-409C-BE32-E72D297353CC}">
              <c16:uniqueId val="{00000003-9A87-41B0-BE99-6744162E61A4}"/>
            </c:ext>
          </c:extLst>
        </c:ser>
        <c:ser>
          <c:idx val="2"/>
          <c:order val="2"/>
          <c:tx>
            <c:strRef>
              <c:f>'総括表(地区)'!$B$23</c:f>
              <c:strCache>
                <c:ptCount val="1"/>
                <c:pt idx="0">
                  <c:v>蒲田地区</c:v>
                </c:pt>
              </c:strCache>
            </c:strRef>
          </c:tx>
          <c:spPr>
            <a:ln w="28575" cap="rnd">
              <a:solidFill>
                <a:schemeClr val="accent6"/>
              </a:solidFill>
              <a:round/>
            </a:ln>
            <a:effectLst/>
          </c:spPr>
          <c:marker>
            <c:symbol val="none"/>
          </c:marker>
          <c:cat>
            <c:numRef>
              <c:f>'総括表(地区)'!$C$5:$BC$5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'総括表(地区)'!$C$23:$BC$23</c:f>
              <c:numCache>
                <c:formatCode>#,##0_ ;[Red]\-#,##0\ </c:formatCode>
                <c:ptCount val="53"/>
                <c:pt idx="0">
                  <c:v>69397.021467248822</c:v>
                </c:pt>
                <c:pt idx="1">
                  <c:v>69552.455042647343</c:v>
                </c:pt>
                <c:pt idx="2">
                  <c:v>69553.718930542498</c:v>
                </c:pt>
                <c:pt idx="3">
                  <c:v>69251.616858951544</c:v>
                </c:pt>
                <c:pt idx="4">
                  <c:v>68550.429330818864</c:v>
                </c:pt>
                <c:pt idx="5">
                  <c:v>68298.546807934457</c:v>
                </c:pt>
                <c:pt idx="6">
                  <c:v>67910.888163755109</c:v>
                </c:pt>
                <c:pt idx="7">
                  <c:v>67243.226172475275</c:v>
                </c:pt>
                <c:pt idx="8">
                  <c:v>66545.406272347274</c:v>
                </c:pt>
                <c:pt idx="9">
                  <c:v>65993.781639684021</c:v>
                </c:pt>
                <c:pt idx="10">
                  <c:v>65491.802386064555</c:v>
                </c:pt>
                <c:pt idx="11">
                  <c:v>65352.12475065943</c:v>
                </c:pt>
                <c:pt idx="12">
                  <c:v>65582.03024115981</c:v>
                </c:pt>
                <c:pt idx="13">
                  <c:v>64990.687951823107</c:v>
                </c:pt>
                <c:pt idx="14">
                  <c:v>65481.07194589109</c:v>
                </c:pt>
                <c:pt idx="15">
                  <c:v>66013.55308323077</c:v>
                </c:pt>
                <c:pt idx="16">
                  <c:v>66659.624356239612</c:v>
                </c:pt>
                <c:pt idx="17">
                  <c:v>67494.078910095501</c:v>
                </c:pt>
                <c:pt idx="18">
                  <c:v>68513.8702563181</c:v>
                </c:pt>
                <c:pt idx="19">
                  <c:v>69509.476712200893</c:v>
                </c:pt>
                <c:pt idx="20">
                  <c:v>70475.874556576629</c:v>
                </c:pt>
                <c:pt idx="21">
                  <c:v>71138.531439215396</c:v>
                </c:pt>
                <c:pt idx="22">
                  <c:v>71689.137048061617</c:v>
                </c:pt>
                <c:pt idx="23">
                  <c:v>72176.275011821141</c:v>
                </c:pt>
                <c:pt idx="24">
                  <c:v>72461.44034001627</c:v>
                </c:pt>
                <c:pt idx="25">
                  <c:v>72654.066797612584</c:v>
                </c:pt>
                <c:pt idx="26">
                  <c:v>72812.897662265765</c:v>
                </c:pt>
                <c:pt idx="27">
                  <c:v>72840.641755219185</c:v>
                </c:pt>
                <c:pt idx="28">
                  <c:v>73014.741105923298</c:v>
                </c:pt>
                <c:pt idx="29">
                  <c:v>73181.209543475852</c:v>
                </c:pt>
                <c:pt idx="30">
                  <c:v>73248.821594738532</c:v>
                </c:pt>
                <c:pt idx="31">
                  <c:v>73411.643774336946</c:v>
                </c:pt>
                <c:pt idx="32">
                  <c:v>73421.755290484856</c:v>
                </c:pt>
                <c:pt idx="33">
                  <c:v>73419.313315137304</c:v>
                </c:pt>
                <c:pt idx="34">
                  <c:v>73263.964865687274</c:v>
                </c:pt>
                <c:pt idx="35">
                  <c:v>73121.683806155997</c:v>
                </c:pt>
                <c:pt idx="36">
                  <c:v>72884.590375850908</c:v>
                </c:pt>
                <c:pt idx="37">
                  <c:v>72566.598582540886</c:v>
                </c:pt>
                <c:pt idx="38">
                  <c:v>72480.873581142354</c:v>
                </c:pt>
                <c:pt idx="39">
                  <c:v>72309.544199055788</c:v>
                </c:pt>
                <c:pt idx="40">
                  <c:v>72234.538963362269</c:v>
                </c:pt>
                <c:pt idx="41">
                  <c:v>72473.621122362048</c:v>
                </c:pt>
                <c:pt idx="42">
                  <c:v>72734.970906424802</c:v>
                </c:pt>
                <c:pt idx="43">
                  <c:v>73338.132960656585</c:v>
                </c:pt>
                <c:pt idx="44">
                  <c:v>73953.964074765667</c:v>
                </c:pt>
                <c:pt idx="45">
                  <c:v>74448.269899321909</c:v>
                </c:pt>
                <c:pt idx="46">
                  <c:v>75033.105625126089</c:v>
                </c:pt>
                <c:pt idx="47">
                  <c:v>75767.872103035494</c:v>
                </c:pt>
                <c:pt idx="48">
                  <c:v>76631.590980134642</c:v>
                </c:pt>
                <c:pt idx="49">
                  <c:v>77335.815291107952</c:v>
                </c:pt>
                <c:pt idx="50">
                  <c:v>77843.078041300425</c:v>
                </c:pt>
                <c:pt idx="51">
                  <c:v>78318.89070903523</c:v>
                </c:pt>
                <c:pt idx="52">
                  <c:v>78681.5723490401</c:v>
                </c:pt>
              </c:numCache>
            </c:numRef>
          </c:val>
          <c:smooth val="0"/>
          <c:extLst>
            <c:ext xmlns:c16="http://schemas.microsoft.com/office/drawing/2014/chart" uri="{C3380CC4-5D6E-409C-BE32-E72D297353CC}">
              <c16:uniqueId val="{00000005-9A87-41B0-BE99-6744162E61A4}"/>
            </c:ext>
          </c:extLst>
        </c:ser>
        <c:dLbls>
          <c:showLegendKey val="0"/>
          <c:showVal val="0"/>
          <c:showCatName val="0"/>
          <c:showSerName val="0"/>
          <c:showPercent val="0"/>
          <c:showBubbleSize val="0"/>
        </c:dLbls>
        <c:smooth val="0"/>
        <c:axId val="514371600"/>
        <c:axId val="514371992"/>
        <c:extLst/>
      </c:lineChart>
      <c:catAx>
        <c:axId val="51437160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en-US"/>
                  <a:t>基準日</a:t>
                </a:r>
                <a:r>
                  <a:rPr lang="en-US" altLang="ja-JP"/>
                  <a:t>:</a:t>
                </a:r>
                <a:r>
                  <a:rPr lang="en-US"/>
                  <a:t>1</a:t>
                </a:r>
                <a:r>
                  <a:rPr lang="ja-JP"/>
                  <a:t>月</a:t>
                </a:r>
                <a:r>
                  <a:rPr lang="en-US" altLang="ja-JP"/>
                  <a:t>1</a:t>
                </a:r>
                <a:r>
                  <a:rPr lang="ja-JP" altLang="en-US"/>
                  <a:t>日</a:t>
                </a:r>
                <a:r>
                  <a:rPr lang="ja-JP"/>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14371992"/>
        <c:crosses val="autoZero"/>
        <c:auto val="1"/>
        <c:lblAlgn val="ctr"/>
        <c:lblOffset val="100"/>
        <c:tickLblSkip val="5"/>
        <c:tickMarkSkip val="1"/>
        <c:noMultiLvlLbl val="0"/>
      </c:catAx>
      <c:valAx>
        <c:axId val="514371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14371600"/>
        <c:crosses val="autoZero"/>
        <c:crossBetween val="between"/>
        <c:majorUnit val="50000"/>
      </c:valAx>
      <c:spPr>
        <a:noFill/>
        <a:ln>
          <a:noFill/>
        </a:ln>
        <a:effectLst/>
      </c:spPr>
    </c:plotArea>
    <c:legend>
      <c:legendPos val="t"/>
      <c:overlay val="1"/>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総括表!$A$50</c:f>
          <c:strCache>
            <c:ptCount val="1"/>
            <c:pt idx="0">
              <c:v>：高齢化率_区全域</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4"/>
          <c:order val="0"/>
          <c:tx>
            <c:strRef>
              <c:f>総括表!$B$53</c:f>
              <c:strCache>
                <c:ptCount val="1"/>
                <c:pt idx="0">
                  <c:v>基本推計</c:v>
                </c:pt>
              </c:strCache>
            </c:strRef>
          </c:tx>
          <c:spPr>
            <a:ln w="63500" cap="rnd">
              <a:solidFill>
                <a:schemeClr val="accent5"/>
              </a:solidFill>
              <a:round/>
            </a:ln>
            <a:effectLst/>
          </c:spPr>
          <c:marker>
            <c:symbol val="none"/>
          </c:marker>
          <c:dPt>
            <c:idx val="1"/>
            <c:marker>
              <c:symbol val="none"/>
            </c:marker>
            <c:bubble3D val="0"/>
            <c:extLst>
              <c:ext xmlns:c16="http://schemas.microsoft.com/office/drawing/2014/chart" uri="{C3380CC4-5D6E-409C-BE32-E72D297353CC}">
                <c16:uniqueId val="{00000000-6FF2-475D-B96A-62449965DA29}"/>
              </c:ext>
            </c:extLst>
          </c:dPt>
          <c:dPt>
            <c:idx val="2"/>
            <c:marker>
              <c:symbol val="none"/>
            </c:marker>
            <c:bubble3D val="0"/>
            <c:extLst>
              <c:ext xmlns:c16="http://schemas.microsoft.com/office/drawing/2014/chart" uri="{C3380CC4-5D6E-409C-BE32-E72D297353CC}">
                <c16:uniqueId val="{00000001-6FF2-475D-B96A-62449965DA29}"/>
              </c:ext>
            </c:extLst>
          </c:dPt>
          <c:dPt>
            <c:idx val="3"/>
            <c:marker>
              <c:symbol val="none"/>
            </c:marker>
            <c:bubble3D val="0"/>
            <c:extLst>
              <c:ext xmlns:c16="http://schemas.microsoft.com/office/drawing/2014/chart" uri="{C3380CC4-5D6E-409C-BE32-E72D297353CC}">
                <c16:uniqueId val="{00000002-6FF2-475D-B96A-62449965DA29}"/>
              </c:ext>
            </c:extLst>
          </c:dPt>
          <c:dPt>
            <c:idx val="4"/>
            <c:marker>
              <c:symbol val="none"/>
            </c:marker>
            <c:bubble3D val="0"/>
            <c:extLst>
              <c:ext xmlns:c16="http://schemas.microsoft.com/office/drawing/2014/chart" uri="{C3380CC4-5D6E-409C-BE32-E72D297353CC}">
                <c16:uniqueId val="{00000003-6FF2-475D-B96A-62449965DA29}"/>
              </c:ext>
            </c:extLst>
          </c:dPt>
          <c:dPt>
            <c:idx val="6"/>
            <c:marker>
              <c:symbol val="none"/>
            </c:marker>
            <c:bubble3D val="0"/>
            <c:extLst>
              <c:ext xmlns:c16="http://schemas.microsoft.com/office/drawing/2014/chart" uri="{C3380CC4-5D6E-409C-BE32-E72D297353CC}">
                <c16:uniqueId val="{00000004-6FF2-475D-B96A-62449965DA29}"/>
              </c:ext>
            </c:extLst>
          </c:dPt>
          <c:dPt>
            <c:idx val="7"/>
            <c:marker>
              <c:symbol val="none"/>
            </c:marker>
            <c:bubble3D val="0"/>
            <c:extLst>
              <c:ext xmlns:c16="http://schemas.microsoft.com/office/drawing/2014/chart" uri="{C3380CC4-5D6E-409C-BE32-E72D297353CC}">
                <c16:uniqueId val="{00000005-6FF2-475D-B96A-62449965DA29}"/>
              </c:ext>
            </c:extLst>
          </c:dPt>
          <c:dPt>
            <c:idx val="8"/>
            <c:marker>
              <c:symbol val="none"/>
            </c:marker>
            <c:bubble3D val="0"/>
            <c:extLst>
              <c:ext xmlns:c16="http://schemas.microsoft.com/office/drawing/2014/chart" uri="{C3380CC4-5D6E-409C-BE32-E72D297353CC}">
                <c16:uniqueId val="{00000006-6FF2-475D-B96A-62449965DA29}"/>
              </c:ext>
            </c:extLst>
          </c:dPt>
          <c:dPt>
            <c:idx val="9"/>
            <c:marker>
              <c:symbol val="none"/>
            </c:marker>
            <c:bubble3D val="0"/>
            <c:extLst>
              <c:ext xmlns:c16="http://schemas.microsoft.com/office/drawing/2014/chart" uri="{C3380CC4-5D6E-409C-BE32-E72D297353CC}">
                <c16:uniqueId val="{00000007-6FF2-475D-B96A-62449965DA29}"/>
              </c:ext>
            </c:extLst>
          </c:dPt>
          <c:dPt>
            <c:idx val="11"/>
            <c:marker>
              <c:symbol val="none"/>
            </c:marker>
            <c:bubble3D val="0"/>
            <c:extLst>
              <c:ext xmlns:c16="http://schemas.microsoft.com/office/drawing/2014/chart" uri="{C3380CC4-5D6E-409C-BE32-E72D297353CC}">
                <c16:uniqueId val="{00000008-6FF2-475D-B96A-62449965DA29}"/>
              </c:ext>
            </c:extLst>
          </c:dPt>
          <c:dPt>
            <c:idx val="12"/>
            <c:marker>
              <c:symbol val="none"/>
            </c:marker>
            <c:bubble3D val="0"/>
            <c:extLst>
              <c:ext xmlns:c16="http://schemas.microsoft.com/office/drawing/2014/chart" uri="{C3380CC4-5D6E-409C-BE32-E72D297353CC}">
                <c16:uniqueId val="{00000009-6FF2-475D-B96A-62449965DA29}"/>
              </c:ext>
            </c:extLst>
          </c:dPt>
          <c:dPt>
            <c:idx val="13"/>
            <c:marker>
              <c:symbol val="none"/>
            </c:marker>
            <c:bubble3D val="0"/>
            <c:extLst>
              <c:ext xmlns:c16="http://schemas.microsoft.com/office/drawing/2014/chart" uri="{C3380CC4-5D6E-409C-BE32-E72D297353CC}">
                <c16:uniqueId val="{0000000A-6FF2-475D-B96A-62449965DA29}"/>
              </c:ext>
            </c:extLst>
          </c:dPt>
          <c:dPt>
            <c:idx val="14"/>
            <c:marker>
              <c:symbol val="none"/>
            </c:marker>
            <c:bubble3D val="0"/>
            <c:extLst>
              <c:ext xmlns:c16="http://schemas.microsoft.com/office/drawing/2014/chart" uri="{C3380CC4-5D6E-409C-BE32-E72D297353CC}">
                <c16:uniqueId val="{0000000B-6FF2-475D-B96A-62449965DA29}"/>
              </c:ext>
            </c:extLst>
          </c:dPt>
          <c:dPt>
            <c:idx val="16"/>
            <c:marker>
              <c:symbol val="none"/>
            </c:marker>
            <c:bubble3D val="0"/>
            <c:extLst>
              <c:ext xmlns:c16="http://schemas.microsoft.com/office/drawing/2014/chart" uri="{C3380CC4-5D6E-409C-BE32-E72D297353CC}">
                <c16:uniqueId val="{0000000C-6FF2-475D-B96A-62449965DA29}"/>
              </c:ext>
            </c:extLst>
          </c:dPt>
          <c:dPt>
            <c:idx val="17"/>
            <c:marker>
              <c:symbol val="none"/>
            </c:marker>
            <c:bubble3D val="0"/>
            <c:extLst>
              <c:ext xmlns:c16="http://schemas.microsoft.com/office/drawing/2014/chart" uri="{C3380CC4-5D6E-409C-BE32-E72D297353CC}">
                <c16:uniqueId val="{0000000D-6FF2-475D-B96A-62449965DA29}"/>
              </c:ext>
            </c:extLst>
          </c:dPt>
          <c:dPt>
            <c:idx val="18"/>
            <c:marker>
              <c:symbol val="none"/>
            </c:marker>
            <c:bubble3D val="0"/>
            <c:extLst>
              <c:ext xmlns:c16="http://schemas.microsoft.com/office/drawing/2014/chart" uri="{C3380CC4-5D6E-409C-BE32-E72D297353CC}">
                <c16:uniqueId val="{0000000E-6FF2-475D-B96A-62449965DA29}"/>
              </c:ext>
            </c:extLst>
          </c:dPt>
          <c:dPt>
            <c:idx val="19"/>
            <c:marker>
              <c:symbol val="none"/>
            </c:marker>
            <c:bubble3D val="0"/>
            <c:extLst>
              <c:ext xmlns:c16="http://schemas.microsoft.com/office/drawing/2014/chart" uri="{C3380CC4-5D6E-409C-BE32-E72D297353CC}">
                <c16:uniqueId val="{0000000F-6FF2-475D-B96A-62449965DA29}"/>
              </c:ext>
            </c:extLst>
          </c:dPt>
          <c:dPt>
            <c:idx val="21"/>
            <c:marker>
              <c:symbol val="none"/>
            </c:marker>
            <c:bubble3D val="0"/>
            <c:extLst>
              <c:ext xmlns:c16="http://schemas.microsoft.com/office/drawing/2014/chart" uri="{C3380CC4-5D6E-409C-BE32-E72D297353CC}">
                <c16:uniqueId val="{00000010-6FF2-475D-B96A-62449965DA29}"/>
              </c:ext>
            </c:extLst>
          </c:dPt>
          <c:dPt>
            <c:idx val="22"/>
            <c:marker>
              <c:symbol val="none"/>
            </c:marker>
            <c:bubble3D val="0"/>
            <c:extLst>
              <c:ext xmlns:c16="http://schemas.microsoft.com/office/drawing/2014/chart" uri="{C3380CC4-5D6E-409C-BE32-E72D297353CC}">
                <c16:uniqueId val="{00000011-6FF2-475D-B96A-62449965DA29}"/>
              </c:ext>
            </c:extLst>
          </c:dPt>
          <c:dPt>
            <c:idx val="23"/>
            <c:marker>
              <c:symbol val="none"/>
            </c:marker>
            <c:bubble3D val="0"/>
            <c:extLst>
              <c:ext xmlns:c16="http://schemas.microsoft.com/office/drawing/2014/chart" uri="{C3380CC4-5D6E-409C-BE32-E72D297353CC}">
                <c16:uniqueId val="{00000012-6FF2-475D-B96A-62449965DA29}"/>
              </c:ext>
            </c:extLst>
          </c:dPt>
          <c:dPt>
            <c:idx val="24"/>
            <c:marker>
              <c:symbol val="none"/>
            </c:marker>
            <c:bubble3D val="0"/>
            <c:extLst>
              <c:ext xmlns:c16="http://schemas.microsoft.com/office/drawing/2014/chart" uri="{C3380CC4-5D6E-409C-BE32-E72D297353CC}">
                <c16:uniqueId val="{00000013-6FF2-475D-B96A-62449965DA29}"/>
              </c:ext>
            </c:extLst>
          </c:dPt>
          <c:dPt>
            <c:idx val="26"/>
            <c:marker>
              <c:symbol val="none"/>
            </c:marker>
            <c:bubble3D val="0"/>
            <c:extLst>
              <c:ext xmlns:c16="http://schemas.microsoft.com/office/drawing/2014/chart" uri="{C3380CC4-5D6E-409C-BE32-E72D297353CC}">
                <c16:uniqueId val="{00000014-6FF2-475D-B96A-62449965DA29}"/>
              </c:ext>
            </c:extLst>
          </c:dPt>
          <c:dPt>
            <c:idx val="27"/>
            <c:marker>
              <c:symbol val="none"/>
            </c:marker>
            <c:bubble3D val="0"/>
            <c:extLst>
              <c:ext xmlns:c16="http://schemas.microsoft.com/office/drawing/2014/chart" uri="{C3380CC4-5D6E-409C-BE32-E72D297353CC}">
                <c16:uniqueId val="{00000015-6FF2-475D-B96A-62449965DA29}"/>
              </c:ext>
            </c:extLst>
          </c:dPt>
          <c:dPt>
            <c:idx val="28"/>
            <c:marker>
              <c:symbol val="none"/>
            </c:marker>
            <c:bubble3D val="0"/>
            <c:extLst>
              <c:ext xmlns:c16="http://schemas.microsoft.com/office/drawing/2014/chart" uri="{C3380CC4-5D6E-409C-BE32-E72D297353CC}">
                <c16:uniqueId val="{00000016-6FF2-475D-B96A-62449965DA29}"/>
              </c:ext>
            </c:extLst>
          </c:dPt>
          <c:dPt>
            <c:idx val="29"/>
            <c:marker>
              <c:symbol val="none"/>
            </c:marker>
            <c:bubble3D val="0"/>
            <c:extLst>
              <c:ext xmlns:c16="http://schemas.microsoft.com/office/drawing/2014/chart" uri="{C3380CC4-5D6E-409C-BE32-E72D297353CC}">
                <c16:uniqueId val="{00000017-6FF2-475D-B96A-62449965DA29}"/>
              </c:ext>
            </c:extLst>
          </c:dPt>
          <c:dPt>
            <c:idx val="31"/>
            <c:marker>
              <c:symbol val="none"/>
            </c:marker>
            <c:bubble3D val="0"/>
            <c:extLst>
              <c:ext xmlns:c16="http://schemas.microsoft.com/office/drawing/2014/chart" uri="{C3380CC4-5D6E-409C-BE32-E72D297353CC}">
                <c16:uniqueId val="{00000018-6FF2-475D-B96A-62449965DA29}"/>
              </c:ext>
            </c:extLst>
          </c:dPt>
          <c:dPt>
            <c:idx val="32"/>
            <c:marker>
              <c:symbol val="none"/>
            </c:marker>
            <c:bubble3D val="0"/>
            <c:extLst>
              <c:ext xmlns:c16="http://schemas.microsoft.com/office/drawing/2014/chart" uri="{C3380CC4-5D6E-409C-BE32-E72D297353CC}">
                <c16:uniqueId val="{00000019-6FF2-475D-B96A-62449965DA29}"/>
              </c:ext>
            </c:extLst>
          </c:dPt>
          <c:dPt>
            <c:idx val="33"/>
            <c:marker>
              <c:symbol val="none"/>
            </c:marker>
            <c:bubble3D val="0"/>
            <c:extLst>
              <c:ext xmlns:c16="http://schemas.microsoft.com/office/drawing/2014/chart" uri="{C3380CC4-5D6E-409C-BE32-E72D297353CC}">
                <c16:uniqueId val="{0000001A-6FF2-475D-B96A-62449965DA29}"/>
              </c:ext>
            </c:extLst>
          </c:dPt>
          <c:dPt>
            <c:idx val="34"/>
            <c:marker>
              <c:symbol val="none"/>
            </c:marker>
            <c:bubble3D val="0"/>
            <c:extLst>
              <c:ext xmlns:c16="http://schemas.microsoft.com/office/drawing/2014/chart" uri="{C3380CC4-5D6E-409C-BE32-E72D297353CC}">
                <c16:uniqueId val="{0000001B-6FF2-475D-B96A-62449965DA29}"/>
              </c:ext>
            </c:extLst>
          </c:dPt>
          <c:dPt>
            <c:idx val="36"/>
            <c:marker>
              <c:symbol val="none"/>
            </c:marker>
            <c:bubble3D val="0"/>
            <c:extLst>
              <c:ext xmlns:c16="http://schemas.microsoft.com/office/drawing/2014/chart" uri="{C3380CC4-5D6E-409C-BE32-E72D297353CC}">
                <c16:uniqueId val="{0000001C-6FF2-475D-B96A-62449965DA29}"/>
              </c:ext>
            </c:extLst>
          </c:dPt>
          <c:dPt>
            <c:idx val="37"/>
            <c:marker>
              <c:symbol val="none"/>
            </c:marker>
            <c:bubble3D val="0"/>
            <c:extLst>
              <c:ext xmlns:c16="http://schemas.microsoft.com/office/drawing/2014/chart" uri="{C3380CC4-5D6E-409C-BE32-E72D297353CC}">
                <c16:uniqueId val="{0000001D-6FF2-475D-B96A-62449965DA29}"/>
              </c:ext>
            </c:extLst>
          </c:dPt>
          <c:dPt>
            <c:idx val="38"/>
            <c:marker>
              <c:symbol val="none"/>
            </c:marker>
            <c:bubble3D val="0"/>
            <c:extLst>
              <c:ext xmlns:c16="http://schemas.microsoft.com/office/drawing/2014/chart" uri="{C3380CC4-5D6E-409C-BE32-E72D297353CC}">
                <c16:uniqueId val="{0000001E-6FF2-475D-B96A-62449965DA29}"/>
              </c:ext>
            </c:extLst>
          </c:dPt>
          <c:dPt>
            <c:idx val="39"/>
            <c:marker>
              <c:symbol val="none"/>
            </c:marker>
            <c:bubble3D val="0"/>
            <c:extLst>
              <c:ext xmlns:c16="http://schemas.microsoft.com/office/drawing/2014/chart" uri="{C3380CC4-5D6E-409C-BE32-E72D297353CC}">
                <c16:uniqueId val="{0000001F-6FF2-475D-B96A-62449965DA29}"/>
              </c:ext>
            </c:extLst>
          </c:dPt>
          <c:dPt>
            <c:idx val="41"/>
            <c:marker>
              <c:symbol val="none"/>
            </c:marker>
            <c:bubble3D val="0"/>
            <c:extLst>
              <c:ext xmlns:c16="http://schemas.microsoft.com/office/drawing/2014/chart" uri="{C3380CC4-5D6E-409C-BE32-E72D297353CC}">
                <c16:uniqueId val="{00000020-6FF2-475D-B96A-62449965DA29}"/>
              </c:ext>
            </c:extLst>
          </c:dPt>
          <c:dPt>
            <c:idx val="42"/>
            <c:marker>
              <c:symbol val="none"/>
            </c:marker>
            <c:bubble3D val="0"/>
            <c:extLst>
              <c:ext xmlns:c16="http://schemas.microsoft.com/office/drawing/2014/chart" uri="{C3380CC4-5D6E-409C-BE32-E72D297353CC}">
                <c16:uniqueId val="{00000021-6FF2-475D-B96A-62449965DA29}"/>
              </c:ext>
            </c:extLst>
          </c:dPt>
          <c:dPt>
            <c:idx val="43"/>
            <c:marker>
              <c:symbol val="none"/>
            </c:marker>
            <c:bubble3D val="0"/>
            <c:extLst>
              <c:ext xmlns:c16="http://schemas.microsoft.com/office/drawing/2014/chart" uri="{C3380CC4-5D6E-409C-BE32-E72D297353CC}">
                <c16:uniqueId val="{00000022-6FF2-475D-B96A-62449965DA29}"/>
              </c:ext>
            </c:extLst>
          </c:dPt>
          <c:dPt>
            <c:idx val="44"/>
            <c:marker>
              <c:symbol val="none"/>
            </c:marker>
            <c:bubble3D val="0"/>
            <c:extLst>
              <c:ext xmlns:c16="http://schemas.microsoft.com/office/drawing/2014/chart" uri="{C3380CC4-5D6E-409C-BE32-E72D297353CC}">
                <c16:uniqueId val="{00000023-6FF2-475D-B96A-62449965DA29}"/>
              </c:ext>
            </c:extLst>
          </c:dPt>
          <c:dPt>
            <c:idx val="46"/>
            <c:marker>
              <c:symbol val="none"/>
            </c:marker>
            <c:bubble3D val="0"/>
            <c:extLst>
              <c:ext xmlns:c16="http://schemas.microsoft.com/office/drawing/2014/chart" uri="{C3380CC4-5D6E-409C-BE32-E72D297353CC}">
                <c16:uniqueId val="{00000024-6FF2-475D-B96A-62449965DA29}"/>
              </c:ext>
            </c:extLst>
          </c:dPt>
          <c:dPt>
            <c:idx val="47"/>
            <c:marker>
              <c:symbol val="none"/>
            </c:marker>
            <c:bubble3D val="0"/>
            <c:extLst>
              <c:ext xmlns:c16="http://schemas.microsoft.com/office/drawing/2014/chart" uri="{C3380CC4-5D6E-409C-BE32-E72D297353CC}">
                <c16:uniqueId val="{00000025-6FF2-475D-B96A-62449965DA29}"/>
              </c:ext>
            </c:extLst>
          </c:dPt>
          <c:dPt>
            <c:idx val="48"/>
            <c:marker>
              <c:symbol val="none"/>
            </c:marker>
            <c:bubble3D val="0"/>
            <c:extLst>
              <c:ext xmlns:c16="http://schemas.microsoft.com/office/drawing/2014/chart" uri="{C3380CC4-5D6E-409C-BE32-E72D297353CC}">
                <c16:uniqueId val="{00000026-6FF2-475D-B96A-62449965DA29}"/>
              </c:ext>
            </c:extLst>
          </c:dPt>
          <c:dPt>
            <c:idx val="49"/>
            <c:marker>
              <c:symbol val="none"/>
            </c:marker>
            <c:bubble3D val="0"/>
            <c:extLst>
              <c:ext xmlns:c16="http://schemas.microsoft.com/office/drawing/2014/chart" uri="{C3380CC4-5D6E-409C-BE32-E72D297353CC}">
                <c16:uniqueId val="{00000027-6FF2-475D-B96A-62449965DA29}"/>
              </c:ext>
            </c:extLst>
          </c:dPt>
          <c:dPt>
            <c:idx val="51"/>
            <c:marker>
              <c:symbol val="none"/>
            </c:marker>
            <c:bubble3D val="0"/>
            <c:extLst>
              <c:ext xmlns:c16="http://schemas.microsoft.com/office/drawing/2014/chart" uri="{C3380CC4-5D6E-409C-BE32-E72D297353CC}">
                <c16:uniqueId val="{00000028-6FF2-475D-B96A-62449965DA29}"/>
              </c:ext>
            </c:extLst>
          </c:dPt>
          <c:dPt>
            <c:idx val="52"/>
            <c:marker>
              <c:symbol val="none"/>
            </c:marker>
            <c:bubble3D val="0"/>
            <c:extLst>
              <c:ext xmlns:c16="http://schemas.microsoft.com/office/drawing/2014/chart" uri="{C3380CC4-5D6E-409C-BE32-E72D297353CC}">
                <c16:uniqueId val="{00000029-6FF2-475D-B96A-62449965DA29}"/>
              </c:ext>
            </c:extLst>
          </c:dPt>
          <c:cat>
            <c:numRef>
              <c:f>総括表!$C$5:$BC$5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総括表!$C$53:$BC$53</c:f>
              <c:numCache>
                <c:formatCode>0.0%</c:formatCode>
                <c:ptCount val="53"/>
                <c:pt idx="0">
                  <c:v>0.22702848667779699</c:v>
                </c:pt>
                <c:pt idx="1">
                  <c:v>0.22615600148673976</c:v>
                </c:pt>
                <c:pt idx="2">
                  <c:v>0.22670757504715996</c:v>
                </c:pt>
                <c:pt idx="3">
                  <c:v>0.22733541648655206</c:v>
                </c:pt>
                <c:pt idx="4">
                  <c:v>0.22615094210110859</c:v>
                </c:pt>
                <c:pt idx="5">
                  <c:v>0.22405177513583074</c:v>
                </c:pt>
                <c:pt idx="6">
                  <c:v>0.22155677302000354</c:v>
                </c:pt>
                <c:pt idx="7">
                  <c:v>0.22017926634005278</c:v>
                </c:pt>
                <c:pt idx="8">
                  <c:v>0.21860750015410485</c:v>
                </c:pt>
                <c:pt idx="9">
                  <c:v>0.21749819156676745</c:v>
                </c:pt>
                <c:pt idx="10">
                  <c:v>0.21688240048613927</c:v>
                </c:pt>
                <c:pt idx="11">
                  <c:v>0.21729476262617514</c:v>
                </c:pt>
                <c:pt idx="12">
                  <c:v>0.21894117198521068</c:v>
                </c:pt>
                <c:pt idx="13">
                  <c:v>0.21764600873868184</c:v>
                </c:pt>
                <c:pt idx="14">
                  <c:v>0.22012822217442574</c:v>
                </c:pt>
                <c:pt idx="15">
                  <c:v>0.22250038855374751</c:v>
                </c:pt>
                <c:pt idx="16">
                  <c:v>0.22521241192469316</c:v>
                </c:pt>
                <c:pt idx="17">
                  <c:v>0.22818992441242714</c:v>
                </c:pt>
                <c:pt idx="18">
                  <c:v>0.23156156980888465</c:v>
                </c:pt>
                <c:pt idx="19">
                  <c:v>0.23497577783236076</c:v>
                </c:pt>
                <c:pt idx="20">
                  <c:v>0.23842121930170515</c:v>
                </c:pt>
                <c:pt idx="21">
                  <c:v>0.2413287654480783</c:v>
                </c:pt>
                <c:pt idx="22">
                  <c:v>0.243658743178638</c:v>
                </c:pt>
                <c:pt idx="23">
                  <c:v>0.24567470576799427</c:v>
                </c:pt>
                <c:pt idx="24">
                  <c:v>0.24721728535218324</c:v>
                </c:pt>
                <c:pt idx="25">
                  <c:v>0.24875956667514518</c:v>
                </c:pt>
                <c:pt idx="26">
                  <c:v>0.24987834940970763</c:v>
                </c:pt>
                <c:pt idx="27">
                  <c:v>0.25080770878395003</c:v>
                </c:pt>
                <c:pt idx="28">
                  <c:v>0.25192489054827799</c:v>
                </c:pt>
                <c:pt idx="29">
                  <c:v>0.25295216740036042</c:v>
                </c:pt>
                <c:pt idx="30">
                  <c:v>0.25371800598224248</c:v>
                </c:pt>
                <c:pt idx="31">
                  <c:v>0.25457745782703955</c:v>
                </c:pt>
                <c:pt idx="32">
                  <c:v>0.25513804025899312</c:v>
                </c:pt>
                <c:pt idx="33">
                  <c:v>0.25498917475929794</c:v>
                </c:pt>
                <c:pt idx="34">
                  <c:v>0.2545516317459845</c:v>
                </c:pt>
                <c:pt idx="35">
                  <c:v>0.25414136486984168</c:v>
                </c:pt>
                <c:pt idx="36">
                  <c:v>0.25324155549383803</c:v>
                </c:pt>
                <c:pt idx="37">
                  <c:v>0.25230306249871665</c:v>
                </c:pt>
                <c:pt idx="38">
                  <c:v>0.25178710494161094</c:v>
                </c:pt>
                <c:pt idx="39">
                  <c:v>0.25109158246994379</c:v>
                </c:pt>
                <c:pt idx="40">
                  <c:v>0.25070414088723608</c:v>
                </c:pt>
                <c:pt idx="41">
                  <c:v>0.25120236644347288</c:v>
                </c:pt>
                <c:pt idx="42">
                  <c:v>0.25155587542662716</c:v>
                </c:pt>
                <c:pt idx="43">
                  <c:v>0.25295504783201267</c:v>
                </c:pt>
                <c:pt idx="44">
                  <c:v>0.25452539178914957</c:v>
                </c:pt>
                <c:pt idx="45">
                  <c:v>0.25600311546585425</c:v>
                </c:pt>
                <c:pt idx="46">
                  <c:v>0.25779659894126211</c:v>
                </c:pt>
                <c:pt idx="47">
                  <c:v>0.26024983995282347</c:v>
                </c:pt>
                <c:pt idx="48">
                  <c:v>0.26273928009317998</c:v>
                </c:pt>
                <c:pt idx="49">
                  <c:v>0.26484337821138809</c:v>
                </c:pt>
                <c:pt idx="50">
                  <c:v>0.26650309684532664</c:v>
                </c:pt>
                <c:pt idx="51">
                  <c:v>0.26817363017699009</c:v>
                </c:pt>
                <c:pt idx="52">
                  <c:v>0.26928019941137238</c:v>
                </c:pt>
              </c:numCache>
            </c:numRef>
          </c:val>
          <c:smooth val="0"/>
          <c:extLst>
            <c:ext xmlns:c16="http://schemas.microsoft.com/office/drawing/2014/chart" uri="{C3380CC4-5D6E-409C-BE32-E72D297353CC}">
              <c16:uniqueId val="{0000002D-6FF2-475D-B96A-62449965DA29}"/>
            </c:ext>
          </c:extLst>
        </c:ser>
        <c:dLbls>
          <c:showLegendKey val="0"/>
          <c:showVal val="0"/>
          <c:showCatName val="0"/>
          <c:showSerName val="0"/>
          <c:showPercent val="0"/>
          <c:showBubbleSize val="0"/>
        </c:dLbls>
        <c:smooth val="0"/>
        <c:axId val="514373560"/>
        <c:axId val="514369640"/>
        <c:extLst>
          <c:ext xmlns:c15="http://schemas.microsoft.com/office/drawing/2012/chart" uri="{02D57815-91ED-43cb-92C2-25804820EDAC}">
            <c15:filteredLineSeries>
              <c15:ser>
                <c:idx val="3"/>
                <c:order val="1"/>
                <c:tx>
                  <c:strRef>
                    <c:extLst>
                      <c:ext uri="{02D57815-91ED-43cb-92C2-25804820EDAC}">
                        <c15:formulaRef>
                          <c15:sqref>総括表!$B$54</c15:sqref>
                        </c15:formulaRef>
                      </c:ext>
                    </c:extLst>
                    <c:strCache>
                      <c:ptCount val="1"/>
                      <c:pt idx="0">
                        <c:v>前回推計(R6推計)</c:v>
                      </c:pt>
                    </c:strCache>
                  </c:strRef>
                </c:tx>
                <c:spPr>
                  <a:ln w="28575" cap="rnd">
                    <a:solidFill>
                      <a:schemeClr val="accent4"/>
                    </a:solidFill>
                    <a:prstDash val="sysDash"/>
                    <a:round/>
                  </a:ln>
                  <a:effectLst/>
                </c:spPr>
                <c:marker>
                  <c:symbol val="none"/>
                </c:marker>
                <c:cat>
                  <c:numRef>
                    <c:extLst>
                      <c:ext uri="{02D57815-91ED-43cb-92C2-25804820EDAC}">
                        <c15:formulaRef>
                          <c15:sqref>総括表!$C$5:$BC$5</c15:sqref>
                        </c15:formulaRef>
                      </c:ext>
                    </c:extLst>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extLst>
                      <c:ext uri="{02D57815-91ED-43cb-92C2-25804820EDAC}">
                        <c15:formulaRef>
                          <c15:sqref>総括表!$C$54:$BF$54</c15:sqref>
                        </c15:formulaRef>
                      </c:ext>
                    </c:extLst>
                    <c:numCache>
                      <c:formatCode>0.0%</c:formatCode>
                      <c:ptCount val="56"/>
                      <c:pt idx="0">
                        <c:v>0.22702848667779699</c:v>
                      </c:pt>
                      <c:pt idx="1">
                        <c:v>0.22615600148673976</c:v>
                      </c:pt>
                      <c:pt idx="2">
                        <c:v>0.22670757504715996</c:v>
                      </c:pt>
                      <c:pt idx="3">
                        <c:v>0.22733541648655206</c:v>
                      </c:pt>
                      <c:pt idx="4">
                        <c:v>0.22615094210110859</c:v>
                      </c:pt>
                      <c:pt idx="5">
                        <c:v>0.22405177513583074</c:v>
                      </c:pt>
                      <c:pt idx="6">
                        <c:v>0.22186310172121151</c:v>
                      </c:pt>
                      <c:pt idx="7">
                        <c:v>0.22067127497789826</c:v>
                      </c:pt>
                      <c:pt idx="8">
                        <c:v>0.21933077352571792</c:v>
                      </c:pt>
                      <c:pt idx="9">
                        <c:v>0.21843227597366227</c:v>
                      </c:pt>
                      <c:pt idx="10">
                        <c:v>0.21798828939299536</c:v>
                      </c:pt>
                      <c:pt idx="11">
                        <c:v>0.2185638470954249</c:v>
                      </c:pt>
                      <c:pt idx="12">
                        <c:v>0.22036934996441082</c:v>
                      </c:pt>
                      <c:pt idx="13">
                        <c:v>0.21920321612003271</c:v>
                      </c:pt>
                      <c:pt idx="14">
                        <c:v>0.22187681613817287</c:v>
                      </c:pt>
                      <c:pt idx="15">
                        <c:v>0.22439793989265183</c:v>
                      </c:pt>
                      <c:pt idx="16">
                        <c:v>0.22728314195997934</c:v>
                      </c:pt>
                      <c:pt idx="17">
                        <c:v>0.23038172643532512</c:v>
                      </c:pt>
                      <c:pt idx="18">
                        <c:v>0.23388801624741515</c:v>
                      </c:pt>
                      <c:pt idx="19">
                        <c:v>0.23739993447018215</c:v>
                      </c:pt>
                      <c:pt idx="20">
                        <c:v>0.24096475998922665</c:v>
                      </c:pt>
                      <c:pt idx="21">
                        <c:v>0.24393728194256586</c:v>
                      </c:pt>
                      <c:pt idx="22">
                        <c:v>0.24634748476919077</c:v>
                      </c:pt>
                      <c:pt idx="23">
                        <c:v>0.24849837243576564</c:v>
                      </c:pt>
                      <c:pt idx="24">
                        <c:v>0.25004963192900609</c:v>
                      </c:pt>
                      <c:pt idx="25">
                        <c:v>0.25162922737305038</c:v>
                      </c:pt>
                      <c:pt idx="26">
                        <c:v>0.25281467565649307</c:v>
                      </c:pt>
                      <c:pt idx="27">
                        <c:v>0.25374375039592312</c:v>
                      </c:pt>
                      <c:pt idx="28">
                        <c:v>0.25477623105769742</c:v>
                      </c:pt>
                      <c:pt idx="29">
                        <c:v>0.25558078393568473</c:v>
                      </c:pt>
                      <c:pt idx="30">
                        <c:v>0.25615104115462828</c:v>
                      </c:pt>
                      <c:pt idx="31">
                        <c:v>0.25683545879514574</c:v>
                      </c:pt>
                      <c:pt idx="32">
                        <c:v>0.25715454812220218</c:v>
                      </c:pt>
                      <c:pt idx="33">
                        <c:v>0.25682690456052715</c:v>
                      </c:pt>
                      <c:pt idx="34">
                        <c:v>0.25619394150750796</c:v>
                      </c:pt>
                      <c:pt idx="35">
                        <c:v>0.2554604992507376</c:v>
                      </c:pt>
                      <c:pt idx="36">
                        <c:v>0.25427617222229831</c:v>
                      </c:pt>
                      <c:pt idx="37">
                        <c:v>0.25298797601053774</c:v>
                      </c:pt>
                      <c:pt idx="38">
                        <c:v>0.25219304719941915</c:v>
                      </c:pt>
                      <c:pt idx="39">
                        <c:v>0.25120561769160693</c:v>
                      </c:pt>
                      <c:pt idx="40">
                        <c:v>0.25052321076683393</c:v>
                      </c:pt>
                      <c:pt idx="41">
                        <c:v>0.250632838912069</c:v>
                      </c:pt>
                      <c:pt idx="42">
                        <c:v>0.25052602355377224</c:v>
                      </c:pt>
                      <c:pt idx="43">
                        <c:v>0.25149566255153094</c:v>
                      </c:pt>
                      <c:pt idx="44">
                        <c:v>0.25261335666613366</c:v>
                      </c:pt>
                      <c:pt idx="45">
                        <c:v>0.25352794288777369</c:v>
                      </c:pt>
                      <c:pt idx="46">
                        <c:v>0.25438303713042382</c:v>
                      </c:pt>
                      <c:pt idx="47">
                        <c:v>0.25591112669877791</c:v>
                      </c:pt>
                      <c:pt idx="48">
                        <c:v>0.2566677072628184</c:v>
                      </c:pt>
                      <c:pt idx="49">
                        <c:v>0.25737557620686968</c:v>
                      </c:pt>
                      <c:pt idx="50">
                        <c:v>0.2580128465210077</c:v>
                      </c:pt>
                      <c:pt idx="51">
                        <c:v>0.25877094140214268</c:v>
                      </c:pt>
                      <c:pt idx="52">
                        <c:v>0</c:v>
                      </c:pt>
                      <c:pt idx="53">
                        <c:v>0</c:v>
                      </c:pt>
                      <c:pt idx="54" formatCode="#,##0_ ;[Red]\-#,##0\ ">
                        <c:v>0</c:v>
                      </c:pt>
                      <c:pt idx="55" formatCode="#,##0_ ;[Red]\-#,##0\ ">
                        <c:v>0</c:v>
                      </c:pt>
                    </c:numCache>
                  </c:numRef>
                </c:val>
                <c:smooth val="0"/>
                <c:extLst>
                  <c:ext xmlns:c16="http://schemas.microsoft.com/office/drawing/2014/chart" uri="{C3380CC4-5D6E-409C-BE32-E72D297353CC}">
                    <c16:uniqueId val="{0000002E-6FF2-475D-B96A-62449965DA29}"/>
                  </c:ext>
                </c:extLst>
              </c15:ser>
            </c15:filteredLineSeries>
          </c:ext>
        </c:extLst>
      </c:lineChart>
      <c:catAx>
        <c:axId val="514373560"/>
        <c:scaling>
          <c:orientation val="minMax"/>
        </c:scaling>
        <c:delete val="0"/>
        <c:axPos val="b"/>
        <c:majorGridlines>
          <c:spPr>
            <a:ln w="9525" cap="flat" cmpd="sng" algn="ctr">
              <a:solidFill>
                <a:schemeClr val="tx1">
                  <a:lumMod val="15000"/>
                  <a:lumOff val="85000"/>
                </a:schemeClr>
              </a:solidFill>
              <a:round/>
            </a:ln>
            <a:effectLst/>
          </c:spPr>
        </c:majorGridlines>
        <c:numFmt formatCode="#&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14369640"/>
        <c:crosses val="autoZero"/>
        <c:auto val="1"/>
        <c:lblAlgn val="ctr"/>
        <c:lblOffset val="100"/>
        <c:tickLblSkip val="5"/>
        <c:noMultiLvlLbl val="0"/>
      </c:catAx>
      <c:valAx>
        <c:axId val="5143696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14373560"/>
        <c:crosses val="autoZero"/>
        <c:crossBetween val="between"/>
        <c:majorUnit val="1.0000000000000002E-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'総括表(地区)'!$A$50</c:f>
          <c:strCache>
            <c:ptCount val="1"/>
            <c:pt idx="0">
              <c:v>：高齢化率_地区別(基本推計)</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6.7890410958904107E-2"/>
          <c:y val="0.18045833333333333"/>
          <c:w val="0.9114533491532737"/>
          <c:h val="0.66856955380577432"/>
        </c:manualLayout>
      </c:layout>
      <c:lineChart>
        <c:grouping val="standard"/>
        <c:varyColors val="0"/>
        <c:ser>
          <c:idx val="0"/>
          <c:order val="0"/>
          <c:tx>
            <c:strRef>
              <c:f>'総括表(地区)'!$B$50</c:f>
              <c:strCache>
                <c:ptCount val="1"/>
                <c:pt idx="0">
                  <c:v>大森地区</c:v>
                </c:pt>
              </c:strCache>
            </c:strRef>
          </c:tx>
          <c:spPr>
            <a:ln w="28575" cap="rnd">
              <a:solidFill>
                <a:schemeClr val="accent2"/>
              </a:solidFill>
              <a:round/>
            </a:ln>
            <a:effectLst/>
          </c:spPr>
          <c:marker>
            <c:symbol val="none"/>
          </c:marker>
          <c:cat>
            <c:numRef>
              <c:f>'総括表(地区)'!$C$5:$BC$5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'総括表(地区)'!$C$50:$BC$50</c:f>
              <c:numCache>
                <c:formatCode>0.0%</c:formatCode>
                <c:ptCount val="53"/>
                <c:pt idx="0">
                  <c:v>0.22526683943263506</c:v>
                </c:pt>
                <c:pt idx="1">
                  <c:v>0.22362611574924227</c:v>
                </c:pt>
                <c:pt idx="2">
                  <c:v>0.22375755565115901</c:v>
                </c:pt>
                <c:pt idx="3">
                  <c:v>0.22462982555687608</c:v>
                </c:pt>
                <c:pt idx="4">
                  <c:v>0.22321341857118149</c:v>
                </c:pt>
                <c:pt idx="5">
                  <c:v>0.22030073923908516</c:v>
                </c:pt>
                <c:pt idx="6">
                  <c:v>0.2174496187566366</c:v>
                </c:pt>
                <c:pt idx="7">
                  <c:v>0.21582464272116222</c:v>
                </c:pt>
                <c:pt idx="8">
                  <c:v>0.21367228338083613</c:v>
                </c:pt>
                <c:pt idx="9">
                  <c:v>0.21191087975587275</c:v>
                </c:pt>
                <c:pt idx="10">
                  <c:v>0.21048556307662233</c:v>
                </c:pt>
                <c:pt idx="11">
                  <c:v>0.21008249231020137</c:v>
                </c:pt>
                <c:pt idx="12">
                  <c:v>0.21116022335282306</c:v>
                </c:pt>
                <c:pt idx="13">
                  <c:v>0.20925338080357672</c:v>
                </c:pt>
                <c:pt idx="14">
                  <c:v>0.21123528593546448</c:v>
                </c:pt>
                <c:pt idx="15">
                  <c:v>0.21292648160056865</c:v>
                </c:pt>
                <c:pt idx="16">
                  <c:v>0.2148294407061227</c:v>
                </c:pt>
                <c:pt idx="17">
                  <c:v>0.21707017199414022</c:v>
                </c:pt>
                <c:pt idx="18">
                  <c:v>0.21984359514576746</c:v>
                </c:pt>
                <c:pt idx="19">
                  <c:v>0.2225619746844674</c:v>
                </c:pt>
                <c:pt idx="20">
                  <c:v>0.22512441398813349</c:v>
                </c:pt>
                <c:pt idx="21">
                  <c:v>0.22777650210111605</c:v>
                </c:pt>
                <c:pt idx="22">
                  <c:v>0.22985927647113691</c:v>
                </c:pt>
                <c:pt idx="23">
                  <c:v>0.23181852724160407</c:v>
                </c:pt>
                <c:pt idx="24">
                  <c:v>0.23292968649997417</c:v>
                </c:pt>
                <c:pt idx="25">
                  <c:v>0.23450821590866261</c:v>
                </c:pt>
                <c:pt idx="26">
                  <c:v>0.23550887170698215</c:v>
                </c:pt>
                <c:pt idx="27">
                  <c:v>0.23641017993463229</c:v>
                </c:pt>
                <c:pt idx="28">
                  <c:v>0.23746599056638321</c:v>
                </c:pt>
                <c:pt idx="29">
                  <c:v>0.23834827330796388</c:v>
                </c:pt>
                <c:pt idx="30">
                  <c:v>0.23896661014831566</c:v>
                </c:pt>
                <c:pt idx="31">
                  <c:v>0.23989944979966146</c:v>
                </c:pt>
                <c:pt idx="32">
                  <c:v>0.24054405485378083</c:v>
                </c:pt>
                <c:pt idx="33">
                  <c:v>0.24052022980787169</c:v>
                </c:pt>
                <c:pt idx="34">
                  <c:v>0.24031993836616911</c:v>
                </c:pt>
                <c:pt idx="35">
                  <c:v>0.24010791390316347</c:v>
                </c:pt>
                <c:pt idx="36">
                  <c:v>0.23918030608127738</c:v>
                </c:pt>
                <c:pt idx="37">
                  <c:v>0.23853672174471474</c:v>
                </c:pt>
                <c:pt idx="38">
                  <c:v>0.23773578371953963</c:v>
                </c:pt>
                <c:pt idx="39">
                  <c:v>0.23693462390352954</c:v>
                </c:pt>
                <c:pt idx="40">
                  <c:v>0.23666135985119219</c:v>
                </c:pt>
                <c:pt idx="41">
                  <c:v>0.23683195434976151</c:v>
                </c:pt>
                <c:pt idx="42">
                  <c:v>0.23710391205828141</c:v>
                </c:pt>
                <c:pt idx="43">
                  <c:v>0.23797789549504197</c:v>
                </c:pt>
                <c:pt idx="44">
                  <c:v>0.23925182591253263</c:v>
                </c:pt>
                <c:pt idx="45">
                  <c:v>0.24042016006887904</c:v>
                </c:pt>
                <c:pt idx="46">
                  <c:v>0.24186517067184632</c:v>
                </c:pt>
                <c:pt idx="47">
                  <c:v>0.24410745261930442</c:v>
                </c:pt>
                <c:pt idx="48">
                  <c:v>0.24595693200112945</c:v>
                </c:pt>
                <c:pt idx="49">
                  <c:v>0.2475542740989416</c:v>
                </c:pt>
                <c:pt idx="50">
                  <c:v>0.24845715259215292</c:v>
                </c:pt>
                <c:pt idx="51">
                  <c:v>0.24949117074284088</c:v>
                </c:pt>
                <c:pt idx="52">
                  <c:v>0.25007199824174781</c:v>
                </c:pt>
              </c:numCache>
            </c:numRef>
          </c:val>
          <c:smooth val="0"/>
          <c:extLst>
            <c:ext xmlns:c16="http://schemas.microsoft.com/office/drawing/2014/chart" uri="{C3380CC4-5D6E-409C-BE32-E72D297353CC}">
              <c16:uniqueId val="{00000001-4399-489F-93E8-7D2399C44F60}"/>
            </c:ext>
          </c:extLst>
        </c:ser>
        <c:ser>
          <c:idx val="1"/>
          <c:order val="1"/>
          <c:tx>
            <c:strRef>
              <c:f>'総括表(地区)'!$B$51</c:f>
              <c:strCache>
                <c:ptCount val="1"/>
                <c:pt idx="0">
                  <c:v>調布地区</c:v>
                </c:pt>
              </c:strCache>
            </c:strRef>
          </c:tx>
          <c:spPr>
            <a:ln w="28575" cap="rnd">
              <a:solidFill>
                <a:schemeClr val="accent4"/>
              </a:solidFill>
              <a:round/>
            </a:ln>
            <a:effectLst/>
          </c:spPr>
          <c:marker>
            <c:symbol val="none"/>
          </c:marker>
          <c:cat>
            <c:numRef>
              <c:f>'総括表(地区)'!$C$5:$BC$5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'総括表(地区)'!$C$51:$BC$51</c:f>
              <c:numCache>
                <c:formatCode>0.0%</c:formatCode>
                <c:ptCount val="53"/>
                <c:pt idx="0">
                  <c:v>0.2183813024003817</c:v>
                </c:pt>
                <c:pt idx="1">
                  <c:v>0.21809411351055338</c:v>
                </c:pt>
                <c:pt idx="2">
                  <c:v>0.21933784517068186</c:v>
                </c:pt>
                <c:pt idx="3">
                  <c:v>0.22066280952519862</c:v>
                </c:pt>
                <c:pt idx="4">
                  <c:v>0.22147192550751107</c:v>
                </c:pt>
                <c:pt idx="5">
                  <c:v>0.22152311291297117</c:v>
                </c:pt>
                <c:pt idx="6">
                  <c:v>0.22108003296654036</c:v>
                </c:pt>
                <c:pt idx="7">
                  <c:v>0.22176170861239372</c:v>
                </c:pt>
                <c:pt idx="8">
                  <c:v>0.2223928326707045</c:v>
                </c:pt>
                <c:pt idx="9">
                  <c:v>0.22342672649130341</c:v>
                </c:pt>
                <c:pt idx="10">
                  <c:v>0.22558517568883854</c:v>
                </c:pt>
                <c:pt idx="11">
                  <c:v>0.22842702443443108</c:v>
                </c:pt>
                <c:pt idx="12">
                  <c:v>0.23232932086949151</c:v>
                </c:pt>
                <c:pt idx="13">
                  <c:v>0.23292875952940112</c:v>
                </c:pt>
                <c:pt idx="14">
                  <c:v>0.23741465330697137</c:v>
                </c:pt>
                <c:pt idx="15">
                  <c:v>0.24158549154009257</c:v>
                </c:pt>
                <c:pt idx="16">
                  <c:v>0.24618746058243812</c:v>
                </c:pt>
                <c:pt idx="17">
                  <c:v>0.25050337263979866</c:v>
                </c:pt>
                <c:pt idx="18">
                  <c:v>0.25463211002865616</c:v>
                </c:pt>
                <c:pt idx="19">
                  <c:v>0.25912014220684582</c:v>
                </c:pt>
                <c:pt idx="20">
                  <c:v>0.26406668639321351</c:v>
                </c:pt>
                <c:pt idx="21">
                  <c:v>0.26836703349974228</c:v>
                </c:pt>
                <c:pt idx="22">
                  <c:v>0.27183811226472027</c:v>
                </c:pt>
                <c:pt idx="23">
                  <c:v>0.27448209244586175</c:v>
                </c:pt>
                <c:pt idx="24">
                  <c:v>0.27723698033355243</c:v>
                </c:pt>
                <c:pt idx="25">
                  <c:v>0.27976162425704021</c:v>
                </c:pt>
                <c:pt idx="26">
                  <c:v>0.28144971624863302</c:v>
                </c:pt>
                <c:pt idx="27">
                  <c:v>0.28316330061053258</c:v>
                </c:pt>
                <c:pt idx="28">
                  <c:v>0.28455572006613261</c:v>
                </c:pt>
                <c:pt idx="29">
                  <c:v>0.28585556610694668</c:v>
                </c:pt>
                <c:pt idx="30">
                  <c:v>0.28706057564837073</c:v>
                </c:pt>
                <c:pt idx="31">
                  <c:v>0.28771330429126202</c:v>
                </c:pt>
                <c:pt idx="32">
                  <c:v>0.28839880329084666</c:v>
                </c:pt>
                <c:pt idx="33">
                  <c:v>0.28723067242538353</c:v>
                </c:pt>
                <c:pt idx="34">
                  <c:v>0.28594274621830806</c:v>
                </c:pt>
                <c:pt idx="35">
                  <c:v>0.28466439521157377</c:v>
                </c:pt>
                <c:pt idx="36">
                  <c:v>0.28288702974786611</c:v>
                </c:pt>
                <c:pt idx="37">
                  <c:v>0.28094147324381369</c:v>
                </c:pt>
                <c:pt idx="38">
                  <c:v>0.27957160529260516</c:v>
                </c:pt>
                <c:pt idx="39">
                  <c:v>0.27787317434943615</c:v>
                </c:pt>
                <c:pt idx="40">
                  <c:v>0.27608785885338299</c:v>
                </c:pt>
                <c:pt idx="41">
                  <c:v>0.27543357342181041</c:v>
                </c:pt>
                <c:pt idx="42">
                  <c:v>0.27386578571750286</c:v>
                </c:pt>
                <c:pt idx="43">
                  <c:v>0.27368055012775877</c:v>
                </c:pt>
                <c:pt idx="44">
                  <c:v>0.27347116534873167</c:v>
                </c:pt>
                <c:pt idx="45">
                  <c:v>0.27363887697787292</c:v>
                </c:pt>
                <c:pt idx="46">
                  <c:v>0.27410884069948888</c:v>
                </c:pt>
                <c:pt idx="47">
                  <c:v>0.27518467211469383</c:v>
                </c:pt>
                <c:pt idx="48">
                  <c:v>0.27614495285312879</c:v>
                </c:pt>
                <c:pt idx="49">
                  <c:v>0.27672722032755409</c:v>
                </c:pt>
                <c:pt idx="50">
                  <c:v>0.27754781383637239</c:v>
                </c:pt>
                <c:pt idx="51">
                  <c:v>0.2783461834002926</c:v>
                </c:pt>
                <c:pt idx="52">
                  <c:v>0.27809861676280589</c:v>
                </c:pt>
              </c:numCache>
            </c:numRef>
          </c:val>
          <c:smooth val="0"/>
          <c:extLst>
            <c:ext xmlns:c16="http://schemas.microsoft.com/office/drawing/2014/chart" uri="{C3380CC4-5D6E-409C-BE32-E72D297353CC}">
              <c16:uniqueId val="{00000003-4399-489F-93E8-7D2399C44F60}"/>
            </c:ext>
          </c:extLst>
        </c:ser>
        <c:ser>
          <c:idx val="2"/>
          <c:order val="2"/>
          <c:tx>
            <c:strRef>
              <c:f>'総括表(地区)'!$B$52</c:f>
              <c:strCache>
                <c:ptCount val="1"/>
                <c:pt idx="0">
                  <c:v>蒲田地区</c:v>
                </c:pt>
              </c:strCache>
            </c:strRef>
          </c:tx>
          <c:spPr>
            <a:ln w="28575" cap="rnd">
              <a:solidFill>
                <a:schemeClr val="accent6"/>
              </a:solidFill>
              <a:round/>
            </a:ln>
            <a:effectLst/>
          </c:spPr>
          <c:marker>
            <c:symbol val="none"/>
          </c:marker>
          <c:cat>
            <c:numRef>
              <c:f>'総括表(地区)'!$C$5:$BC$5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'総括表(地区)'!$C$52:$BC$52</c:f>
              <c:numCache>
                <c:formatCode>0.0%</c:formatCode>
                <c:ptCount val="53"/>
                <c:pt idx="0">
                  <c:v>0.23398853429646607</c:v>
                </c:pt>
                <c:pt idx="1">
                  <c:v>0.23339828335882776</c:v>
                </c:pt>
                <c:pt idx="2">
                  <c:v>0.23386948033833593</c:v>
                </c:pt>
                <c:pt idx="3">
                  <c:v>0.23382229535186147</c:v>
                </c:pt>
                <c:pt idx="4">
                  <c:v>0.23155330364476759</c:v>
                </c:pt>
                <c:pt idx="5">
                  <c:v>0.22874148249046991</c:v>
                </c:pt>
                <c:pt idx="6">
                  <c:v>0.22523593964961397</c:v>
                </c:pt>
                <c:pt idx="7">
                  <c:v>0.22275866525296115</c:v>
                </c:pt>
                <c:pt idx="8">
                  <c:v>0.22027349065793159</c:v>
                </c:pt>
                <c:pt idx="9">
                  <c:v>0.21835044856753064</c:v>
                </c:pt>
                <c:pt idx="10">
                  <c:v>0.21665462368071103</c:v>
                </c:pt>
                <c:pt idx="11">
                  <c:v>0.2162119679027342</c:v>
                </c:pt>
                <c:pt idx="12">
                  <c:v>0.21691152613179868</c:v>
                </c:pt>
                <c:pt idx="13">
                  <c:v>0.21493431891081793</c:v>
                </c:pt>
                <c:pt idx="14">
                  <c:v>0.21657407570789744</c:v>
                </c:pt>
                <c:pt idx="15">
                  <c:v>0.21838332209647887</c:v>
                </c:pt>
                <c:pt idx="16">
                  <c:v>0.22058419726396597</c:v>
                </c:pt>
                <c:pt idx="17">
                  <c:v>0.22334024782876283</c:v>
                </c:pt>
                <c:pt idx="18">
                  <c:v>0.2267454109077493</c:v>
                </c:pt>
                <c:pt idx="19">
                  <c:v>0.23007911747000104</c:v>
                </c:pt>
                <c:pt idx="20">
                  <c:v>0.233334033903391</c:v>
                </c:pt>
                <c:pt idx="21">
                  <c:v>0.23560146485063982</c:v>
                </c:pt>
                <c:pt idx="22">
                  <c:v>0.23744520051713661</c:v>
                </c:pt>
                <c:pt idx="23">
                  <c:v>0.23913934965951339</c:v>
                </c:pt>
                <c:pt idx="24">
                  <c:v>0.24030533658483982</c:v>
                </c:pt>
                <c:pt idx="25">
                  <c:v>0.24122508155999853</c:v>
                </c:pt>
                <c:pt idx="26">
                  <c:v>0.2421102362046425</c:v>
                </c:pt>
                <c:pt idx="27">
                  <c:v>0.24259382981962418</c:v>
                </c:pt>
                <c:pt idx="28">
                  <c:v>0.24361180890075987</c:v>
                </c:pt>
                <c:pt idx="29">
                  <c:v>0.24461449643193936</c:v>
                </c:pt>
                <c:pt idx="30">
                  <c:v>0.24525685207428466</c:v>
                </c:pt>
                <c:pt idx="31">
                  <c:v>0.246213991870989</c:v>
                </c:pt>
                <c:pt idx="32">
                  <c:v>0.24665736722779971</c:v>
                </c:pt>
                <c:pt idx="33">
                  <c:v>0.24707714480572859</c:v>
                </c:pt>
                <c:pt idx="34">
                  <c:v>0.24700752803251724</c:v>
                </c:pt>
                <c:pt idx="35">
                  <c:v>0.24700992955962683</c:v>
                </c:pt>
                <c:pt idx="36">
                  <c:v>0.24672188977090023</c:v>
                </c:pt>
                <c:pt idx="37">
                  <c:v>0.24619884463593442</c:v>
                </c:pt>
                <c:pt idx="38">
                  <c:v>0.24650031416364163</c:v>
                </c:pt>
                <c:pt idx="39">
                  <c:v>0.24656113801039517</c:v>
                </c:pt>
                <c:pt idx="40">
                  <c:v>0.246986406381836</c:v>
                </c:pt>
                <c:pt idx="41">
                  <c:v>0.24852467009927476</c:v>
                </c:pt>
                <c:pt idx="42">
                  <c:v>0.2501835804877931</c:v>
                </c:pt>
                <c:pt idx="43">
                  <c:v>0.25306197565438782</c:v>
                </c:pt>
                <c:pt idx="44">
                  <c:v>0.25603453303277574</c:v>
                </c:pt>
                <c:pt idx="45">
                  <c:v>0.2586336593936665</c:v>
                </c:pt>
                <c:pt idx="46">
                  <c:v>0.26159090676489871</c:v>
                </c:pt>
                <c:pt idx="47">
                  <c:v>0.26512134159221118</c:v>
                </c:pt>
                <c:pt idx="48">
                  <c:v>0.26915856072238964</c:v>
                </c:pt>
                <c:pt idx="49">
                  <c:v>0.27269068233434368</c:v>
                </c:pt>
                <c:pt idx="50">
                  <c:v>0.27557810954747863</c:v>
                </c:pt>
                <c:pt idx="51">
                  <c:v>0.27839361837573001</c:v>
                </c:pt>
                <c:pt idx="52">
                  <c:v>0.28084866099214806</c:v>
                </c:pt>
              </c:numCache>
            </c:numRef>
          </c:val>
          <c:smooth val="0"/>
          <c:extLst>
            <c:ext xmlns:c16="http://schemas.microsoft.com/office/drawing/2014/chart" uri="{C3380CC4-5D6E-409C-BE32-E72D297353CC}">
              <c16:uniqueId val="{00000005-4399-489F-93E8-7D2399C44F60}"/>
            </c:ext>
          </c:extLst>
        </c:ser>
        <c:ser>
          <c:idx val="3"/>
          <c:order val="3"/>
          <c:tx>
            <c:strRef>
              <c:f>'総括表(地区)'!$B$53</c:f>
              <c:strCache>
                <c:ptCount val="1"/>
                <c:pt idx="0">
                  <c:v>大田区全域</c:v>
                </c:pt>
              </c:strCache>
            </c:strRef>
          </c:tx>
          <c:spPr>
            <a:ln w="63500" cap="rnd">
              <a:solidFill>
                <a:schemeClr val="accent5"/>
              </a:solidFill>
              <a:round/>
            </a:ln>
            <a:effectLst/>
          </c:spPr>
          <c:marker>
            <c:symbol val="none"/>
          </c:marker>
          <c:cat>
            <c:numRef>
              <c:f>'総括表(地区)'!$C$5:$BC$5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'総括表(地区)'!$C$53:$BC$53</c:f>
              <c:numCache>
                <c:formatCode>0.0%</c:formatCode>
                <c:ptCount val="53"/>
                <c:pt idx="0">
                  <c:v>0.22702848667779701</c:v>
                </c:pt>
                <c:pt idx="1">
                  <c:v>0.22615600148673976</c:v>
                </c:pt>
                <c:pt idx="2">
                  <c:v>0.22670757504715996</c:v>
                </c:pt>
                <c:pt idx="3">
                  <c:v>0.22733541648655206</c:v>
                </c:pt>
                <c:pt idx="4">
                  <c:v>0.22615094210110864</c:v>
                </c:pt>
                <c:pt idx="5">
                  <c:v>0.22405177513583077</c:v>
                </c:pt>
                <c:pt idx="6">
                  <c:v>0.22155677302000354</c:v>
                </c:pt>
                <c:pt idx="7">
                  <c:v>0.22017926634005275</c:v>
                </c:pt>
                <c:pt idx="8">
                  <c:v>0.21860750015410488</c:v>
                </c:pt>
                <c:pt idx="9">
                  <c:v>0.21749819156676742</c:v>
                </c:pt>
                <c:pt idx="10">
                  <c:v>0.21688240048613927</c:v>
                </c:pt>
                <c:pt idx="11">
                  <c:v>0.21729476262617514</c:v>
                </c:pt>
                <c:pt idx="12">
                  <c:v>0.21894117198521068</c:v>
                </c:pt>
                <c:pt idx="13">
                  <c:v>0.21764600873868178</c:v>
                </c:pt>
                <c:pt idx="14">
                  <c:v>0.22012822217442571</c:v>
                </c:pt>
                <c:pt idx="15">
                  <c:v>0.22250038855374751</c:v>
                </c:pt>
                <c:pt idx="16">
                  <c:v>0.22521241192469313</c:v>
                </c:pt>
                <c:pt idx="17">
                  <c:v>0.22818992441242714</c:v>
                </c:pt>
                <c:pt idx="18">
                  <c:v>0.23156156980888465</c:v>
                </c:pt>
                <c:pt idx="19">
                  <c:v>0.23497577783236076</c:v>
                </c:pt>
                <c:pt idx="20">
                  <c:v>0.23842121930170515</c:v>
                </c:pt>
                <c:pt idx="21">
                  <c:v>0.24132876544807835</c:v>
                </c:pt>
                <c:pt idx="22">
                  <c:v>0.24365874317863798</c:v>
                </c:pt>
                <c:pt idx="23">
                  <c:v>0.24567470576799422</c:v>
                </c:pt>
                <c:pt idx="24">
                  <c:v>0.24721728535218315</c:v>
                </c:pt>
                <c:pt idx="25">
                  <c:v>0.24875956667514521</c:v>
                </c:pt>
                <c:pt idx="26">
                  <c:v>0.24987834940970763</c:v>
                </c:pt>
                <c:pt idx="27">
                  <c:v>0.25080770878394998</c:v>
                </c:pt>
                <c:pt idx="28">
                  <c:v>0.25192489054827794</c:v>
                </c:pt>
                <c:pt idx="29">
                  <c:v>0.25295216740036047</c:v>
                </c:pt>
                <c:pt idx="30">
                  <c:v>0.25371800598224248</c:v>
                </c:pt>
                <c:pt idx="31">
                  <c:v>0.25457745782703955</c:v>
                </c:pt>
                <c:pt idx="32">
                  <c:v>0.25513804025899312</c:v>
                </c:pt>
                <c:pt idx="33">
                  <c:v>0.25498917475929794</c:v>
                </c:pt>
                <c:pt idx="34">
                  <c:v>0.2545516317459845</c:v>
                </c:pt>
                <c:pt idx="35">
                  <c:v>0.25414136486984173</c:v>
                </c:pt>
                <c:pt idx="36">
                  <c:v>0.25324155549383803</c:v>
                </c:pt>
                <c:pt idx="37">
                  <c:v>0.25230306249871659</c:v>
                </c:pt>
                <c:pt idx="38">
                  <c:v>0.25178710494161094</c:v>
                </c:pt>
                <c:pt idx="39">
                  <c:v>0.25109158246994379</c:v>
                </c:pt>
                <c:pt idx="40">
                  <c:v>0.25070414088723614</c:v>
                </c:pt>
                <c:pt idx="41">
                  <c:v>0.25120236644347288</c:v>
                </c:pt>
                <c:pt idx="42">
                  <c:v>0.25155587542662716</c:v>
                </c:pt>
                <c:pt idx="43">
                  <c:v>0.25295504783201267</c:v>
                </c:pt>
                <c:pt idx="44">
                  <c:v>0.25452539178914957</c:v>
                </c:pt>
                <c:pt idx="45">
                  <c:v>0.25600311546585425</c:v>
                </c:pt>
                <c:pt idx="46">
                  <c:v>0.25779659894126211</c:v>
                </c:pt>
                <c:pt idx="47">
                  <c:v>0.26024983995282347</c:v>
                </c:pt>
                <c:pt idx="48">
                  <c:v>0.26273928009317998</c:v>
                </c:pt>
                <c:pt idx="49">
                  <c:v>0.26484337821138809</c:v>
                </c:pt>
                <c:pt idx="50">
                  <c:v>0.26650309684532669</c:v>
                </c:pt>
                <c:pt idx="51">
                  <c:v>0.26817363017699003</c:v>
                </c:pt>
                <c:pt idx="52">
                  <c:v>0.26928019941137232</c:v>
                </c:pt>
              </c:numCache>
            </c:numRef>
          </c:val>
          <c:smooth val="0"/>
          <c:extLst>
            <c:ext xmlns:c16="http://schemas.microsoft.com/office/drawing/2014/chart" uri="{C3380CC4-5D6E-409C-BE32-E72D297353CC}">
              <c16:uniqueId val="{00000007-4399-489F-93E8-7D2399C44F60}"/>
            </c:ext>
          </c:extLst>
        </c:ser>
        <c:dLbls>
          <c:showLegendKey val="0"/>
          <c:showVal val="0"/>
          <c:showCatName val="0"/>
          <c:showSerName val="0"/>
          <c:showPercent val="0"/>
          <c:showBubbleSize val="0"/>
        </c:dLbls>
        <c:smooth val="0"/>
        <c:axId val="514374344"/>
        <c:axId val="514369248"/>
        <c:extLst/>
      </c:lineChart>
      <c:catAx>
        <c:axId val="514374344"/>
        <c:scaling>
          <c:orientation val="minMax"/>
        </c:scaling>
        <c:delete val="0"/>
        <c:axPos val="b"/>
        <c:majorGridlines>
          <c:spPr>
            <a:ln w="9525" cap="flat" cmpd="sng" algn="ctr">
              <a:solidFill>
                <a:schemeClr val="tx1">
                  <a:lumMod val="15000"/>
                  <a:lumOff val="85000"/>
                </a:schemeClr>
              </a:solidFill>
              <a:round/>
            </a:ln>
            <a:effectLst/>
          </c:spPr>
        </c:majorGridlines>
        <c:numFmt formatCode="#&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14369248"/>
        <c:crosses val="autoZero"/>
        <c:auto val="1"/>
        <c:lblAlgn val="ctr"/>
        <c:lblOffset val="100"/>
        <c:tickLblSkip val="5"/>
        <c:tickMarkSkip val="1"/>
        <c:noMultiLvlLbl val="0"/>
      </c:catAx>
      <c:valAx>
        <c:axId val="514369248"/>
        <c:scaling>
          <c:orientation val="minMax"/>
          <c:min val="0.1500000000000000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14374344"/>
        <c:crosses val="autoZero"/>
        <c:crossBetween val="between"/>
        <c:majorUnit val="1.0000000000000002E-2"/>
      </c:valAx>
      <c:spPr>
        <a:noFill/>
        <a:ln>
          <a:noFill/>
        </a:ln>
        <a:effectLst/>
      </c:spPr>
    </c:plotArea>
    <c:legend>
      <c:legendPos val="t"/>
      <c:overlay val="1"/>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r>
              <a:rPr lang="ja-JP" altLang="en-US" sz="1600">
                <a:latin typeface="BIZ UDPゴシック" panose="020B0400000000000000" pitchFamily="50" charset="-128"/>
                <a:ea typeface="BIZ UDPゴシック" panose="020B0400000000000000" pitchFamily="50" charset="-128"/>
              </a:rPr>
              <a:t>出生数</a:t>
            </a:r>
            <a:r>
              <a:rPr lang="en-US" altLang="ja-JP" sz="1600">
                <a:latin typeface="BIZ UDPゴシック" panose="020B0400000000000000" pitchFamily="50" charset="-128"/>
                <a:ea typeface="BIZ UDPゴシック" panose="020B0400000000000000" pitchFamily="50" charset="-128"/>
              </a:rPr>
              <a:t>(0</a:t>
            </a:r>
            <a:r>
              <a:rPr lang="ja-JP" altLang="en-US" sz="1600">
                <a:latin typeface="BIZ UDPゴシック" panose="020B0400000000000000" pitchFamily="50" charset="-128"/>
                <a:ea typeface="BIZ UDPゴシック" panose="020B0400000000000000" pitchFamily="50" charset="-128"/>
              </a:rPr>
              <a:t>歳人口</a:t>
            </a:r>
            <a:r>
              <a:rPr lang="en-US" altLang="ja-JP" sz="1600">
                <a:latin typeface="BIZ UDPゴシック" panose="020B0400000000000000" pitchFamily="50" charset="-128"/>
                <a:ea typeface="BIZ UDPゴシック" panose="020B0400000000000000" pitchFamily="50" charset="-128"/>
              </a:rPr>
              <a:t>)_</a:t>
            </a:r>
            <a:r>
              <a:rPr lang="ja-JP" altLang="en-US" sz="1600">
                <a:latin typeface="BIZ UDPゴシック" panose="020B0400000000000000" pitchFamily="50" charset="-128"/>
                <a:ea typeface="BIZ UDPゴシック" panose="020B0400000000000000" pitchFamily="50" charset="-128"/>
              </a:rPr>
              <a:t>地区別</a:t>
            </a:r>
            <a:endParaRPr lang="en-US" altLang="ja-JP" sz="1600">
              <a:latin typeface="BIZ UDPゴシック" panose="020B0400000000000000" pitchFamily="50" charset="-128"/>
              <a:ea typeface="BIZ UDPゴシック" panose="020B0400000000000000" pitchFamily="50" charset="-128"/>
            </a:endParaRPr>
          </a:p>
        </c:rich>
      </c:tx>
      <c:layout>
        <c:manualLayout>
          <c:xMode val="edge"/>
          <c:yMode val="edge"/>
          <c:x val="4.1548613364761081E-2"/>
          <c:y val="4.0423211138214642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endParaRPr lang="ja-JP"/>
        </a:p>
      </c:txPr>
    </c:title>
    <c:autoTitleDeleted val="0"/>
    <c:plotArea>
      <c:layout>
        <c:manualLayout>
          <c:layoutTarget val="inner"/>
          <c:xMode val="edge"/>
          <c:yMode val="edge"/>
          <c:x val="0.11446575342465753"/>
          <c:y val="0.16170833333333334"/>
          <c:w val="0.86487800668752024"/>
          <c:h val="0.73315288713910776"/>
        </c:manualLayout>
      </c:layout>
      <c:lineChart>
        <c:grouping val="standard"/>
        <c:varyColors val="0"/>
        <c:ser>
          <c:idx val="0"/>
          <c:order val="0"/>
          <c:tx>
            <c:strRef>
              <c:f>'総括表(地区)'!$B$148</c:f>
              <c:strCache>
                <c:ptCount val="1"/>
                <c:pt idx="0">
                  <c:v>大森地区</c:v>
                </c:pt>
              </c:strCache>
            </c:strRef>
          </c:tx>
          <c:spPr>
            <a:ln w="28575" cap="rnd">
              <a:solidFill>
                <a:schemeClr val="accent2"/>
              </a:solidFill>
              <a:round/>
            </a:ln>
            <a:effectLst/>
          </c:spPr>
          <c:marker>
            <c:symbol val="none"/>
          </c:marker>
          <c:dPt>
            <c:idx val="6"/>
            <c:marker>
              <c:symbol val="circle"/>
              <c:size val="10"/>
              <c:spPr>
                <a:solidFill>
                  <a:schemeClr val="accent2"/>
                </a:solidFill>
                <a:ln w="9525">
                  <a:solidFill>
                    <a:schemeClr val="accent2"/>
                  </a:solidFill>
                </a:ln>
                <a:effectLst/>
              </c:spPr>
            </c:marker>
            <c:bubble3D val="0"/>
            <c:extLst>
              <c:ext xmlns:c16="http://schemas.microsoft.com/office/drawing/2014/chart" uri="{C3380CC4-5D6E-409C-BE32-E72D297353CC}">
                <c16:uniqueId val="{00000007-238D-4D44-AD97-A58726EE1257}"/>
              </c:ext>
            </c:extLst>
          </c:dPt>
          <c:dPt>
            <c:idx val="7"/>
            <c:marker>
              <c:symbol val="circle"/>
              <c:size val="10"/>
              <c:spPr>
                <a:solidFill>
                  <a:schemeClr val="accent2"/>
                </a:solidFill>
                <a:ln w="9525">
                  <a:solidFill>
                    <a:schemeClr val="accent2"/>
                  </a:solidFill>
                </a:ln>
                <a:effectLst/>
              </c:spPr>
            </c:marker>
            <c:bubble3D val="0"/>
            <c:extLst>
              <c:ext xmlns:c16="http://schemas.microsoft.com/office/drawing/2014/chart" uri="{C3380CC4-5D6E-409C-BE32-E72D297353CC}">
                <c16:uniqueId val="{0000000A-238D-4D44-AD97-A58726EE1257}"/>
              </c:ext>
            </c:extLst>
          </c:dPt>
          <c:dPt>
            <c:idx val="24"/>
            <c:marker>
              <c:symbol val="circle"/>
              <c:size val="10"/>
              <c:spPr>
                <a:solidFill>
                  <a:schemeClr val="accent2"/>
                </a:solidFill>
                <a:ln w="9525">
                  <a:solidFill>
                    <a:schemeClr val="accent2"/>
                  </a:solidFill>
                </a:ln>
                <a:effectLst/>
              </c:spPr>
            </c:marker>
            <c:bubble3D val="0"/>
            <c:extLst>
              <c:ext xmlns:c16="http://schemas.microsoft.com/office/drawing/2014/chart" uri="{C3380CC4-5D6E-409C-BE32-E72D297353CC}">
                <c16:uniqueId val="{0000000C-238D-4D44-AD97-A58726EE1257}"/>
              </c:ext>
            </c:extLst>
          </c:dPt>
          <c:dPt>
            <c:idx val="52"/>
            <c:marker>
              <c:symbol val="circle"/>
              <c:size val="10"/>
              <c:spPr>
                <a:solidFill>
                  <a:schemeClr val="accent2"/>
                </a:solidFill>
                <a:ln w="9525">
                  <a:solidFill>
                    <a:schemeClr val="accent2"/>
                  </a:solidFill>
                </a:ln>
                <a:effectLst/>
              </c:spPr>
            </c:marker>
            <c:bubble3D val="0"/>
            <c:extLst>
              <c:ext xmlns:c16="http://schemas.microsoft.com/office/drawing/2014/chart" uri="{C3380CC4-5D6E-409C-BE32-E72D297353CC}">
                <c16:uniqueId val="{00000003-238D-4D44-AD97-A58726EE1257}"/>
              </c:ext>
            </c:extLst>
          </c:dPt>
          <c:dLbls>
            <c:dLbl>
              <c:idx val="6"/>
              <c:layout>
                <c:manualLayout>
                  <c:x val="-9.0368763557483731E-2"/>
                  <c:y val="3.5271325005864822E-2"/>
                </c:manualLayout>
              </c:layout>
              <c:tx>
                <c:rich>
                  <a:bodyPr/>
                  <a:lstStyle/>
                  <a:p>
                    <a:r>
                      <a:rPr lang="en-US" altLang="ja-JP"/>
                      <a:t>【2025</a:t>
                    </a:r>
                    <a:r>
                      <a:rPr lang="ja-JP" altLang="en-US"/>
                      <a:t>年</a:t>
                    </a:r>
                    <a:r>
                      <a:rPr lang="en-US" altLang="ja-JP"/>
                      <a:t>】</a:t>
                    </a:r>
                  </a:p>
                  <a:p>
                    <a:fld id="{652E199F-A936-4092-8A5C-43715FEE94B3}" type="VALUE">
                      <a:rPr lang="en-US" altLang="ja-JP"/>
                      <a:pPr/>
                      <a:t>[値]</a:t>
                    </a:fld>
                    <a:endParaRPr lang="ja-JP" altLang="en-US"/>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238D-4D44-AD97-A58726EE1257}"/>
                </c:ext>
              </c:extLst>
            </c:dLbl>
            <c:dLbl>
              <c:idx val="7"/>
              <c:layout>
                <c:manualLayout>
                  <c:x val="-9.3853940708604477E-3"/>
                  <c:y val="4.5607244421502866E-2"/>
                </c:manualLayout>
              </c:layout>
              <c:tx>
                <c:rich>
                  <a:bodyPr/>
                  <a:lstStyle/>
                  <a:p>
                    <a:r>
                      <a:rPr lang="en-US" altLang="ja-JP"/>
                      <a:t>【2026</a:t>
                    </a:r>
                    <a:r>
                      <a:rPr lang="ja-JP" altLang="en-US"/>
                      <a:t>年</a:t>
                    </a:r>
                    <a:r>
                      <a:rPr lang="en-US" altLang="ja-JP"/>
                      <a:t>】</a:t>
                    </a:r>
                  </a:p>
                  <a:p>
                    <a:fld id="{55A099C3-84EC-4138-9D98-00D91C819473}" type="VALUE">
                      <a:rPr lang="en-US" altLang="ja-JP"/>
                      <a:pPr/>
                      <a:t>[値]</a:t>
                    </a:fld>
                    <a:endParaRPr lang="ja-JP" altLang="en-US"/>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238D-4D44-AD97-A58726EE1257}"/>
                </c:ext>
              </c:extLst>
            </c:dLbl>
            <c:dLbl>
              <c:idx val="24"/>
              <c:layout>
                <c:manualLayout>
                  <c:x val="-3.686189443239335E-2"/>
                  <c:y val="4.043928471368384E-2"/>
                </c:manualLayout>
              </c:layout>
              <c:tx>
                <c:rich>
                  <a:bodyPr/>
                  <a:lstStyle/>
                  <a:p>
                    <a:r>
                      <a:rPr lang="en-US" altLang="ja-JP"/>
                      <a:t>【2043</a:t>
                    </a:r>
                    <a:r>
                      <a:rPr lang="ja-JP" altLang="en-US"/>
                      <a:t>年</a:t>
                    </a:r>
                    <a:r>
                      <a:rPr lang="en-US" altLang="ja-JP"/>
                      <a:t>】</a:t>
                    </a:r>
                  </a:p>
                  <a:p>
                    <a:fld id="{9E5F3F95-FE81-4B9F-8564-BCD13209CA0A}" type="VALUE">
                      <a:rPr lang="en-US" altLang="ja-JP"/>
                      <a:pPr/>
                      <a:t>[値]</a:t>
                    </a:fld>
                    <a:endParaRPr lang="ja-JP" altLang="en-US"/>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238D-4D44-AD97-A58726EE1257}"/>
                </c:ext>
              </c:extLst>
            </c:dLbl>
            <c:dLbl>
              <c:idx val="52"/>
              <c:layout>
                <c:manualLayout>
                  <c:x val="0"/>
                  <c:y val="-5.8139546712963945E-2"/>
                </c:manualLayout>
              </c:layout>
              <c:tx>
                <c:rich>
                  <a:bodyPr/>
                  <a:lstStyle/>
                  <a:p>
                    <a:r>
                      <a:rPr lang="en-US" altLang="ja-JP"/>
                      <a:t>【2071</a:t>
                    </a:r>
                    <a:r>
                      <a:rPr lang="ja-JP" altLang="en-US"/>
                      <a:t>年</a:t>
                    </a:r>
                    <a:r>
                      <a:rPr lang="en-US" altLang="ja-JP"/>
                      <a:t>】</a:t>
                    </a:r>
                  </a:p>
                  <a:p>
                    <a:fld id="{7691E0E2-C912-4A6E-9AE0-6D14C5D098A0}" type="VALUE">
                      <a:rPr lang="en-US" altLang="ja-JP"/>
                      <a:pPr/>
                      <a:t>[値]</a:t>
                    </a:fld>
                    <a:endParaRPr lang="ja-JP" altLang="en-US"/>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238D-4D44-AD97-A58726EE125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Pゴシック" panose="020B0400000000000000" pitchFamily="50" charset="-128"/>
                    <a:ea typeface="BIZ UDPゴシック" panose="020B0400000000000000"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'総括表(地区)'!$C$5:$BC$5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'総括表(地区)'!$C$148:$BC$148</c:f>
              <c:numCache>
                <c:formatCode>#,##0_ ;[Red]\-#,##0\ </c:formatCode>
                <c:ptCount val="53"/>
                <c:pt idx="0">
                  <c:v>2051.0953874612119</c:v>
                </c:pt>
                <c:pt idx="1">
                  <c:v>1899.2987931967984</c:v>
                </c:pt>
                <c:pt idx="2">
                  <c:v>1928.1995325936571</c:v>
                </c:pt>
                <c:pt idx="3">
                  <c:v>1798.0488468251328</c:v>
                </c:pt>
                <c:pt idx="4">
                  <c:v>1792.8167823624526</c:v>
                </c:pt>
                <c:pt idx="5">
                  <c:v>1584.3538850943282</c:v>
                </c:pt>
                <c:pt idx="6">
                  <c:v>1580.4754459713563</c:v>
                </c:pt>
                <c:pt idx="7">
                  <c:v>1766.0335527285918</c:v>
                </c:pt>
                <c:pt idx="8">
                  <c:v>1768.6195536565649</c:v>
                </c:pt>
                <c:pt idx="9">
                  <c:v>1773.4071499098886</c:v>
                </c:pt>
                <c:pt idx="10">
                  <c:v>1775.110929717835</c:v>
                </c:pt>
                <c:pt idx="11">
                  <c:v>1781.5855964683678</c:v>
                </c:pt>
                <c:pt idx="12">
                  <c:v>1789.4318208778564</c:v>
                </c:pt>
                <c:pt idx="13">
                  <c:v>1795.6704671006714</c:v>
                </c:pt>
                <c:pt idx="14">
                  <c:v>1801.5462671020232</c:v>
                </c:pt>
                <c:pt idx="15">
                  <c:v>1808.3246499703459</c:v>
                </c:pt>
                <c:pt idx="16">
                  <c:v>1812.1697193048226</c:v>
                </c:pt>
                <c:pt idx="17">
                  <c:v>1818.1265448313047</c:v>
                </c:pt>
                <c:pt idx="18">
                  <c:v>1824.2630234899666</c:v>
                </c:pt>
                <c:pt idx="19">
                  <c:v>1832.1668076093597</c:v>
                </c:pt>
                <c:pt idx="20">
                  <c:v>1836.8248877029105</c:v>
                </c:pt>
                <c:pt idx="21">
                  <c:v>1842.614493759135</c:v>
                </c:pt>
                <c:pt idx="22">
                  <c:v>1848.4799828923133</c:v>
                </c:pt>
                <c:pt idx="23">
                  <c:v>1852.9282487938624</c:v>
                </c:pt>
                <c:pt idx="24">
                  <c:v>1855.6236965500073</c:v>
                </c:pt>
                <c:pt idx="25">
                  <c:v>1853.8900729652159</c:v>
                </c:pt>
                <c:pt idx="26">
                  <c:v>1847.8964930068555</c:v>
                </c:pt>
                <c:pt idx="27">
                  <c:v>1840.9400342380395</c:v>
                </c:pt>
                <c:pt idx="28">
                  <c:v>1829.3690599076244</c:v>
                </c:pt>
                <c:pt idx="29">
                  <c:v>1817.3795070625461</c:v>
                </c:pt>
                <c:pt idx="30">
                  <c:v>1803.8067868592943</c:v>
                </c:pt>
                <c:pt idx="31">
                  <c:v>1794.2623693478249</c:v>
                </c:pt>
                <c:pt idx="32">
                  <c:v>1780.8015672111389</c:v>
                </c:pt>
                <c:pt idx="33">
                  <c:v>1769.7463820490748</c:v>
                </c:pt>
                <c:pt idx="34">
                  <c:v>1760.0780012791315</c:v>
                </c:pt>
                <c:pt idx="35">
                  <c:v>1752.9074969969138</c:v>
                </c:pt>
                <c:pt idx="36">
                  <c:v>1745.7856520331163</c:v>
                </c:pt>
                <c:pt idx="37">
                  <c:v>1740.2485929081395</c:v>
                </c:pt>
                <c:pt idx="38">
                  <c:v>1729.88560937171</c:v>
                </c:pt>
                <c:pt idx="39">
                  <c:v>1723.5013669097771</c:v>
                </c:pt>
                <c:pt idx="40">
                  <c:v>1713.0080438698528</c:v>
                </c:pt>
                <c:pt idx="41">
                  <c:v>1705.9726326878347</c:v>
                </c:pt>
                <c:pt idx="42">
                  <c:v>1700.6631413621731</c:v>
                </c:pt>
                <c:pt idx="43">
                  <c:v>1691.9515163572394</c:v>
                </c:pt>
                <c:pt idx="44">
                  <c:v>1684.925042479186</c:v>
                </c:pt>
                <c:pt idx="45">
                  <c:v>1673.6460547655006</c:v>
                </c:pt>
                <c:pt idx="46">
                  <c:v>1663.4391053434281</c:v>
                </c:pt>
                <c:pt idx="47">
                  <c:v>1650.03318661597</c:v>
                </c:pt>
                <c:pt idx="48">
                  <c:v>1642.5295253272338</c:v>
                </c:pt>
                <c:pt idx="49">
                  <c:v>1634.3384595793868</c:v>
                </c:pt>
                <c:pt idx="50">
                  <c:v>1628.0643447199845</c:v>
                </c:pt>
                <c:pt idx="51">
                  <c:v>1624.2518412235172</c:v>
                </c:pt>
                <c:pt idx="52">
                  <c:v>1619.8755770071189</c:v>
                </c:pt>
              </c:numCache>
            </c:numRef>
          </c:val>
          <c:smooth val="0"/>
          <c:extLst>
            <c:ext xmlns:c16="http://schemas.microsoft.com/office/drawing/2014/chart" uri="{C3380CC4-5D6E-409C-BE32-E72D297353CC}">
              <c16:uniqueId val="{00000000-238D-4D44-AD97-A58726EE1257}"/>
            </c:ext>
          </c:extLst>
        </c:ser>
        <c:ser>
          <c:idx val="1"/>
          <c:order val="1"/>
          <c:tx>
            <c:strRef>
              <c:f>'総括表(地区)'!$B$149</c:f>
              <c:strCache>
                <c:ptCount val="1"/>
                <c:pt idx="0">
                  <c:v>調布地区</c:v>
                </c:pt>
              </c:strCache>
            </c:strRef>
          </c:tx>
          <c:spPr>
            <a:ln w="28575" cap="rnd">
              <a:solidFill>
                <a:schemeClr val="accent4"/>
              </a:solidFill>
              <a:round/>
            </a:ln>
            <a:effectLst/>
          </c:spPr>
          <c:marker>
            <c:symbol val="none"/>
          </c:marker>
          <c:dPt>
            <c:idx val="6"/>
            <c:marker>
              <c:symbol val="circle"/>
              <c:size val="10"/>
              <c:spPr>
                <a:solidFill>
                  <a:schemeClr val="accent4"/>
                </a:solidFill>
                <a:ln w="9525">
                  <a:solidFill>
                    <a:schemeClr val="accent4"/>
                  </a:solidFill>
                </a:ln>
                <a:effectLst/>
              </c:spPr>
            </c:marker>
            <c:bubble3D val="0"/>
            <c:extLst>
              <c:ext xmlns:c16="http://schemas.microsoft.com/office/drawing/2014/chart" uri="{C3380CC4-5D6E-409C-BE32-E72D297353CC}">
                <c16:uniqueId val="{00000008-238D-4D44-AD97-A58726EE1257}"/>
              </c:ext>
            </c:extLst>
          </c:dPt>
          <c:dPt>
            <c:idx val="7"/>
            <c:marker>
              <c:symbol val="circle"/>
              <c:size val="10"/>
              <c:spPr>
                <a:solidFill>
                  <a:schemeClr val="accent4"/>
                </a:solidFill>
                <a:ln w="9525">
                  <a:solidFill>
                    <a:schemeClr val="accent4"/>
                  </a:solidFill>
                </a:ln>
                <a:effectLst/>
              </c:spPr>
            </c:marker>
            <c:bubble3D val="0"/>
            <c:extLst>
              <c:ext xmlns:c16="http://schemas.microsoft.com/office/drawing/2014/chart" uri="{C3380CC4-5D6E-409C-BE32-E72D297353CC}">
                <c16:uniqueId val="{0000000B-238D-4D44-AD97-A58726EE1257}"/>
              </c:ext>
            </c:extLst>
          </c:dPt>
          <c:dPt>
            <c:idx val="24"/>
            <c:marker>
              <c:symbol val="circle"/>
              <c:size val="10"/>
              <c:spPr>
                <a:solidFill>
                  <a:schemeClr val="accent4"/>
                </a:solidFill>
                <a:ln w="9525">
                  <a:solidFill>
                    <a:schemeClr val="accent4"/>
                  </a:solidFill>
                </a:ln>
                <a:effectLst/>
              </c:spPr>
            </c:marker>
            <c:bubble3D val="0"/>
            <c:extLst>
              <c:ext xmlns:c16="http://schemas.microsoft.com/office/drawing/2014/chart" uri="{C3380CC4-5D6E-409C-BE32-E72D297353CC}">
                <c16:uniqueId val="{0000000E-238D-4D44-AD97-A58726EE1257}"/>
              </c:ext>
            </c:extLst>
          </c:dPt>
          <c:dPt>
            <c:idx val="25"/>
            <c:marker>
              <c:symbol val="circle"/>
              <c:size val="10"/>
              <c:spPr>
                <a:solidFill>
                  <a:schemeClr val="accent4"/>
                </a:solidFill>
                <a:ln w="9525">
                  <a:solidFill>
                    <a:schemeClr val="accent4"/>
                  </a:solidFill>
                </a:ln>
                <a:effectLst/>
              </c:spPr>
            </c:marker>
            <c:bubble3D val="0"/>
            <c:extLst>
              <c:ext xmlns:c16="http://schemas.microsoft.com/office/drawing/2014/chart" uri="{C3380CC4-5D6E-409C-BE32-E72D297353CC}">
                <c16:uniqueId val="{0000000D-7BD1-4EFE-B2C2-3FE13866B1FD}"/>
              </c:ext>
            </c:extLst>
          </c:dPt>
          <c:dPt>
            <c:idx val="52"/>
            <c:marker>
              <c:symbol val="circle"/>
              <c:size val="10"/>
              <c:spPr>
                <a:solidFill>
                  <a:schemeClr val="accent4"/>
                </a:solidFill>
                <a:ln w="9525">
                  <a:solidFill>
                    <a:schemeClr val="accent4"/>
                  </a:solidFill>
                </a:ln>
                <a:effectLst/>
              </c:spPr>
            </c:marker>
            <c:bubble3D val="0"/>
            <c:extLst>
              <c:ext xmlns:c16="http://schemas.microsoft.com/office/drawing/2014/chart" uri="{C3380CC4-5D6E-409C-BE32-E72D297353CC}">
                <c16:uniqueId val="{00000005-238D-4D44-AD97-A58726EE1257}"/>
              </c:ext>
            </c:extLst>
          </c:dPt>
          <c:dLbls>
            <c:dLbl>
              <c:idx val="6"/>
              <c:layout>
                <c:manualLayout>
                  <c:x val="-8.8076701909007585E-2"/>
                  <c:y val="5.2971587005144968E-2"/>
                </c:manualLayout>
              </c:layout>
              <c:tx>
                <c:rich>
                  <a:bodyPr/>
                  <a:lstStyle/>
                  <a:p>
                    <a:r>
                      <a:rPr lang="en-US" altLang="ja-JP"/>
                      <a:t>【2025</a:t>
                    </a:r>
                    <a:r>
                      <a:rPr lang="ja-JP" altLang="en-US"/>
                      <a:t>年</a:t>
                    </a:r>
                    <a:r>
                      <a:rPr lang="en-US" altLang="ja-JP"/>
                      <a:t>】</a:t>
                    </a:r>
                  </a:p>
                  <a:p>
                    <a:fld id="{632E57AD-FC68-4622-AC1B-CFCE99487EB7}" type="VALUE">
                      <a:rPr lang="en-US" altLang="ja-JP"/>
                      <a:pPr/>
                      <a:t>[値]</a:t>
                    </a:fld>
                    <a:endParaRPr lang="ja-JP" altLang="en-US"/>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238D-4D44-AD97-A58726EE1257}"/>
                </c:ext>
              </c:extLst>
            </c:dLbl>
            <c:dLbl>
              <c:idx val="7"/>
              <c:layout>
                <c:manualLayout>
                  <c:x val="-9.3853940708604477E-3"/>
                  <c:y val="5.3359183983231397E-2"/>
                </c:manualLayout>
              </c:layout>
              <c:tx>
                <c:rich>
                  <a:bodyPr/>
                  <a:lstStyle/>
                  <a:p>
                    <a:r>
                      <a:rPr lang="en-US" altLang="ja-JP"/>
                      <a:t>【2026</a:t>
                    </a:r>
                    <a:r>
                      <a:rPr lang="ja-JP" altLang="en-US"/>
                      <a:t>年</a:t>
                    </a:r>
                    <a:r>
                      <a:rPr lang="en-US" altLang="ja-JP"/>
                      <a:t>】</a:t>
                    </a:r>
                  </a:p>
                  <a:p>
                    <a:fld id="{6D66D3A4-ADAE-4378-8CF5-BDE8B2CE572B}" type="VALUE">
                      <a:rPr lang="en-US" altLang="ja-JP"/>
                      <a:pPr/>
                      <a:t>[値]</a:t>
                    </a:fld>
                    <a:endParaRPr lang="ja-JP" altLang="en-US"/>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238D-4D44-AD97-A58726EE1257}"/>
                </c:ext>
              </c:extLst>
            </c:dLbl>
            <c:dLbl>
              <c:idx val="24"/>
              <c:layout>
                <c:manualLayout>
                  <c:x val="-4.4092552422270531E-2"/>
                  <c:y val="5.2971587005144968E-2"/>
                </c:manualLayout>
              </c:layout>
              <c:tx>
                <c:rich>
                  <a:bodyPr/>
                  <a:lstStyle/>
                  <a:p>
                    <a:r>
                      <a:rPr lang="en-US" altLang="ja-JP">
                        <a:latin typeface="BIZ UDPゴシック" panose="020B0400000000000000" pitchFamily="50" charset="-128"/>
                        <a:ea typeface="BIZ UDPゴシック" panose="020B0400000000000000" pitchFamily="50" charset="-128"/>
                      </a:rPr>
                      <a:t>【2043</a:t>
                    </a:r>
                    <a:r>
                      <a:rPr lang="ja-JP" altLang="en-US">
                        <a:latin typeface="BIZ UDPゴシック" panose="020B0400000000000000" pitchFamily="50" charset="-128"/>
                        <a:ea typeface="BIZ UDPゴシック" panose="020B0400000000000000" pitchFamily="50" charset="-128"/>
                      </a:rPr>
                      <a:t>年・</a:t>
                    </a:r>
                    <a:r>
                      <a:rPr lang="en-US" altLang="ja-JP">
                        <a:latin typeface="BIZ UDPゴシック" panose="020B0400000000000000" pitchFamily="50" charset="-128"/>
                        <a:ea typeface="BIZ UDPゴシック" panose="020B0400000000000000" pitchFamily="50" charset="-128"/>
                      </a:rPr>
                      <a:t>2044</a:t>
                    </a:r>
                    <a:r>
                      <a:rPr lang="ja-JP" altLang="en-US">
                        <a:latin typeface="BIZ UDPゴシック" panose="020B0400000000000000" pitchFamily="50" charset="-128"/>
                        <a:ea typeface="BIZ UDPゴシック" panose="020B0400000000000000" pitchFamily="50" charset="-128"/>
                      </a:rPr>
                      <a:t>年</a:t>
                    </a:r>
                    <a:r>
                      <a:rPr lang="en-US" altLang="ja-JP">
                        <a:latin typeface="BIZ UDPゴシック" panose="020B0400000000000000" pitchFamily="50" charset="-128"/>
                        <a:ea typeface="BIZ UDPゴシック" panose="020B0400000000000000" pitchFamily="50" charset="-128"/>
                      </a:rPr>
                      <a:t>】</a:t>
                    </a:r>
                  </a:p>
                  <a:p>
                    <a:fld id="{7A22DAC1-30D0-4EE8-86B9-986C4D86C79F}" type="VALUE">
                      <a:rPr lang="en-US" altLang="ja-JP">
                        <a:latin typeface="BIZ UDPゴシック" panose="020B0400000000000000" pitchFamily="50" charset="-128"/>
                        <a:ea typeface="BIZ UDPゴシック" panose="020B0400000000000000" pitchFamily="50" charset="-128"/>
                      </a:rPr>
                      <a:pPr/>
                      <a:t>[値]</a:t>
                    </a:fld>
                    <a:endParaRPr lang="ja-JP" altLang="en-US"/>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E-238D-4D44-AD97-A58726EE1257}"/>
                </c:ext>
              </c:extLst>
            </c:dLbl>
            <c:dLbl>
              <c:idx val="52"/>
              <c:layout>
                <c:manualLayout>
                  <c:x val="0"/>
                  <c:y val="5.8139546712963897E-2"/>
                </c:manualLayout>
              </c:layout>
              <c:tx>
                <c:rich>
                  <a:bodyPr/>
                  <a:lstStyle/>
                  <a:p>
                    <a:r>
                      <a:rPr lang="en-US" altLang="ja-JP"/>
                      <a:t>【2071</a:t>
                    </a:r>
                    <a:r>
                      <a:rPr lang="ja-JP" altLang="en-US"/>
                      <a:t>年</a:t>
                    </a:r>
                    <a:r>
                      <a:rPr lang="en-US" altLang="ja-JP"/>
                      <a:t>】</a:t>
                    </a:r>
                  </a:p>
                  <a:p>
                    <a:fld id="{5D75E6E2-735E-4952-8DF7-E839986FE167}" type="VALUE">
                      <a:rPr lang="en-US" altLang="ja-JP"/>
                      <a:pPr/>
                      <a:t>[値]</a:t>
                    </a:fld>
                    <a:endParaRPr lang="ja-JP" altLang="en-US"/>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238D-4D44-AD97-A58726EE125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Pゴシック" panose="020B0400000000000000" pitchFamily="50" charset="-128"/>
                    <a:ea typeface="BIZ UDPゴシック" panose="020B0400000000000000"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'総括表(地区)'!$C$5:$BC$5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'総括表(地区)'!$C$149:$BC$149</c:f>
              <c:numCache>
                <c:formatCode>#,##0_ ;[Red]\-#,##0\ </c:formatCode>
                <c:ptCount val="53"/>
                <c:pt idx="0">
                  <c:v>1462.6025405411203</c:v>
                </c:pt>
                <c:pt idx="1">
                  <c:v>1351.0561018691828</c:v>
                </c:pt>
                <c:pt idx="2">
                  <c:v>1389.0448627592818</c:v>
                </c:pt>
                <c:pt idx="3">
                  <c:v>1280.5387584403311</c:v>
                </c:pt>
                <c:pt idx="4">
                  <c:v>1214.623758186739</c:v>
                </c:pt>
                <c:pt idx="5">
                  <c:v>1177.481213193274</c:v>
                </c:pt>
                <c:pt idx="6">
                  <c:v>1125.7453306883517</c:v>
                </c:pt>
                <c:pt idx="7">
                  <c:v>1227.6838479310177</c:v>
                </c:pt>
                <c:pt idx="8">
                  <c:v>1224.6359283848112</c:v>
                </c:pt>
                <c:pt idx="9">
                  <c:v>1223.0743738749572</c:v>
                </c:pt>
                <c:pt idx="10">
                  <c:v>1221.7802730182368</c:v>
                </c:pt>
                <c:pt idx="11">
                  <c:v>1222.6772270299834</c:v>
                </c:pt>
                <c:pt idx="12">
                  <c:v>1224.7050482481823</c:v>
                </c:pt>
                <c:pt idx="13">
                  <c:v>1225.5504080598027</c:v>
                </c:pt>
                <c:pt idx="14">
                  <c:v>1227.7962592342074</c:v>
                </c:pt>
                <c:pt idx="15">
                  <c:v>1230.5095733018029</c:v>
                </c:pt>
                <c:pt idx="16">
                  <c:v>1232.4077126526838</c:v>
                </c:pt>
                <c:pt idx="17">
                  <c:v>1233.517202737675</c:v>
                </c:pt>
                <c:pt idx="18">
                  <c:v>1237.4962200849513</c:v>
                </c:pt>
                <c:pt idx="19">
                  <c:v>1240.4653788357575</c:v>
                </c:pt>
                <c:pt idx="20">
                  <c:v>1243.957347129302</c:v>
                </c:pt>
                <c:pt idx="21">
                  <c:v>1247.705683979784</c:v>
                </c:pt>
                <c:pt idx="22">
                  <c:v>1250.6335330485024</c:v>
                </c:pt>
                <c:pt idx="23">
                  <c:v>1253.0993209138455</c:v>
                </c:pt>
                <c:pt idx="24">
                  <c:v>1253.7313097802009</c:v>
                </c:pt>
                <c:pt idx="25">
                  <c:v>1254.2285650516728</c:v>
                </c:pt>
                <c:pt idx="26">
                  <c:v>1249.6382710076207</c:v>
                </c:pt>
                <c:pt idx="27">
                  <c:v>1246.7298192897522</c:v>
                </c:pt>
                <c:pt idx="28">
                  <c:v>1239.6484786436811</c:v>
                </c:pt>
                <c:pt idx="29">
                  <c:v>1232.0404276421489</c:v>
                </c:pt>
                <c:pt idx="30">
                  <c:v>1225.1536657123215</c:v>
                </c:pt>
                <c:pt idx="31">
                  <c:v>1217.3796383405897</c:v>
                </c:pt>
                <c:pt idx="32">
                  <c:v>1208.3048393002471</c:v>
                </c:pt>
                <c:pt idx="33">
                  <c:v>1198.7328324562441</c:v>
                </c:pt>
                <c:pt idx="34">
                  <c:v>1190.571371375795</c:v>
                </c:pt>
                <c:pt idx="35">
                  <c:v>1182.6366330583123</c:v>
                </c:pt>
                <c:pt idx="36">
                  <c:v>1175.9885027241551</c:v>
                </c:pt>
                <c:pt idx="37">
                  <c:v>1171.3331485432966</c:v>
                </c:pt>
                <c:pt idx="38">
                  <c:v>1164.9236005055318</c:v>
                </c:pt>
                <c:pt idx="39">
                  <c:v>1159.2292004399358</c:v>
                </c:pt>
                <c:pt idx="40">
                  <c:v>1151.0613053515517</c:v>
                </c:pt>
                <c:pt idx="41">
                  <c:v>1139.9911385766864</c:v>
                </c:pt>
                <c:pt idx="42">
                  <c:v>1130.7006943086697</c:v>
                </c:pt>
                <c:pt idx="43">
                  <c:v>1122.4445810903621</c:v>
                </c:pt>
                <c:pt idx="44">
                  <c:v>1113.1710772385391</c:v>
                </c:pt>
                <c:pt idx="45">
                  <c:v>1101.7194137214344</c:v>
                </c:pt>
                <c:pt idx="46">
                  <c:v>1091.2821386632031</c:v>
                </c:pt>
                <c:pt idx="47">
                  <c:v>1080.6042711887499</c:v>
                </c:pt>
                <c:pt idx="48">
                  <c:v>1074.5992114285223</c:v>
                </c:pt>
                <c:pt idx="49">
                  <c:v>1068.9856002980162</c:v>
                </c:pt>
                <c:pt idx="50">
                  <c:v>1060.8061447570697</c:v>
                </c:pt>
                <c:pt idx="51">
                  <c:v>1055.9176664472027</c:v>
                </c:pt>
                <c:pt idx="52">
                  <c:v>1052.3419264531326</c:v>
                </c:pt>
              </c:numCache>
            </c:numRef>
          </c:val>
          <c:smooth val="0"/>
          <c:extLst>
            <c:ext xmlns:c16="http://schemas.microsoft.com/office/drawing/2014/chart" uri="{C3380CC4-5D6E-409C-BE32-E72D297353CC}">
              <c16:uniqueId val="{00000001-238D-4D44-AD97-A58726EE1257}"/>
            </c:ext>
          </c:extLst>
        </c:ser>
        <c:ser>
          <c:idx val="2"/>
          <c:order val="2"/>
          <c:tx>
            <c:strRef>
              <c:f>'総括表(地区)'!$B$150</c:f>
              <c:strCache>
                <c:ptCount val="1"/>
                <c:pt idx="0">
                  <c:v>蒲田地区</c:v>
                </c:pt>
              </c:strCache>
            </c:strRef>
          </c:tx>
          <c:spPr>
            <a:ln w="28575" cap="rnd">
              <a:solidFill>
                <a:schemeClr val="accent6"/>
              </a:solidFill>
              <a:round/>
            </a:ln>
            <a:effectLst/>
          </c:spPr>
          <c:marker>
            <c:symbol val="none"/>
          </c:marker>
          <c:dPt>
            <c:idx val="6"/>
            <c:marker>
              <c:symbol val="circle"/>
              <c:size val="10"/>
              <c:spPr>
                <a:solidFill>
                  <a:schemeClr val="accent6"/>
                </a:solidFill>
                <a:ln w="9525">
                  <a:solidFill>
                    <a:schemeClr val="accent6"/>
                  </a:solidFill>
                </a:ln>
                <a:effectLst/>
              </c:spPr>
            </c:marker>
            <c:bubble3D val="0"/>
            <c:extLst>
              <c:ext xmlns:c16="http://schemas.microsoft.com/office/drawing/2014/chart" uri="{C3380CC4-5D6E-409C-BE32-E72D297353CC}">
                <c16:uniqueId val="{00000006-238D-4D44-AD97-A58726EE1257}"/>
              </c:ext>
            </c:extLst>
          </c:dPt>
          <c:dPt>
            <c:idx val="7"/>
            <c:marker>
              <c:symbol val="circle"/>
              <c:size val="10"/>
              <c:spPr>
                <a:solidFill>
                  <a:schemeClr val="accent6"/>
                </a:solidFill>
                <a:ln w="9525">
                  <a:solidFill>
                    <a:schemeClr val="accent6"/>
                  </a:solidFill>
                </a:ln>
                <a:effectLst/>
              </c:spPr>
            </c:marker>
            <c:bubble3D val="0"/>
            <c:extLst>
              <c:ext xmlns:c16="http://schemas.microsoft.com/office/drawing/2014/chart" uri="{C3380CC4-5D6E-409C-BE32-E72D297353CC}">
                <c16:uniqueId val="{00000009-238D-4D44-AD97-A58726EE1257}"/>
              </c:ext>
            </c:extLst>
          </c:dPt>
          <c:dPt>
            <c:idx val="11"/>
            <c:marker>
              <c:symbol val="none"/>
            </c:marker>
            <c:bubble3D val="0"/>
            <c:extLst>
              <c:ext xmlns:c16="http://schemas.microsoft.com/office/drawing/2014/chart" uri="{C3380CC4-5D6E-409C-BE32-E72D297353CC}">
                <c16:uniqueId val="{0000000D-238D-4D44-AD97-A58726EE1257}"/>
              </c:ext>
            </c:extLst>
          </c:dPt>
          <c:dPt>
            <c:idx val="15"/>
            <c:marker>
              <c:symbol val="circle"/>
              <c:size val="10"/>
              <c:spPr>
                <a:solidFill>
                  <a:schemeClr val="accent6"/>
                </a:solidFill>
                <a:ln w="9525">
                  <a:solidFill>
                    <a:schemeClr val="accent6"/>
                  </a:solidFill>
                </a:ln>
                <a:effectLst/>
              </c:spPr>
            </c:marker>
            <c:bubble3D val="0"/>
            <c:extLst>
              <c:ext xmlns:c16="http://schemas.microsoft.com/office/drawing/2014/chart" uri="{C3380CC4-5D6E-409C-BE32-E72D297353CC}">
                <c16:uniqueId val="{0000000C-7BD1-4EFE-B2C2-3FE13866B1FD}"/>
              </c:ext>
            </c:extLst>
          </c:dPt>
          <c:dPt>
            <c:idx val="52"/>
            <c:marker>
              <c:symbol val="circle"/>
              <c:size val="10"/>
              <c:spPr>
                <a:solidFill>
                  <a:schemeClr val="accent6"/>
                </a:solidFill>
                <a:ln w="9525">
                  <a:solidFill>
                    <a:schemeClr val="accent6"/>
                  </a:solidFill>
                </a:ln>
                <a:effectLst/>
              </c:spPr>
            </c:marker>
            <c:bubble3D val="0"/>
            <c:extLst>
              <c:ext xmlns:c16="http://schemas.microsoft.com/office/drawing/2014/chart" uri="{C3380CC4-5D6E-409C-BE32-E72D297353CC}">
                <c16:uniqueId val="{00000004-238D-4D44-AD97-A58726EE1257}"/>
              </c:ext>
            </c:extLst>
          </c:dPt>
          <c:dLbls>
            <c:dLbl>
              <c:idx val="6"/>
              <c:layout>
                <c:manualLayout>
                  <c:x val="-8.3412984439851776E-2"/>
                  <c:y val="-9.1731284813787631E-2"/>
                </c:manualLayout>
              </c:layout>
              <c:tx>
                <c:rich>
                  <a:bodyPr/>
                  <a:lstStyle/>
                  <a:p>
                    <a:r>
                      <a:rPr lang="en-US" altLang="ja-JP"/>
                      <a:t>【2025</a:t>
                    </a:r>
                    <a:r>
                      <a:rPr lang="ja-JP" altLang="en-US"/>
                      <a:t>年</a:t>
                    </a:r>
                    <a:r>
                      <a:rPr lang="en-US" altLang="ja-JP"/>
                      <a:t>】</a:t>
                    </a:r>
                  </a:p>
                  <a:p>
                    <a:fld id="{424B73CB-CFCC-44E8-9934-BEC501E4837F}" type="VALUE">
                      <a:rPr lang="en-US" altLang="ja-JP"/>
                      <a:pPr/>
                      <a:t>[値]</a:t>
                    </a:fld>
                    <a:endParaRPr lang="ja-JP" altLang="en-US"/>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238D-4D44-AD97-A58726EE1257}"/>
                </c:ext>
              </c:extLst>
            </c:dLbl>
            <c:dLbl>
              <c:idx val="7"/>
              <c:layout>
                <c:manualLayout>
                  <c:x val="-1.8662385206187623E-2"/>
                  <c:y val="-4.780362729732595E-2"/>
                </c:manualLayout>
              </c:layout>
              <c:tx>
                <c:rich>
                  <a:bodyPr/>
                  <a:lstStyle/>
                  <a:p>
                    <a:r>
                      <a:rPr lang="en-US" altLang="ja-JP"/>
                      <a:t>【2026</a:t>
                    </a:r>
                    <a:r>
                      <a:rPr lang="ja-JP" altLang="en-US"/>
                      <a:t>年</a:t>
                    </a:r>
                    <a:r>
                      <a:rPr lang="en-US" altLang="ja-JP"/>
                      <a:t>】</a:t>
                    </a:r>
                  </a:p>
                  <a:p>
                    <a:fld id="{0B881A75-9940-4FA7-B7DA-ECA456953B2B}" type="VALUE">
                      <a:rPr lang="en-US" altLang="ja-JP"/>
                      <a:pPr/>
                      <a:t>[値]</a:t>
                    </a:fld>
                    <a:endParaRPr lang="ja-JP" altLang="en-US"/>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238D-4D44-AD97-A58726EE1257}"/>
                </c:ext>
              </c:extLst>
            </c:dLbl>
            <c:dLbl>
              <c:idx val="15"/>
              <c:tx>
                <c:rich>
                  <a:bodyPr/>
                  <a:lstStyle/>
                  <a:p>
                    <a:r>
                      <a:rPr lang="en-US" altLang="ja-JP"/>
                      <a:t>【2034</a:t>
                    </a:r>
                    <a:r>
                      <a:rPr lang="ja-JP" altLang="en-US"/>
                      <a:t>年</a:t>
                    </a:r>
                    <a:r>
                      <a:rPr lang="en-US" altLang="ja-JP"/>
                      <a:t>】</a:t>
                    </a:r>
                  </a:p>
                  <a:p>
                    <a:fld id="{3DB1BE23-8171-465F-A03B-8443DCC99CF9}" type="VALUE">
                      <a:rPr lang="en-US" altLang="ja-JP"/>
                      <a:pPr/>
                      <a:t>[値]</a:t>
                    </a:fld>
                    <a:endParaRPr lang="ja-JP" alt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7BD1-4EFE-B2C2-3FE13866B1FD}"/>
                </c:ext>
              </c:extLst>
            </c:dLbl>
            <c:dLbl>
              <c:idx val="52"/>
              <c:layout>
                <c:manualLayout>
                  <c:x val="-6.0389089107895158E-3"/>
                  <c:y val="4.1524556252325741E-2"/>
                </c:manualLayout>
              </c:layout>
              <c:tx>
                <c:rich>
                  <a:bodyPr/>
                  <a:lstStyle/>
                  <a:p>
                    <a:r>
                      <a:rPr lang="en-US" altLang="ja-JP"/>
                      <a:t>【2071</a:t>
                    </a:r>
                    <a:r>
                      <a:rPr lang="ja-JP" altLang="en-US"/>
                      <a:t>年</a:t>
                    </a:r>
                    <a:r>
                      <a:rPr lang="en-US" altLang="ja-JP"/>
                      <a:t>】</a:t>
                    </a:r>
                  </a:p>
                  <a:p>
                    <a:fld id="{2AAEF79C-EAC5-4048-B952-82C14252AC8F}" type="VALUE">
                      <a:rPr lang="en-US" altLang="ja-JP"/>
                      <a:pPr/>
                      <a:t>[値]</a:t>
                    </a:fld>
                    <a:endParaRPr lang="ja-JP" altLang="en-US"/>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238D-4D44-AD97-A58726EE125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Pゴシック" panose="020B0400000000000000" pitchFamily="50" charset="-128"/>
                    <a:ea typeface="BIZ UDPゴシック" panose="020B0400000000000000"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'総括表(地区)'!$C$5:$BC$5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'総括表(地区)'!$C$150:$BC$150</c:f>
              <c:numCache>
                <c:formatCode>#,##0_ ;[Red]\-#,##0\ </c:formatCode>
                <c:ptCount val="53"/>
                <c:pt idx="0">
                  <c:v>2220.3020719976676</c:v>
                </c:pt>
                <c:pt idx="1">
                  <c:v>2004.6451049340185</c:v>
                </c:pt>
                <c:pt idx="2">
                  <c:v>2026.7556046470611</c:v>
                </c:pt>
                <c:pt idx="3">
                  <c:v>1930.4123947345361</c:v>
                </c:pt>
                <c:pt idx="4">
                  <c:v>1774.5594594508082</c:v>
                </c:pt>
                <c:pt idx="5">
                  <c:v>1734.1649017123973</c:v>
                </c:pt>
                <c:pt idx="6">
                  <c:v>1760.7792233402915</c:v>
                </c:pt>
                <c:pt idx="7">
                  <c:v>1881.4777982326641</c:v>
                </c:pt>
                <c:pt idx="8">
                  <c:v>1884.4287217428807</c:v>
                </c:pt>
                <c:pt idx="9">
                  <c:v>1888.4520674066848</c:v>
                </c:pt>
                <c:pt idx="10">
                  <c:v>1892.7554003343416</c:v>
                </c:pt>
                <c:pt idx="11">
                  <c:v>1896.7768404106482</c:v>
                </c:pt>
                <c:pt idx="12">
                  <c:v>1903.1612511101466</c:v>
                </c:pt>
                <c:pt idx="13">
                  <c:v>1907.1019505969325</c:v>
                </c:pt>
                <c:pt idx="14">
                  <c:v>1907.5763939814155</c:v>
                </c:pt>
                <c:pt idx="15">
                  <c:v>1910.5438526432558</c:v>
                </c:pt>
                <c:pt idx="16">
                  <c:v>1908.1600629508291</c:v>
                </c:pt>
                <c:pt idx="17">
                  <c:v>1910.1294559414598</c:v>
                </c:pt>
                <c:pt idx="18">
                  <c:v>1909.275815409341</c:v>
                </c:pt>
                <c:pt idx="19">
                  <c:v>1909.7330845958827</c:v>
                </c:pt>
                <c:pt idx="20">
                  <c:v>1906.055085282871</c:v>
                </c:pt>
                <c:pt idx="21">
                  <c:v>1904.3277358282617</c:v>
                </c:pt>
                <c:pt idx="22">
                  <c:v>1901.2009399402018</c:v>
                </c:pt>
                <c:pt idx="23">
                  <c:v>1894.4576910629057</c:v>
                </c:pt>
                <c:pt idx="24">
                  <c:v>1884.9799814674211</c:v>
                </c:pt>
                <c:pt idx="25">
                  <c:v>1874.9206944840109</c:v>
                </c:pt>
                <c:pt idx="26">
                  <c:v>1857.9762573461298</c:v>
                </c:pt>
                <c:pt idx="27">
                  <c:v>1840.0906897821146</c:v>
                </c:pt>
                <c:pt idx="28">
                  <c:v>1815.9860593435103</c:v>
                </c:pt>
                <c:pt idx="29">
                  <c:v>1793.3438887103005</c:v>
                </c:pt>
                <c:pt idx="30">
                  <c:v>1775.4526338990609</c:v>
                </c:pt>
                <c:pt idx="31">
                  <c:v>1757.92478041502</c:v>
                </c:pt>
                <c:pt idx="32">
                  <c:v>1740.7279872724703</c:v>
                </c:pt>
                <c:pt idx="33">
                  <c:v>1718.9563351489342</c:v>
                </c:pt>
                <c:pt idx="34">
                  <c:v>1698.7139750752742</c:v>
                </c:pt>
                <c:pt idx="35">
                  <c:v>1683.8317086414818</c:v>
                </c:pt>
                <c:pt idx="36">
                  <c:v>1669.7463577774583</c:v>
                </c:pt>
                <c:pt idx="37">
                  <c:v>1652.9340862341519</c:v>
                </c:pt>
                <c:pt idx="38">
                  <c:v>1638.912721537936</c:v>
                </c:pt>
                <c:pt idx="39">
                  <c:v>1624.121940091803</c:v>
                </c:pt>
                <c:pt idx="40">
                  <c:v>1610.1406751829995</c:v>
                </c:pt>
                <c:pt idx="41">
                  <c:v>1598.7988442913399</c:v>
                </c:pt>
                <c:pt idx="42">
                  <c:v>1585.9068509175304</c:v>
                </c:pt>
                <c:pt idx="43">
                  <c:v>1573.3581494132977</c:v>
                </c:pt>
                <c:pt idx="44">
                  <c:v>1561.5231954261651</c:v>
                </c:pt>
                <c:pt idx="45">
                  <c:v>1549.9311233845397</c:v>
                </c:pt>
                <c:pt idx="46">
                  <c:v>1536.3702352582729</c:v>
                </c:pt>
                <c:pt idx="47">
                  <c:v>1523.521019157125</c:v>
                </c:pt>
                <c:pt idx="48">
                  <c:v>1511.4326509580105</c:v>
                </c:pt>
                <c:pt idx="49">
                  <c:v>1501.1856999154406</c:v>
                </c:pt>
                <c:pt idx="50">
                  <c:v>1490.2313128170754</c:v>
                </c:pt>
                <c:pt idx="51">
                  <c:v>1484.696562475923</c:v>
                </c:pt>
                <c:pt idx="52">
                  <c:v>1475.1530046896578</c:v>
                </c:pt>
              </c:numCache>
            </c:numRef>
          </c:val>
          <c:smooth val="0"/>
          <c:extLst>
            <c:ext xmlns:c16="http://schemas.microsoft.com/office/drawing/2014/chart" uri="{C3380CC4-5D6E-409C-BE32-E72D297353CC}">
              <c16:uniqueId val="{00000002-238D-4D44-AD97-A58726EE1257}"/>
            </c:ext>
          </c:extLst>
        </c:ser>
        <c:dLbls>
          <c:showLegendKey val="0"/>
          <c:showVal val="0"/>
          <c:showCatName val="0"/>
          <c:showSerName val="0"/>
          <c:showPercent val="0"/>
          <c:showBubbleSize val="0"/>
        </c:dLbls>
        <c:smooth val="0"/>
        <c:axId val="505617288"/>
        <c:axId val="505619248"/>
        <c:extLst/>
      </c:lineChart>
      <c:catAx>
        <c:axId val="505617288"/>
        <c:scaling>
          <c:orientation val="minMax"/>
        </c:scaling>
        <c:delete val="0"/>
        <c:axPos val="b"/>
        <c:majorGridlines>
          <c:spPr>
            <a:ln w="9525" cap="flat" cmpd="sng" algn="ctr">
              <a:solidFill>
                <a:schemeClr val="tx1">
                  <a:lumMod val="15000"/>
                  <a:lumOff val="85000"/>
                </a:schemeClr>
              </a:solidFill>
              <a:round/>
            </a:ln>
            <a:effectLst/>
          </c:spPr>
        </c:majorGridlines>
        <c:numFmt formatCode="#&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5619248"/>
        <c:crosses val="autoZero"/>
        <c:auto val="1"/>
        <c:lblAlgn val="ctr"/>
        <c:lblOffset val="100"/>
        <c:tickLblSkip val="5"/>
        <c:tickMarkSkip val="1"/>
        <c:noMultiLvlLbl val="0"/>
      </c:catAx>
      <c:valAx>
        <c:axId val="5056192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5617288"/>
        <c:crosses val="autoZero"/>
        <c:crossBetween val="between"/>
      </c:valAx>
      <c:spPr>
        <a:noFill/>
        <a:ln>
          <a:noFill/>
        </a:ln>
        <a:effectLst/>
      </c:spPr>
    </c:plotArea>
    <c:legend>
      <c:legendPos val="t"/>
      <c:layout>
        <c:manualLayout>
          <c:xMode val="edge"/>
          <c:yMode val="edge"/>
          <c:x val="0.29320318148951552"/>
          <c:y val="9.7467720089466733E-2"/>
          <c:w val="0.41648590021691972"/>
          <c:h val="6.0987418052741264E-2"/>
        </c:manualLayout>
      </c:layout>
      <c:overlay val="1"/>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総括表!$A$148</c:f>
          <c:strCache>
            <c:ptCount val="1"/>
            <c:pt idx="0">
              <c:v>：出生数(0歳人口)_区全域</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4"/>
          <c:order val="0"/>
          <c:tx>
            <c:strRef>
              <c:f>総括表!$B$151</c:f>
              <c:strCache>
                <c:ptCount val="1"/>
                <c:pt idx="0">
                  <c:v>基本推計</c:v>
                </c:pt>
              </c:strCache>
            </c:strRef>
          </c:tx>
          <c:spPr>
            <a:ln w="63500" cap="rnd">
              <a:solidFill>
                <a:schemeClr val="accent5"/>
              </a:solidFill>
              <a:round/>
            </a:ln>
            <a:effectLst/>
          </c:spPr>
          <c:marker>
            <c:symbol val="none"/>
          </c:marker>
          <c:dPt>
            <c:idx val="5"/>
            <c:marker>
              <c:symbol val="none"/>
            </c:marker>
            <c:bubble3D val="0"/>
            <c:extLst>
              <c:ext xmlns:c16="http://schemas.microsoft.com/office/drawing/2014/chart" uri="{C3380CC4-5D6E-409C-BE32-E72D297353CC}">
                <c16:uniqueId val="{00000000-EA3A-4D51-9060-7752CE5C941C}"/>
              </c:ext>
            </c:extLst>
          </c:dPt>
          <c:dPt>
            <c:idx val="10"/>
            <c:marker>
              <c:symbol val="none"/>
            </c:marker>
            <c:bubble3D val="0"/>
            <c:extLst>
              <c:ext xmlns:c16="http://schemas.microsoft.com/office/drawing/2014/chart" uri="{C3380CC4-5D6E-409C-BE32-E72D297353CC}">
                <c16:uniqueId val="{00000001-EA3A-4D51-9060-7752CE5C941C}"/>
              </c:ext>
            </c:extLst>
          </c:dPt>
          <c:dPt>
            <c:idx val="15"/>
            <c:marker>
              <c:symbol val="none"/>
            </c:marker>
            <c:bubble3D val="0"/>
            <c:extLst>
              <c:ext xmlns:c16="http://schemas.microsoft.com/office/drawing/2014/chart" uri="{C3380CC4-5D6E-409C-BE32-E72D297353CC}">
                <c16:uniqueId val="{00000002-EA3A-4D51-9060-7752CE5C941C}"/>
              </c:ext>
            </c:extLst>
          </c:dPt>
          <c:dPt>
            <c:idx val="20"/>
            <c:marker>
              <c:symbol val="none"/>
            </c:marker>
            <c:bubble3D val="0"/>
            <c:extLst>
              <c:ext xmlns:c16="http://schemas.microsoft.com/office/drawing/2014/chart" uri="{C3380CC4-5D6E-409C-BE32-E72D297353CC}">
                <c16:uniqueId val="{00000003-EA3A-4D51-9060-7752CE5C941C}"/>
              </c:ext>
            </c:extLst>
          </c:dPt>
          <c:dPt>
            <c:idx val="25"/>
            <c:marker>
              <c:symbol val="none"/>
            </c:marker>
            <c:bubble3D val="0"/>
            <c:extLst>
              <c:ext xmlns:c16="http://schemas.microsoft.com/office/drawing/2014/chart" uri="{C3380CC4-5D6E-409C-BE32-E72D297353CC}">
                <c16:uniqueId val="{00000004-EA3A-4D51-9060-7752CE5C941C}"/>
              </c:ext>
            </c:extLst>
          </c:dPt>
          <c:dPt>
            <c:idx val="30"/>
            <c:marker>
              <c:symbol val="none"/>
            </c:marker>
            <c:bubble3D val="0"/>
            <c:extLst>
              <c:ext xmlns:c16="http://schemas.microsoft.com/office/drawing/2014/chart" uri="{C3380CC4-5D6E-409C-BE32-E72D297353CC}">
                <c16:uniqueId val="{00000005-EA3A-4D51-9060-7752CE5C941C}"/>
              </c:ext>
            </c:extLst>
          </c:dPt>
          <c:dPt>
            <c:idx val="35"/>
            <c:marker>
              <c:symbol val="none"/>
            </c:marker>
            <c:bubble3D val="0"/>
            <c:extLst>
              <c:ext xmlns:c16="http://schemas.microsoft.com/office/drawing/2014/chart" uri="{C3380CC4-5D6E-409C-BE32-E72D297353CC}">
                <c16:uniqueId val="{00000006-EA3A-4D51-9060-7752CE5C941C}"/>
              </c:ext>
            </c:extLst>
          </c:dPt>
          <c:dPt>
            <c:idx val="40"/>
            <c:marker>
              <c:symbol val="none"/>
            </c:marker>
            <c:bubble3D val="0"/>
            <c:extLst>
              <c:ext xmlns:c16="http://schemas.microsoft.com/office/drawing/2014/chart" uri="{C3380CC4-5D6E-409C-BE32-E72D297353CC}">
                <c16:uniqueId val="{00000007-EA3A-4D51-9060-7752CE5C941C}"/>
              </c:ext>
            </c:extLst>
          </c:dPt>
          <c:dPt>
            <c:idx val="45"/>
            <c:marker>
              <c:symbol val="none"/>
            </c:marker>
            <c:bubble3D val="0"/>
            <c:extLst>
              <c:ext xmlns:c16="http://schemas.microsoft.com/office/drawing/2014/chart" uri="{C3380CC4-5D6E-409C-BE32-E72D297353CC}">
                <c16:uniqueId val="{00000008-EA3A-4D51-9060-7752CE5C941C}"/>
              </c:ext>
            </c:extLst>
          </c:dPt>
          <c:dPt>
            <c:idx val="50"/>
            <c:marker>
              <c:symbol val="none"/>
            </c:marker>
            <c:bubble3D val="0"/>
            <c:extLst>
              <c:ext xmlns:c16="http://schemas.microsoft.com/office/drawing/2014/chart" uri="{C3380CC4-5D6E-409C-BE32-E72D297353CC}">
                <c16:uniqueId val="{00000009-EA3A-4D51-9060-7752CE5C941C}"/>
              </c:ext>
            </c:extLst>
          </c:dPt>
          <c:cat>
            <c:numRef>
              <c:f>総括表!$C$5:$BC$5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総括表!$C$151:$BC$151</c:f>
              <c:numCache>
                <c:formatCode>#,##0_ ;[Red]\-#,##0\ </c:formatCode>
                <c:ptCount val="53"/>
                <c:pt idx="0">
                  <c:v>5734</c:v>
                </c:pt>
                <c:pt idx="1">
                  <c:v>5255</c:v>
                </c:pt>
                <c:pt idx="2">
                  <c:v>5344</c:v>
                </c:pt>
                <c:pt idx="3">
                  <c:v>5009</c:v>
                </c:pt>
                <c:pt idx="4">
                  <c:v>4782</c:v>
                </c:pt>
                <c:pt idx="5">
                  <c:v>4496</c:v>
                </c:pt>
                <c:pt idx="6">
                  <c:v>4467</c:v>
                </c:pt>
                <c:pt idx="7">
                  <c:v>4875.1951988922738</c:v>
                </c:pt>
                <c:pt idx="8">
                  <c:v>4877.6842037842571</c:v>
                </c:pt>
                <c:pt idx="9">
                  <c:v>4884.9335911915305</c:v>
                </c:pt>
                <c:pt idx="10">
                  <c:v>4889.6466030704132</c:v>
                </c:pt>
                <c:pt idx="11">
                  <c:v>4901.0396639089995</c:v>
                </c:pt>
                <c:pt idx="12">
                  <c:v>4917.2981202361852</c:v>
                </c:pt>
                <c:pt idx="13">
                  <c:v>4928.3228257574065</c:v>
                </c:pt>
                <c:pt idx="14">
                  <c:v>4936.9189203176466</c:v>
                </c:pt>
                <c:pt idx="15">
                  <c:v>4949.3780759154051</c:v>
                </c:pt>
                <c:pt idx="16">
                  <c:v>4952.7374949083351</c:v>
                </c:pt>
                <c:pt idx="17">
                  <c:v>4961.7732035104391</c:v>
                </c:pt>
                <c:pt idx="18">
                  <c:v>4971.0350589842592</c:v>
                </c:pt>
                <c:pt idx="19">
                  <c:v>4982.3652710409997</c:v>
                </c:pt>
                <c:pt idx="20">
                  <c:v>4986.8373201150835</c:v>
                </c:pt>
                <c:pt idx="21">
                  <c:v>4994.6479135671807</c:v>
                </c:pt>
                <c:pt idx="22">
                  <c:v>5000.3144558810172</c:v>
                </c:pt>
                <c:pt idx="23">
                  <c:v>5000.4852607706143</c:v>
                </c:pt>
                <c:pt idx="24">
                  <c:v>4994.3349877976289</c:v>
                </c:pt>
                <c:pt idx="25">
                  <c:v>4983.039332500899</c:v>
                </c:pt>
                <c:pt idx="26">
                  <c:v>4955.5110213606058</c:v>
                </c:pt>
                <c:pt idx="27">
                  <c:v>4927.7605433099061</c:v>
                </c:pt>
                <c:pt idx="28">
                  <c:v>4885.0035978948163</c:v>
                </c:pt>
                <c:pt idx="29">
                  <c:v>4842.7638234149954</c:v>
                </c:pt>
                <c:pt idx="30">
                  <c:v>4804.4130864706767</c:v>
                </c:pt>
                <c:pt idx="31">
                  <c:v>4769.5667881034351</c:v>
                </c:pt>
                <c:pt idx="32">
                  <c:v>4729.8343937838563</c:v>
                </c:pt>
                <c:pt idx="33">
                  <c:v>4687.435549654253</c:v>
                </c:pt>
                <c:pt idx="34">
                  <c:v>4649.363347730201</c:v>
                </c:pt>
                <c:pt idx="35">
                  <c:v>4619.3758386967074</c:v>
                </c:pt>
                <c:pt idx="36">
                  <c:v>4591.5205125347302</c:v>
                </c:pt>
                <c:pt idx="37">
                  <c:v>4564.5158276855882</c:v>
                </c:pt>
                <c:pt idx="38">
                  <c:v>4533.721931415178</c:v>
                </c:pt>
                <c:pt idx="39">
                  <c:v>4506.8525074415156</c:v>
                </c:pt>
                <c:pt idx="40">
                  <c:v>4474.2100244044041</c:v>
                </c:pt>
                <c:pt idx="41">
                  <c:v>4444.762615555861</c:v>
                </c:pt>
                <c:pt idx="42">
                  <c:v>4417.2706865883729</c:v>
                </c:pt>
                <c:pt idx="43">
                  <c:v>4387.754246860899</c:v>
                </c:pt>
                <c:pt idx="44">
                  <c:v>4359.6193151438902</c:v>
                </c:pt>
                <c:pt idx="45">
                  <c:v>4325.2965918714744</c:v>
                </c:pt>
                <c:pt idx="46">
                  <c:v>4291.0914792649037</c:v>
                </c:pt>
                <c:pt idx="47">
                  <c:v>4254.1584769618448</c:v>
                </c:pt>
                <c:pt idx="48">
                  <c:v>4228.5613877137666</c:v>
                </c:pt>
                <c:pt idx="49">
                  <c:v>4204.5097597928434</c:v>
                </c:pt>
                <c:pt idx="50">
                  <c:v>4179.1018022941298</c:v>
                </c:pt>
                <c:pt idx="51">
                  <c:v>4164.8660701466424</c:v>
                </c:pt>
                <c:pt idx="52">
                  <c:v>4147.3705081499093</c:v>
                </c:pt>
              </c:numCache>
            </c:numRef>
          </c:val>
          <c:smooth val="0"/>
          <c:extLst>
            <c:ext xmlns:c16="http://schemas.microsoft.com/office/drawing/2014/chart" uri="{C3380CC4-5D6E-409C-BE32-E72D297353CC}">
              <c16:uniqueId val="{0000000B-EA3A-4D51-9060-7752CE5C941C}"/>
            </c:ext>
          </c:extLst>
        </c:ser>
        <c:dLbls>
          <c:showLegendKey val="0"/>
          <c:showVal val="0"/>
          <c:showCatName val="0"/>
          <c:showSerName val="0"/>
          <c:showPercent val="0"/>
          <c:showBubbleSize val="0"/>
        </c:dLbls>
        <c:smooth val="0"/>
        <c:axId val="505623560"/>
        <c:axId val="505618856"/>
        <c:extLst>
          <c:ext xmlns:c15="http://schemas.microsoft.com/office/drawing/2012/chart" uri="{02D57815-91ED-43cb-92C2-25804820EDAC}">
            <c15:filteredLineSeries>
              <c15:ser>
                <c:idx val="3"/>
                <c:order val="1"/>
                <c:tx>
                  <c:strRef>
                    <c:extLst>
                      <c:ext uri="{02D57815-91ED-43cb-92C2-25804820EDAC}">
                        <c15:formulaRef>
                          <c15:sqref>総括表!$B$152</c15:sqref>
                        </c15:formulaRef>
                      </c:ext>
                    </c:extLst>
                    <c:strCache>
                      <c:ptCount val="1"/>
                      <c:pt idx="0">
                        <c:v>前回推計(R6推計)</c:v>
                      </c:pt>
                    </c:strCache>
                  </c:strRef>
                </c:tx>
                <c:spPr>
                  <a:ln w="28575" cap="rnd">
                    <a:solidFill>
                      <a:schemeClr val="accent4"/>
                    </a:solidFill>
                    <a:prstDash val="sysDash"/>
                    <a:round/>
                  </a:ln>
                  <a:effectLst/>
                </c:spPr>
                <c:marker>
                  <c:symbol val="none"/>
                </c:marker>
                <c:cat>
                  <c:numRef>
                    <c:extLst>
                      <c:ext uri="{02D57815-91ED-43cb-92C2-25804820EDAC}">
                        <c15:formulaRef>
                          <c15:sqref>総括表!$C$5:$BC$5</c15:sqref>
                        </c15:formulaRef>
                      </c:ext>
                    </c:extLst>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extLst>
                      <c:ext uri="{02D57815-91ED-43cb-92C2-25804820EDAC}">
                        <c15:formulaRef>
                          <c15:sqref>総括表!$C$152:$BF$152</c15:sqref>
                        </c15:formulaRef>
                      </c:ext>
                    </c:extLst>
                    <c:numCache>
                      <c:formatCode>#,##0_ ;[Red]\-#,##0\ </c:formatCode>
                      <c:ptCount val="56"/>
                      <c:pt idx="0">
                        <c:v>5734</c:v>
                      </c:pt>
                      <c:pt idx="1">
                        <c:v>5255</c:v>
                      </c:pt>
                      <c:pt idx="2">
                        <c:v>5344</c:v>
                      </c:pt>
                      <c:pt idx="3">
                        <c:v>5009</c:v>
                      </c:pt>
                      <c:pt idx="4">
                        <c:v>4782</c:v>
                      </c:pt>
                      <c:pt idx="5">
                        <c:v>4496</c:v>
                      </c:pt>
                      <c:pt idx="6">
                        <c:v>5195.9055534151239</c:v>
                      </c:pt>
                      <c:pt idx="7">
                        <c:v>5190.0313065029295</c:v>
                      </c:pt>
                      <c:pt idx="8">
                        <c:v>5187.7054304732192</c:v>
                      </c:pt>
                      <c:pt idx="9">
                        <c:v>5192.8225448242256</c:v>
                      </c:pt>
                      <c:pt idx="10">
                        <c:v>5197.1797345695668</c:v>
                      </c:pt>
                      <c:pt idx="11">
                        <c:v>5208.2478268323357</c:v>
                      </c:pt>
                      <c:pt idx="12">
                        <c:v>5224.5597889871979</c:v>
                      </c:pt>
                      <c:pt idx="13">
                        <c:v>5235.047408215185</c:v>
                      </c:pt>
                      <c:pt idx="14">
                        <c:v>5243.328009603496</c:v>
                      </c:pt>
                      <c:pt idx="15">
                        <c:v>5255.8119228828691</c:v>
                      </c:pt>
                      <c:pt idx="16">
                        <c:v>5258.5939470199828</c:v>
                      </c:pt>
                      <c:pt idx="17">
                        <c:v>5266.0931947113895</c:v>
                      </c:pt>
                      <c:pt idx="18">
                        <c:v>5273.6141691143757</c:v>
                      </c:pt>
                      <c:pt idx="19">
                        <c:v>5285.9254217680063</c:v>
                      </c:pt>
                      <c:pt idx="20">
                        <c:v>5288.7184485472681</c:v>
                      </c:pt>
                      <c:pt idx="21">
                        <c:v>5307.9285092920263</c:v>
                      </c:pt>
                      <c:pt idx="22">
                        <c:v>5321.6660585784539</c:v>
                      </c:pt>
                      <c:pt idx="23">
                        <c:v>5327.6750853179019</c:v>
                      </c:pt>
                      <c:pt idx="24">
                        <c:v>5327.0469537989666</c:v>
                      </c:pt>
                      <c:pt idx="25">
                        <c:v>5321.9306570362378</c:v>
                      </c:pt>
                      <c:pt idx="26">
                        <c:v>5299.8662281154802</c:v>
                      </c:pt>
                      <c:pt idx="27">
                        <c:v>5281.8842758228702</c:v>
                      </c:pt>
                      <c:pt idx="28">
                        <c:v>5246.6615700519669</c:v>
                      </c:pt>
                      <c:pt idx="29">
                        <c:v>5219.9308828892681</c:v>
                      </c:pt>
                      <c:pt idx="30">
                        <c:v>5199.2576754154088</c:v>
                      </c:pt>
                      <c:pt idx="31">
                        <c:v>5185.7448047295102</c:v>
                      </c:pt>
                      <c:pt idx="32">
                        <c:v>5166.1144652751154</c:v>
                      </c:pt>
                      <c:pt idx="33">
                        <c:v>5153.2004444611302</c:v>
                      </c:pt>
                      <c:pt idx="34">
                        <c:v>5143.0646272237736</c:v>
                      </c:pt>
                      <c:pt idx="35">
                        <c:v>5132.166733303683</c:v>
                      </c:pt>
                      <c:pt idx="36">
                        <c:v>5121.9120357267366</c:v>
                      </c:pt>
                      <c:pt idx="37">
                        <c:v>5111.8456923137483</c:v>
                      </c:pt>
                      <c:pt idx="38">
                        <c:v>5096.7648916556163</c:v>
                      </c:pt>
                      <c:pt idx="39">
                        <c:v>5085.1246709791703</c:v>
                      </c:pt>
                      <c:pt idx="40">
                        <c:v>5068.0970960363347</c:v>
                      </c:pt>
                      <c:pt idx="41">
                        <c:v>5053.6766592587373</c:v>
                      </c:pt>
                      <c:pt idx="42">
                        <c:v>5042.4429103515367</c:v>
                      </c:pt>
                      <c:pt idx="43">
                        <c:v>5028.4846550739812</c:v>
                      </c:pt>
                      <c:pt idx="44">
                        <c:v>5017.1060499939458</c:v>
                      </c:pt>
                      <c:pt idx="45">
                        <c:v>4998.2107396700221</c:v>
                      </c:pt>
                      <c:pt idx="46">
                        <c:v>4978.5064110956337</c:v>
                      </c:pt>
                      <c:pt idx="47">
                        <c:v>4957.3841166939128</c:v>
                      </c:pt>
                      <c:pt idx="48">
                        <c:v>4949.8855392039113</c:v>
                      </c:pt>
                      <c:pt idx="49">
                        <c:v>4943.8370587083682</c:v>
                      </c:pt>
                      <c:pt idx="50">
                        <c:v>4936.7469295004012</c:v>
                      </c:pt>
                      <c:pt idx="51">
                        <c:v>4942.5199084251399</c:v>
                      </c:pt>
                      <c:pt idx="52">
                        <c:v>0</c:v>
                      </c:pt>
                      <c:pt idx="53">
                        <c:v>0</c:v>
                      </c:pt>
                      <c:pt idx="54">
                        <c:v>0</c:v>
                      </c:pt>
                      <c:pt idx="55">
                        <c:v>0</c:v>
                      </c:pt>
                    </c:numCache>
                  </c:numRef>
                </c:val>
                <c:smooth val="0"/>
                <c:extLst>
                  <c:ext xmlns:c16="http://schemas.microsoft.com/office/drawing/2014/chart" uri="{C3380CC4-5D6E-409C-BE32-E72D297353CC}">
                    <c16:uniqueId val="{0000000C-EA3A-4D51-9060-7752CE5C941C}"/>
                  </c:ext>
                </c:extLst>
              </c15:ser>
            </c15:filteredLineSeries>
          </c:ext>
        </c:extLst>
      </c:lineChart>
      <c:catAx>
        <c:axId val="505623560"/>
        <c:scaling>
          <c:orientation val="minMax"/>
        </c:scaling>
        <c:delete val="0"/>
        <c:axPos val="b"/>
        <c:majorGridlines>
          <c:spPr>
            <a:ln w="9525" cap="flat" cmpd="sng" algn="ctr">
              <a:solidFill>
                <a:schemeClr val="tx1">
                  <a:lumMod val="15000"/>
                  <a:lumOff val="85000"/>
                </a:schemeClr>
              </a:solidFill>
              <a:round/>
            </a:ln>
            <a:effectLst/>
          </c:spPr>
        </c:majorGridlines>
        <c:numFmt formatCode="#&quot;年&quot;" sourceLinked="0"/>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5618856"/>
        <c:crosses val="autoZero"/>
        <c:auto val="1"/>
        <c:lblAlgn val="ctr"/>
        <c:lblOffset val="100"/>
        <c:tickLblSkip val="5"/>
        <c:noMultiLvlLbl val="0"/>
      </c:catAx>
      <c:valAx>
        <c:axId val="505618856"/>
        <c:scaling>
          <c:orientation val="minMax"/>
          <c:max val="8500"/>
          <c:min val="1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5623560"/>
        <c:crosses val="autoZero"/>
        <c:crossBetween val="between"/>
        <c:majorUnit val="1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'総括表(地区)'!$A$148</c:f>
          <c:strCache>
            <c:ptCount val="1"/>
            <c:pt idx="0">
              <c:v>：出生数(0歳人口)_地区別(基本推計)</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1446575342465753"/>
          <c:y val="0.16170833333333334"/>
          <c:w val="0.86487800668752024"/>
          <c:h val="0.73315288713910776"/>
        </c:manualLayout>
      </c:layout>
      <c:lineChart>
        <c:grouping val="standard"/>
        <c:varyColors val="0"/>
        <c:ser>
          <c:idx val="0"/>
          <c:order val="0"/>
          <c:tx>
            <c:strRef>
              <c:f>'総括表(地区)'!$B$148</c:f>
              <c:strCache>
                <c:ptCount val="1"/>
                <c:pt idx="0">
                  <c:v>大森地区</c:v>
                </c:pt>
              </c:strCache>
            </c:strRef>
          </c:tx>
          <c:spPr>
            <a:ln w="28575" cap="rnd">
              <a:solidFill>
                <a:schemeClr val="accent2"/>
              </a:solidFill>
              <a:round/>
            </a:ln>
            <a:effectLst/>
          </c:spPr>
          <c:marker>
            <c:symbol val="none"/>
          </c:marker>
          <c:cat>
            <c:numRef>
              <c:f>'総括表(地区)'!$C$5:$BC$5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'総括表(地区)'!$C$148:$BC$148</c:f>
              <c:numCache>
                <c:formatCode>#,##0_ ;[Red]\-#,##0\ </c:formatCode>
                <c:ptCount val="53"/>
                <c:pt idx="0">
                  <c:v>2051.0953874612119</c:v>
                </c:pt>
                <c:pt idx="1">
                  <c:v>1899.2987931967984</c:v>
                </c:pt>
                <c:pt idx="2">
                  <c:v>1928.1995325936571</c:v>
                </c:pt>
                <c:pt idx="3">
                  <c:v>1798.0488468251328</c:v>
                </c:pt>
                <c:pt idx="4">
                  <c:v>1792.8167823624526</c:v>
                </c:pt>
                <c:pt idx="5">
                  <c:v>1584.3538850943282</c:v>
                </c:pt>
                <c:pt idx="6">
                  <c:v>1580.4754459713563</c:v>
                </c:pt>
                <c:pt idx="7">
                  <c:v>1766.0335527285918</c:v>
                </c:pt>
                <c:pt idx="8">
                  <c:v>1768.6195536565649</c:v>
                </c:pt>
                <c:pt idx="9">
                  <c:v>1773.4071499098886</c:v>
                </c:pt>
                <c:pt idx="10">
                  <c:v>1775.110929717835</c:v>
                </c:pt>
                <c:pt idx="11">
                  <c:v>1781.5855964683678</c:v>
                </c:pt>
                <c:pt idx="12">
                  <c:v>1789.4318208778564</c:v>
                </c:pt>
                <c:pt idx="13">
                  <c:v>1795.6704671006714</c:v>
                </c:pt>
                <c:pt idx="14">
                  <c:v>1801.5462671020232</c:v>
                </c:pt>
                <c:pt idx="15">
                  <c:v>1808.3246499703459</c:v>
                </c:pt>
                <c:pt idx="16">
                  <c:v>1812.1697193048226</c:v>
                </c:pt>
                <c:pt idx="17">
                  <c:v>1818.1265448313047</c:v>
                </c:pt>
                <c:pt idx="18">
                  <c:v>1824.2630234899666</c:v>
                </c:pt>
                <c:pt idx="19">
                  <c:v>1832.1668076093597</c:v>
                </c:pt>
                <c:pt idx="20">
                  <c:v>1836.8248877029105</c:v>
                </c:pt>
                <c:pt idx="21">
                  <c:v>1842.614493759135</c:v>
                </c:pt>
                <c:pt idx="22">
                  <c:v>1848.4799828923133</c:v>
                </c:pt>
                <c:pt idx="23">
                  <c:v>1852.9282487938624</c:v>
                </c:pt>
                <c:pt idx="24">
                  <c:v>1855.6236965500073</c:v>
                </c:pt>
                <c:pt idx="25">
                  <c:v>1853.8900729652159</c:v>
                </c:pt>
                <c:pt idx="26">
                  <c:v>1847.8964930068555</c:v>
                </c:pt>
                <c:pt idx="27">
                  <c:v>1840.9400342380395</c:v>
                </c:pt>
                <c:pt idx="28">
                  <c:v>1829.3690599076244</c:v>
                </c:pt>
                <c:pt idx="29">
                  <c:v>1817.3795070625461</c:v>
                </c:pt>
                <c:pt idx="30">
                  <c:v>1803.8067868592943</c:v>
                </c:pt>
                <c:pt idx="31">
                  <c:v>1794.2623693478249</c:v>
                </c:pt>
                <c:pt idx="32">
                  <c:v>1780.8015672111389</c:v>
                </c:pt>
                <c:pt idx="33">
                  <c:v>1769.7463820490748</c:v>
                </c:pt>
                <c:pt idx="34">
                  <c:v>1760.0780012791315</c:v>
                </c:pt>
                <c:pt idx="35">
                  <c:v>1752.9074969969138</c:v>
                </c:pt>
                <c:pt idx="36">
                  <c:v>1745.7856520331163</c:v>
                </c:pt>
                <c:pt idx="37">
                  <c:v>1740.2485929081395</c:v>
                </c:pt>
                <c:pt idx="38">
                  <c:v>1729.88560937171</c:v>
                </c:pt>
                <c:pt idx="39">
                  <c:v>1723.5013669097771</c:v>
                </c:pt>
                <c:pt idx="40">
                  <c:v>1713.0080438698528</c:v>
                </c:pt>
                <c:pt idx="41">
                  <c:v>1705.9726326878347</c:v>
                </c:pt>
                <c:pt idx="42">
                  <c:v>1700.6631413621731</c:v>
                </c:pt>
                <c:pt idx="43">
                  <c:v>1691.9515163572394</c:v>
                </c:pt>
                <c:pt idx="44">
                  <c:v>1684.925042479186</c:v>
                </c:pt>
                <c:pt idx="45">
                  <c:v>1673.6460547655006</c:v>
                </c:pt>
                <c:pt idx="46">
                  <c:v>1663.4391053434281</c:v>
                </c:pt>
                <c:pt idx="47">
                  <c:v>1650.03318661597</c:v>
                </c:pt>
                <c:pt idx="48">
                  <c:v>1642.5295253272338</c:v>
                </c:pt>
                <c:pt idx="49">
                  <c:v>1634.3384595793868</c:v>
                </c:pt>
                <c:pt idx="50">
                  <c:v>1628.0643447199845</c:v>
                </c:pt>
                <c:pt idx="51">
                  <c:v>1624.2518412235172</c:v>
                </c:pt>
                <c:pt idx="52">
                  <c:v>1619.8755770071189</c:v>
                </c:pt>
              </c:numCache>
            </c:numRef>
          </c:val>
          <c:smooth val="0"/>
          <c:extLst>
            <c:ext xmlns:c16="http://schemas.microsoft.com/office/drawing/2014/chart" uri="{C3380CC4-5D6E-409C-BE32-E72D297353CC}">
              <c16:uniqueId val="{00000001-51F5-4EC7-B6CD-03BB36441E38}"/>
            </c:ext>
          </c:extLst>
        </c:ser>
        <c:ser>
          <c:idx val="1"/>
          <c:order val="1"/>
          <c:tx>
            <c:strRef>
              <c:f>'総括表(地区)'!$B$149</c:f>
              <c:strCache>
                <c:ptCount val="1"/>
                <c:pt idx="0">
                  <c:v>調布地区</c:v>
                </c:pt>
              </c:strCache>
            </c:strRef>
          </c:tx>
          <c:spPr>
            <a:ln w="28575" cap="rnd">
              <a:solidFill>
                <a:schemeClr val="accent4"/>
              </a:solidFill>
              <a:round/>
            </a:ln>
            <a:effectLst/>
          </c:spPr>
          <c:marker>
            <c:symbol val="none"/>
          </c:marker>
          <c:cat>
            <c:numRef>
              <c:f>'総括表(地区)'!$C$5:$BC$5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'総括表(地区)'!$C$149:$BC$149</c:f>
              <c:numCache>
                <c:formatCode>#,##0_ ;[Red]\-#,##0\ </c:formatCode>
                <c:ptCount val="53"/>
                <c:pt idx="0">
                  <c:v>1462.6025405411203</c:v>
                </c:pt>
                <c:pt idx="1">
                  <c:v>1351.0561018691828</c:v>
                </c:pt>
                <c:pt idx="2">
                  <c:v>1389.0448627592818</c:v>
                </c:pt>
                <c:pt idx="3">
                  <c:v>1280.5387584403311</c:v>
                </c:pt>
                <c:pt idx="4">
                  <c:v>1214.623758186739</c:v>
                </c:pt>
                <c:pt idx="5">
                  <c:v>1177.481213193274</c:v>
                </c:pt>
                <c:pt idx="6">
                  <c:v>1125.7453306883517</c:v>
                </c:pt>
                <c:pt idx="7">
                  <c:v>1227.6838479310177</c:v>
                </c:pt>
                <c:pt idx="8">
                  <c:v>1224.6359283848112</c:v>
                </c:pt>
                <c:pt idx="9">
                  <c:v>1223.0743738749572</c:v>
                </c:pt>
                <c:pt idx="10">
                  <c:v>1221.7802730182368</c:v>
                </c:pt>
                <c:pt idx="11">
                  <c:v>1222.6772270299834</c:v>
                </c:pt>
                <c:pt idx="12">
                  <c:v>1224.7050482481823</c:v>
                </c:pt>
                <c:pt idx="13">
                  <c:v>1225.5504080598027</c:v>
                </c:pt>
                <c:pt idx="14">
                  <c:v>1227.7962592342074</c:v>
                </c:pt>
                <c:pt idx="15">
                  <c:v>1230.5095733018029</c:v>
                </c:pt>
                <c:pt idx="16">
                  <c:v>1232.4077126526838</c:v>
                </c:pt>
                <c:pt idx="17">
                  <c:v>1233.517202737675</c:v>
                </c:pt>
                <c:pt idx="18">
                  <c:v>1237.4962200849513</c:v>
                </c:pt>
                <c:pt idx="19">
                  <c:v>1240.4653788357575</c:v>
                </c:pt>
                <c:pt idx="20">
                  <c:v>1243.957347129302</c:v>
                </c:pt>
                <c:pt idx="21">
                  <c:v>1247.705683979784</c:v>
                </c:pt>
                <c:pt idx="22">
                  <c:v>1250.6335330485024</c:v>
                </c:pt>
                <c:pt idx="23">
                  <c:v>1253.0993209138455</c:v>
                </c:pt>
                <c:pt idx="24">
                  <c:v>1253.7313097802009</c:v>
                </c:pt>
                <c:pt idx="25">
                  <c:v>1254.2285650516728</c:v>
                </c:pt>
                <c:pt idx="26">
                  <c:v>1249.6382710076207</c:v>
                </c:pt>
                <c:pt idx="27">
                  <c:v>1246.7298192897522</c:v>
                </c:pt>
                <c:pt idx="28">
                  <c:v>1239.6484786436811</c:v>
                </c:pt>
                <c:pt idx="29">
                  <c:v>1232.0404276421489</c:v>
                </c:pt>
                <c:pt idx="30">
                  <c:v>1225.1536657123215</c:v>
                </c:pt>
                <c:pt idx="31">
                  <c:v>1217.3796383405897</c:v>
                </c:pt>
                <c:pt idx="32">
                  <c:v>1208.3048393002471</c:v>
                </c:pt>
                <c:pt idx="33">
                  <c:v>1198.7328324562441</c:v>
                </c:pt>
                <c:pt idx="34">
                  <c:v>1190.571371375795</c:v>
                </c:pt>
                <c:pt idx="35">
                  <c:v>1182.6366330583123</c:v>
                </c:pt>
                <c:pt idx="36">
                  <c:v>1175.9885027241551</c:v>
                </c:pt>
                <c:pt idx="37">
                  <c:v>1171.3331485432966</c:v>
                </c:pt>
                <c:pt idx="38">
                  <c:v>1164.9236005055318</c:v>
                </c:pt>
                <c:pt idx="39">
                  <c:v>1159.2292004399358</c:v>
                </c:pt>
                <c:pt idx="40">
                  <c:v>1151.0613053515517</c:v>
                </c:pt>
                <c:pt idx="41">
                  <c:v>1139.9911385766864</c:v>
                </c:pt>
                <c:pt idx="42">
                  <c:v>1130.7006943086697</c:v>
                </c:pt>
                <c:pt idx="43">
                  <c:v>1122.4445810903621</c:v>
                </c:pt>
                <c:pt idx="44">
                  <c:v>1113.1710772385391</c:v>
                </c:pt>
                <c:pt idx="45">
                  <c:v>1101.7194137214344</c:v>
                </c:pt>
                <c:pt idx="46">
                  <c:v>1091.2821386632031</c:v>
                </c:pt>
                <c:pt idx="47">
                  <c:v>1080.6042711887499</c:v>
                </c:pt>
                <c:pt idx="48">
                  <c:v>1074.5992114285223</c:v>
                </c:pt>
                <c:pt idx="49">
                  <c:v>1068.9856002980162</c:v>
                </c:pt>
                <c:pt idx="50">
                  <c:v>1060.8061447570697</c:v>
                </c:pt>
                <c:pt idx="51">
                  <c:v>1055.9176664472027</c:v>
                </c:pt>
                <c:pt idx="52">
                  <c:v>1052.3419264531326</c:v>
                </c:pt>
              </c:numCache>
            </c:numRef>
          </c:val>
          <c:smooth val="0"/>
          <c:extLst>
            <c:ext xmlns:c16="http://schemas.microsoft.com/office/drawing/2014/chart" uri="{C3380CC4-5D6E-409C-BE32-E72D297353CC}">
              <c16:uniqueId val="{00000003-51F5-4EC7-B6CD-03BB36441E38}"/>
            </c:ext>
          </c:extLst>
        </c:ser>
        <c:ser>
          <c:idx val="2"/>
          <c:order val="2"/>
          <c:tx>
            <c:strRef>
              <c:f>'総括表(地区)'!$B$150</c:f>
              <c:strCache>
                <c:ptCount val="1"/>
                <c:pt idx="0">
                  <c:v>蒲田地区</c:v>
                </c:pt>
              </c:strCache>
            </c:strRef>
          </c:tx>
          <c:spPr>
            <a:ln w="28575" cap="rnd">
              <a:solidFill>
                <a:schemeClr val="accent6"/>
              </a:solidFill>
              <a:round/>
            </a:ln>
            <a:effectLst/>
          </c:spPr>
          <c:marker>
            <c:symbol val="none"/>
          </c:marker>
          <c:cat>
            <c:numRef>
              <c:f>'総括表(地区)'!$C$5:$BC$5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'総括表(地区)'!$C$150:$BC$150</c:f>
              <c:numCache>
                <c:formatCode>#,##0_ ;[Red]\-#,##0\ </c:formatCode>
                <c:ptCount val="53"/>
                <c:pt idx="0">
                  <c:v>2220.3020719976676</c:v>
                </c:pt>
                <c:pt idx="1">
                  <c:v>2004.6451049340185</c:v>
                </c:pt>
                <c:pt idx="2">
                  <c:v>2026.7556046470611</c:v>
                </c:pt>
                <c:pt idx="3">
                  <c:v>1930.4123947345361</c:v>
                </c:pt>
                <c:pt idx="4">
                  <c:v>1774.5594594508082</c:v>
                </c:pt>
                <c:pt idx="5">
                  <c:v>1734.1649017123973</c:v>
                </c:pt>
                <c:pt idx="6">
                  <c:v>1760.7792233402915</c:v>
                </c:pt>
                <c:pt idx="7">
                  <c:v>1881.4777982326641</c:v>
                </c:pt>
                <c:pt idx="8">
                  <c:v>1884.4287217428807</c:v>
                </c:pt>
                <c:pt idx="9">
                  <c:v>1888.4520674066848</c:v>
                </c:pt>
                <c:pt idx="10">
                  <c:v>1892.7554003343416</c:v>
                </c:pt>
                <c:pt idx="11">
                  <c:v>1896.7768404106482</c:v>
                </c:pt>
                <c:pt idx="12">
                  <c:v>1903.1612511101466</c:v>
                </c:pt>
                <c:pt idx="13">
                  <c:v>1907.1019505969325</c:v>
                </c:pt>
                <c:pt idx="14">
                  <c:v>1907.5763939814155</c:v>
                </c:pt>
                <c:pt idx="15">
                  <c:v>1910.5438526432558</c:v>
                </c:pt>
                <c:pt idx="16">
                  <c:v>1908.1600629508291</c:v>
                </c:pt>
                <c:pt idx="17">
                  <c:v>1910.1294559414598</c:v>
                </c:pt>
                <c:pt idx="18">
                  <c:v>1909.275815409341</c:v>
                </c:pt>
                <c:pt idx="19">
                  <c:v>1909.7330845958827</c:v>
                </c:pt>
                <c:pt idx="20">
                  <c:v>1906.055085282871</c:v>
                </c:pt>
                <c:pt idx="21">
                  <c:v>1904.3277358282617</c:v>
                </c:pt>
                <c:pt idx="22">
                  <c:v>1901.2009399402018</c:v>
                </c:pt>
                <c:pt idx="23">
                  <c:v>1894.4576910629057</c:v>
                </c:pt>
                <c:pt idx="24">
                  <c:v>1884.9799814674211</c:v>
                </c:pt>
                <c:pt idx="25">
                  <c:v>1874.9206944840109</c:v>
                </c:pt>
                <c:pt idx="26">
                  <c:v>1857.9762573461298</c:v>
                </c:pt>
                <c:pt idx="27">
                  <c:v>1840.0906897821146</c:v>
                </c:pt>
                <c:pt idx="28">
                  <c:v>1815.9860593435103</c:v>
                </c:pt>
                <c:pt idx="29">
                  <c:v>1793.3438887103005</c:v>
                </c:pt>
                <c:pt idx="30">
                  <c:v>1775.4526338990609</c:v>
                </c:pt>
                <c:pt idx="31">
                  <c:v>1757.92478041502</c:v>
                </c:pt>
                <c:pt idx="32">
                  <c:v>1740.7279872724703</c:v>
                </c:pt>
                <c:pt idx="33">
                  <c:v>1718.9563351489342</c:v>
                </c:pt>
                <c:pt idx="34">
                  <c:v>1698.7139750752742</c:v>
                </c:pt>
                <c:pt idx="35">
                  <c:v>1683.8317086414818</c:v>
                </c:pt>
                <c:pt idx="36">
                  <c:v>1669.7463577774583</c:v>
                </c:pt>
                <c:pt idx="37">
                  <c:v>1652.9340862341519</c:v>
                </c:pt>
                <c:pt idx="38">
                  <c:v>1638.912721537936</c:v>
                </c:pt>
                <c:pt idx="39">
                  <c:v>1624.121940091803</c:v>
                </c:pt>
                <c:pt idx="40">
                  <c:v>1610.1406751829995</c:v>
                </c:pt>
                <c:pt idx="41">
                  <c:v>1598.7988442913399</c:v>
                </c:pt>
                <c:pt idx="42">
                  <c:v>1585.9068509175304</c:v>
                </c:pt>
                <c:pt idx="43">
                  <c:v>1573.3581494132977</c:v>
                </c:pt>
                <c:pt idx="44">
                  <c:v>1561.5231954261651</c:v>
                </c:pt>
                <c:pt idx="45">
                  <c:v>1549.9311233845397</c:v>
                </c:pt>
                <c:pt idx="46">
                  <c:v>1536.3702352582729</c:v>
                </c:pt>
                <c:pt idx="47">
                  <c:v>1523.521019157125</c:v>
                </c:pt>
                <c:pt idx="48">
                  <c:v>1511.4326509580105</c:v>
                </c:pt>
                <c:pt idx="49">
                  <c:v>1501.1856999154406</c:v>
                </c:pt>
                <c:pt idx="50">
                  <c:v>1490.2313128170754</c:v>
                </c:pt>
                <c:pt idx="51">
                  <c:v>1484.696562475923</c:v>
                </c:pt>
                <c:pt idx="52">
                  <c:v>1475.1530046896578</c:v>
                </c:pt>
              </c:numCache>
            </c:numRef>
          </c:val>
          <c:smooth val="0"/>
          <c:extLst>
            <c:ext xmlns:c16="http://schemas.microsoft.com/office/drawing/2014/chart" uri="{C3380CC4-5D6E-409C-BE32-E72D297353CC}">
              <c16:uniqueId val="{00000005-51F5-4EC7-B6CD-03BB36441E38}"/>
            </c:ext>
          </c:extLst>
        </c:ser>
        <c:dLbls>
          <c:showLegendKey val="0"/>
          <c:showVal val="0"/>
          <c:showCatName val="0"/>
          <c:showSerName val="0"/>
          <c:showPercent val="0"/>
          <c:showBubbleSize val="0"/>
        </c:dLbls>
        <c:smooth val="0"/>
        <c:axId val="505617288"/>
        <c:axId val="505619248"/>
        <c:extLst/>
      </c:lineChart>
      <c:catAx>
        <c:axId val="505617288"/>
        <c:scaling>
          <c:orientation val="minMax"/>
        </c:scaling>
        <c:delete val="0"/>
        <c:axPos val="b"/>
        <c:majorGridlines>
          <c:spPr>
            <a:ln w="9525" cap="flat" cmpd="sng" algn="ctr">
              <a:solidFill>
                <a:schemeClr val="tx1">
                  <a:lumMod val="15000"/>
                  <a:lumOff val="85000"/>
                </a:schemeClr>
              </a:solidFill>
              <a:round/>
            </a:ln>
            <a:effectLst/>
          </c:spPr>
        </c:majorGridlines>
        <c:numFmt formatCode="#&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5619248"/>
        <c:crosses val="autoZero"/>
        <c:auto val="1"/>
        <c:lblAlgn val="ctr"/>
        <c:lblOffset val="100"/>
        <c:tickLblSkip val="5"/>
        <c:tickMarkSkip val="1"/>
        <c:noMultiLvlLbl val="0"/>
      </c:catAx>
      <c:valAx>
        <c:axId val="5056192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5617288"/>
        <c:crosses val="autoZero"/>
        <c:crossBetween val="between"/>
      </c:valAx>
      <c:spPr>
        <a:noFill/>
        <a:ln>
          <a:noFill/>
        </a:ln>
        <a:effectLst/>
      </c:spPr>
    </c:plotArea>
    <c:legend>
      <c:legendPos val="t"/>
      <c:overlay val="1"/>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総括表!$A$382</c:f>
          <c:strCache>
            <c:ptCount val="1"/>
            <c:pt idx="0">
              <c:v>総人口（世代別）_区全域（基本推計）</c:v>
            </c:pt>
          </c:strCache>
        </c:strRef>
      </c:tx>
      <c:layout>
        <c:manualLayout>
          <c:xMode val="edge"/>
          <c:yMode val="edge"/>
          <c:x val="7.5238917053176571E-3"/>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4.7742422608132884E-2"/>
          <c:y val="0.16337499999999999"/>
          <c:w val="0.93672009491964192"/>
          <c:h val="0.73030085301837266"/>
        </c:manualLayout>
      </c:layout>
      <c:barChart>
        <c:barDir val="col"/>
        <c:grouping val="stacked"/>
        <c:varyColors val="0"/>
        <c:ser>
          <c:idx val="0"/>
          <c:order val="0"/>
          <c:tx>
            <c:strRef>
              <c:f>総括表!$B$437</c:f>
              <c:strCache>
                <c:ptCount val="1"/>
                <c:pt idx="0">
                  <c:v>令和生まれ</c:v>
                </c:pt>
              </c:strCache>
            </c:strRef>
          </c:tx>
          <c:spPr>
            <a:solidFill>
              <a:schemeClr val="accent1"/>
            </a:solidFill>
            <a:ln w="28575">
              <a:noFill/>
            </a:ln>
            <a:effectLst/>
          </c:spPr>
          <c:invertIfNegative val="0"/>
          <c:dPt>
            <c:idx val="5"/>
            <c:invertIfNegative val="0"/>
            <c:bubble3D val="0"/>
            <c:spPr>
              <a:solidFill>
                <a:schemeClr val="accent1"/>
              </a:solidFill>
              <a:ln w="28575">
                <a:solidFill>
                  <a:srgbClr val="002060"/>
                </a:solidFill>
              </a:ln>
              <a:effectLst/>
            </c:spPr>
            <c:extLst>
              <c:ext xmlns:c16="http://schemas.microsoft.com/office/drawing/2014/chart" uri="{C3380CC4-5D6E-409C-BE32-E72D297353CC}">
                <c16:uniqueId val="{00000001-CCE0-4AF5-8AE7-4DDD69B247EF}"/>
              </c:ext>
            </c:extLst>
          </c:dPt>
          <c:dPt>
            <c:idx val="10"/>
            <c:invertIfNegative val="0"/>
            <c:bubble3D val="0"/>
            <c:spPr>
              <a:solidFill>
                <a:schemeClr val="accent1"/>
              </a:solidFill>
              <a:ln w="28575">
                <a:solidFill>
                  <a:srgbClr val="002060"/>
                </a:solidFill>
              </a:ln>
              <a:effectLst/>
            </c:spPr>
            <c:extLst>
              <c:ext xmlns:c16="http://schemas.microsoft.com/office/drawing/2014/chart" uri="{C3380CC4-5D6E-409C-BE32-E72D297353CC}">
                <c16:uniqueId val="{00000003-CCE0-4AF5-8AE7-4DDD69B247EF}"/>
              </c:ext>
            </c:extLst>
          </c:dPt>
          <c:dPt>
            <c:idx val="15"/>
            <c:invertIfNegative val="0"/>
            <c:bubble3D val="0"/>
            <c:spPr>
              <a:solidFill>
                <a:schemeClr val="accent1"/>
              </a:solidFill>
              <a:ln w="28575">
                <a:solidFill>
                  <a:srgbClr val="002060"/>
                </a:solidFill>
              </a:ln>
              <a:effectLst/>
            </c:spPr>
            <c:extLst>
              <c:ext xmlns:c16="http://schemas.microsoft.com/office/drawing/2014/chart" uri="{C3380CC4-5D6E-409C-BE32-E72D297353CC}">
                <c16:uniqueId val="{00000005-CCE0-4AF5-8AE7-4DDD69B247EF}"/>
              </c:ext>
            </c:extLst>
          </c:dPt>
          <c:dPt>
            <c:idx val="20"/>
            <c:invertIfNegative val="0"/>
            <c:bubble3D val="0"/>
            <c:spPr>
              <a:solidFill>
                <a:schemeClr val="accent1"/>
              </a:solidFill>
              <a:ln w="28575">
                <a:solidFill>
                  <a:srgbClr val="002060"/>
                </a:solidFill>
              </a:ln>
              <a:effectLst/>
            </c:spPr>
            <c:extLst>
              <c:ext xmlns:c16="http://schemas.microsoft.com/office/drawing/2014/chart" uri="{C3380CC4-5D6E-409C-BE32-E72D297353CC}">
                <c16:uniqueId val="{00000007-CCE0-4AF5-8AE7-4DDD69B247EF}"/>
              </c:ext>
            </c:extLst>
          </c:dPt>
          <c:dPt>
            <c:idx val="25"/>
            <c:invertIfNegative val="0"/>
            <c:bubble3D val="0"/>
            <c:spPr>
              <a:solidFill>
                <a:schemeClr val="accent1"/>
              </a:solidFill>
              <a:ln w="28575">
                <a:solidFill>
                  <a:srgbClr val="002060"/>
                </a:solidFill>
              </a:ln>
              <a:effectLst/>
            </c:spPr>
            <c:extLst>
              <c:ext xmlns:c16="http://schemas.microsoft.com/office/drawing/2014/chart" uri="{C3380CC4-5D6E-409C-BE32-E72D297353CC}">
                <c16:uniqueId val="{00000009-CCE0-4AF5-8AE7-4DDD69B247EF}"/>
              </c:ext>
            </c:extLst>
          </c:dPt>
          <c:dPt>
            <c:idx val="30"/>
            <c:invertIfNegative val="0"/>
            <c:bubble3D val="0"/>
            <c:spPr>
              <a:solidFill>
                <a:schemeClr val="accent1"/>
              </a:solidFill>
              <a:ln w="28575">
                <a:solidFill>
                  <a:srgbClr val="002060"/>
                </a:solidFill>
              </a:ln>
              <a:effectLst/>
            </c:spPr>
            <c:extLst>
              <c:ext xmlns:c16="http://schemas.microsoft.com/office/drawing/2014/chart" uri="{C3380CC4-5D6E-409C-BE32-E72D297353CC}">
                <c16:uniqueId val="{0000000B-CCE0-4AF5-8AE7-4DDD69B247EF}"/>
              </c:ext>
            </c:extLst>
          </c:dPt>
          <c:dPt>
            <c:idx val="35"/>
            <c:invertIfNegative val="0"/>
            <c:bubble3D val="0"/>
            <c:spPr>
              <a:solidFill>
                <a:schemeClr val="accent1"/>
              </a:solidFill>
              <a:ln w="28575">
                <a:solidFill>
                  <a:srgbClr val="002060"/>
                </a:solidFill>
              </a:ln>
              <a:effectLst/>
            </c:spPr>
            <c:extLst>
              <c:ext xmlns:c16="http://schemas.microsoft.com/office/drawing/2014/chart" uri="{C3380CC4-5D6E-409C-BE32-E72D297353CC}">
                <c16:uniqueId val="{0000000D-CCE0-4AF5-8AE7-4DDD69B247EF}"/>
              </c:ext>
            </c:extLst>
          </c:dPt>
          <c:dPt>
            <c:idx val="40"/>
            <c:invertIfNegative val="0"/>
            <c:bubble3D val="0"/>
            <c:spPr>
              <a:solidFill>
                <a:schemeClr val="accent1"/>
              </a:solidFill>
              <a:ln w="28575">
                <a:solidFill>
                  <a:srgbClr val="002060"/>
                </a:solidFill>
              </a:ln>
              <a:effectLst/>
            </c:spPr>
            <c:extLst>
              <c:ext xmlns:c16="http://schemas.microsoft.com/office/drawing/2014/chart" uri="{C3380CC4-5D6E-409C-BE32-E72D297353CC}">
                <c16:uniqueId val="{0000000F-CCE0-4AF5-8AE7-4DDD69B247EF}"/>
              </c:ext>
            </c:extLst>
          </c:dPt>
          <c:dPt>
            <c:idx val="45"/>
            <c:invertIfNegative val="0"/>
            <c:bubble3D val="0"/>
            <c:spPr>
              <a:solidFill>
                <a:schemeClr val="accent1"/>
              </a:solidFill>
              <a:ln w="28575">
                <a:solidFill>
                  <a:srgbClr val="002060"/>
                </a:solidFill>
              </a:ln>
              <a:effectLst/>
            </c:spPr>
            <c:extLst>
              <c:ext xmlns:c16="http://schemas.microsoft.com/office/drawing/2014/chart" uri="{C3380CC4-5D6E-409C-BE32-E72D297353CC}">
                <c16:uniqueId val="{00000011-CCE0-4AF5-8AE7-4DDD69B247EF}"/>
              </c:ext>
            </c:extLst>
          </c:dPt>
          <c:dPt>
            <c:idx val="50"/>
            <c:invertIfNegative val="0"/>
            <c:bubble3D val="0"/>
            <c:spPr>
              <a:solidFill>
                <a:schemeClr val="accent1"/>
              </a:solidFill>
              <a:ln w="28575">
                <a:solidFill>
                  <a:srgbClr val="002060"/>
                </a:solidFill>
              </a:ln>
              <a:effectLst/>
            </c:spPr>
            <c:extLst>
              <c:ext xmlns:c16="http://schemas.microsoft.com/office/drawing/2014/chart" uri="{C3380CC4-5D6E-409C-BE32-E72D297353CC}">
                <c16:uniqueId val="{00000013-CCE0-4AF5-8AE7-4DDD69B247EF}"/>
              </c:ext>
            </c:extLst>
          </c:dPt>
          <c:dLbls>
            <c:dLbl>
              <c:idx val="5"/>
              <c:layout>
                <c:manualLayout>
                  <c:x val="-1.255693256681424E-17"/>
                  <c:y val="1.2500000000000001E-2"/>
                </c:manualLayout>
              </c:layout>
              <c:numFmt formatCode="#,##0_);[Red]\(#,##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lumMod val="7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E0-4AF5-8AE7-4DDD69B247EF}"/>
                </c:ext>
              </c:extLst>
            </c:dLbl>
            <c:dLbl>
              <c:idx val="6"/>
              <c:layout>
                <c:manualLayout>
                  <c:x val="4.7945205479452066E-2"/>
                  <c:y val="-5.2083333333333336E-2"/>
                </c:manualLayout>
              </c:layout>
              <c:numFmt formatCode="#,##0_);[Red]\(#,##0\)" sourceLinked="0"/>
              <c:spPr>
                <a:solidFill>
                  <a:sysClr val="window" lastClr="FFFFFF">
                    <a:alpha val="65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lumMod val="7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4-5A13-4501-B802-12FCDF3DB080}"/>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CE0-4AF5-8AE7-4DDD69B247EF}"/>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CE0-4AF5-8AE7-4DDD69B247EF}"/>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CE0-4AF5-8AE7-4DDD69B247EF}"/>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CE0-4AF5-8AE7-4DDD69B247EF}"/>
                </c:ext>
              </c:extLst>
            </c:dLbl>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CE0-4AF5-8AE7-4DDD69B247EF}"/>
                </c:ext>
              </c:extLst>
            </c:dLbl>
            <c:dLbl>
              <c:idx val="3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CE0-4AF5-8AE7-4DDD69B247EF}"/>
                </c:ext>
              </c:extLst>
            </c:dLbl>
            <c:dLbl>
              <c:idx val="4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CE0-4AF5-8AE7-4DDD69B247EF}"/>
                </c:ext>
              </c:extLst>
            </c:dLbl>
            <c:dLbl>
              <c:idx val="4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CE0-4AF5-8AE7-4DDD69B247EF}"/>
                </c:ext>
              </c:extLst>
            </c:dLbl>
            <c:dLbl>
              <c:idx val="5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CE0-4AF5-8AE7-4DDD69B247EF}"/>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総括表!$C$5:$BC$5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総括表!$C$437:$BC$437</c:f>
              <c:numCache>
                <c:formatCode>#,##0_);[Red]\(#,##0\)</c:formatCode>
                <c:ptCount val="53"/>
                <c:pt idx="1">
                  <c:v>5255</c:v>
                </c:pt>
                <c:pt idx="2">
                  <c:v>10494</c:v>
                </c:pt>
                <c:pt idx="3">
                  <c:v>15063</c:v>
                </c:pt>
                <c:pt idx="4">
                  <c:v>19318</c:v>
                </c:pt>
                <c:pt idx="5">
                  <c:v>23364</c:v>
                </c:pt>
                <c:pt idx="6">
                  <c:v>27466</c:v>
                </c:pt>
                <c:pt idx="7">
                  <c:v>31781.283111448352</c:v>
                </c:pt>
                <c:pt idx="8">
                  <c:v>36030.581815596961</c:v>
                </c:pt>
                <c:pt idx="9">
                  <c:v>40259.840888908548</c:v>
                </c:pt>
                <c:pt idx="10">
                  <c:v>44480.210760401853</c:v>
                </c:pt>
                <c:pt idx="11">
                  <c:v>48708.259378009461</c:v>
                </c:pt>
                <c:pt idx="12">
                  <c:v>52951.928492126506</c:v>
                </c:pt>
                <c:pt idx="13">
                  <c:v>57216.471092491804</c:v>
                </c:pt>
                <c:pt idx="14">
                  <c:v>61486.197451463137</c:v>
                </c:pt>
                <c:pt idx="15">
                  <c:v>65774.700679551475</c:v>
                </c:pt>
                <c:pt idx="16">
                  <c:v>70071.519169394334</c:v>
                </c:pt>
                <c:pt idx="17">
                  <c:v>74407.111494079843</c:v>
                </c:pt>
                <c:pt idx="18">
                  <c:v>78754.938833611915</c:v>
                </c:pt>
                <c:pt idx="19">
                  <c:v>83234.586829248496</c:v>
                </c:pt>
                <c:pt idx="20">
                  <c:v>88149.620013799591</c:v>
                </c:pt>
                <c:pt idx="21">
                  <c:v>93406.300369857461</c:v>
                </c:pt>
                <c:pt idx="22">
                  <c:v>99307.354210768521</c:v>
                </c:pt>
                <c:pt idx="23">
                  <c:v>106024.83222234112</c:v>
                </c:pt>
                <c:pt idx="24">
                  <c:v>115023.1357287459</c:v>
                </c:pt>
                <c:pt idx="25">
                  <c:v>124863.54207579384</c:v>
                </c:pt>
                <c:pt idx="26">
                  <c:v>135229.7322347663</c:v>
                </c:pt>
                <c:pt idx="27">
                  <c:v>145750.66659287759</c:v>
                </c:pt>
                <c:pt idx="28">
                  <c:v>156233.35755472825</c:v>
                </c:pt>
                <c:pt idx="29">
                  <c:v>166646.48668907737</c:v>
                </c:pt>
                <c:pt idx="30">
                  <c:v>177070.2924331862</c:v>
                </c:pt>
                <c:pt idx="31">
                  <c:v>187354.98990264387</c:v>
                </c:pt>
                <c:pt idx="32">
                  <c:v>197447.67527920051</c:v>
                </c:pt>
                <c:pt idx="33">
                  <c:v>207382.05611092469</c:v>
                </c:pt>
                <c:pt idx="34">
                  <c:v>217186.92631411215</c:v>
                </c:pt>
                <c:pt idx="35">
                  <c:v>226872.04895823036</c:v>
                </c:pt>
                <c:pt idx="36">
                  <c:v>236428.81447713578</c:v>
                </c:pt>
                <c:pt idx="37">
                  <c:v>245846.09594596762</c:v>
                </c:pt>
                <c:pt idx="38">
                  <c:v>255129.25292427751</c:v>
                </c:pt>
                <c:pt idx="39">
                  <c:v>264305.10531692044</c:v>
                </c:pt>
                <c:pt idx="40">
                  <c:v>273391.61808027944</c:v>
                </c:pt>
                <c:pt idx="41">
                  <c:v>282394.88898302574</c:v>
                </c:pt>
                <c:pt idx="42">
                  <c:v>291326.62983706105</c:v>
                </c:pt>
                <c:pt idx="43">
                  <c:v>300197.67540097568</c:v>
                </c:pt>
                <c:pt idx="44">
                  <c:v>309023.70569299033</c:v>
                </c:pt>
                <c:pt idx="45">
                  <c:v>317522.13269134838</c:v>
                </c:pt>
                <c:pt idx="46">
                  <c:v>326195.44592063798</c:v>
                </c:pt>
                <c:pt idx="47">
                  <c:v>334795.0349343961</c:v>
                </c:pt>
                <c:pt idx="48">
                  <c:v>343312.82266945252</c:v>
                </c:pt>
                <c:pt idx="49">
                  <c:v>351741.67736317555</c:v>
                </c:pt>
                <c:pt idx="50">
                  <c:v>360066.34209830628</c:v>
                </c:pt>
                <c:pt idx="51">
                  <c:v>368306.42344809999</c:v>
                </c:pt>
                <c:pt idx="52">
                  <c:v>376449.60399336927</c:v>
                </c:pt>
              </c:numCache>
            </c:numRef>
          </c:val>
          <c:extLst>
            <c:ext xmlns:c16="http://schemas.microsoft.com/office/drawing/2014/chart" uri="{C3380CC4-5D6E-409C-BE32-E72D297353CC}">
              <c16:uniqueId val="{00000017-CCE0-4AF5-8AE7-4DDD69B247EF}"/>
            </c:ext>
          </c:extLst>
        </c:ser>
        <c:ser>
          <c:idx val="1"/>
          <c:order val="1"/>
          <c:tx>
            <c:strRef>
              <c:f>総括表!$B$438</c:f>
              <c:strCache>
                <c:ptCount val="1"/>
                <c:pt idx="0">
                  <c:v>平成生まれ</c:v>
                </c:pt>
              </c:strCache>
            </c:strRef>
          </c:tx>
          <c:spPr>
            <a:solidFill>
              <a:schemeClr val="accent2"/>
            </a:solidFill>
            <a:ln w="28575">
              <a:noFill/>
            </a:ln>
            <a:effectLst/>
          </c:spPr>
          <c:invertIfNegative val="0"/>
          <c:dPt>
            <c:idx val="0"/>
            <c:invertIfNegative val="0"/>
            <c:bubble3D val="0"/>
            <c:spPr>
              <a:solidFill>
                <a:schemeClr val="accent2"/>
              </a:solidFill>
              <a:ln w="28575">
                <a:solidFill>
                  <a:schemeClr val="accent2">
                    <a:lumMod val="50000"/>
                  </a:schemeClr>
                </a:solidFill>
              </a:ln>
              <a:effectLst/>
            </c:spPr>
            <c:extLst>
              <c:ext xmlns:c16="http://schemas.microsoft.com/office/drawing/2014/chart" uri="{C3380CC4-5D6E-409C-BE32-E72D297353CC}">
                <c16:uniqueId val="{00000019-CCE0-4AF5-8AE7-4DDD69B247EF}"/>
              </c:ext>
            </c:extLst>
          </c:dPt>
          <c:dPt>
            <c:idx val="5"/>
            <c:invertIfNegative val="0"/>
            <c:bubble3D val="0"/>
            <c:spPr>
              <a:solidFill>
                <a:schemeClr val="accent2"/>
              </a:solidFill>
              <a:ln w="28575">
                <a:solidFill>
                  <a:schemeClr val="accent2">
                    <a:lumMod val="50000"/>
                  </a:schemeClr>
                </a:solidFill>
              </a:ln>
              <a:effectLst/>
            </c:spPr>
            <c:extLst>
              <c:ext xmlns:c16="http://schemas.microsoft.com/office/drawing/2014/chart" uri="{C3380CC4-5D6E-409C-BE32-E72D297353CC}">
                <c16:uniqueId val="{0000001B-CCE0-4AF5-8AE7-4DDD69B247EF}"/>
              </c:ext>
            </c:extLst>
          </c:dPt>
          <c:dPt>
            <c:idx val="10"/>
            <c:invertIfNegative val="0"/>
            <c:bubble3D val="0"/>
            <c:spPr>
              <a:solidFill>
                <a:schemeClr val="accent2"/>
              </a:solidFill>
              <a:ln w="28575">
                <a:solidFill>
                  <a:schemeClr val="accent2">
                    <a:lumMod val="50000"/>
                  </a:schemeClr>
                </a:solidFill>
              </a:ln>
              <a:effectLst/>
            </c:spPr>
            <c:extLst>
              <c:ext xmlns:c16="http://schemas.microsoft.com/office/drawing/2014/chart" uri="{C3380CC4-5D6E-409C-BE32-E72D297353CC}">
                <c16:uniqueId val="{0000001D-CCE0-4AF5-8AE7-4DDD69B247EF}"/>
              </c:ext>
            </c:extLst>
          </c:dPt>
          <c:dPt>
            <c:idx val="15"/>
            <c:invertIfNegative val="0"/>
            <c:bubble3D val="0"/>
            <c:spPr>
              <a:solidFill>
                <a:schemeClr val="accent2"/>
              </a:solidFill>
              <a:ln w="28575">
                <a:solidFill>
                  <a:schemeClr val="accent2">
                    <a:lumMod val="50000"/>
                  </a:schemeClr>
                </a:solidFill>
              </a:ln>
              <a:effectLst/>
            </c:spPr>
            <c:extLst>
              <c:ext xmlns:c16="http://schemas.microsoft.com/office/drawing/2014/chart" uri="{C3380CC4-5D6E-409C-BE32-E72D297353CC}">
                <c16:uniqueId val="{0000001F-CCE0-4AF5-8AE7-4DDD69B247EF}"/>
              </c:ext>
            </c:extLst>
          </c:dPt>
          <c:dPt>
            <c:idx val="20"/>
            <c:invertIfNegative val="0"/>
            <c:bubble3D val="0"/>
            <c:spPr>
              <a:solidFill>
                <a:schemeClr val="accent2"/>
              </a:solidFill>
              <a:ln w="28575">
                <a:solidFill>
                  <a:schemeClr val="accent2">
                    <a:lumMod val="50000"/>
                  </a:schemeClr>
                </a:solidFill>
              </a:ln>
              <a:effectLst/>
            </c:spPr>
            <c:extLst>
              <c:ext xmlns:c16="http://schemas.microsoft.com/office/drawing/2014/chart" uri="{C3380CC4-5D6E-409C-BE32-E72D297353CC}">
                <c16:uniqueId val="{00000021-CCE0-4AF5-8AE7-4DDD69B247EF}"/>
              </c:ext>
            </c:extLst>
          </c:dPt>
          <c:dPt>
            <c:idx val="25"/>
            <c:invertIfNegative val="0"/>
            <c:bubble3D val="0"/>
            <c:spPr>
              <a:solidFill>
                <a:schemeClr val="accent2"/>
              </a:solidFill>
              <a:ln w="28575">
                <a:solidFill>
                  <a:schemeClr val="accent2">
                    <a:lumMod val="50000"/>
                  </a:schemeClr>
                </a:solidFill>
              </a:ln>
              <a:effectLst/>
            </c:spPr>
            <c:extLst>
              <c:ext xmlns:c16="http://schemas.microsoft.com/office/drawing/2014/chart" uri="{C3380CC4-5D6E-409C-BE32-E72D297353CC}">
                <c16:uniqueId val="{00000023-CCE0-4AF5-8AE7-4DDD69B247EF}"/>
              </c:ext>
            </c:extLst>
          </c:dPt>
          <c:dPt>
            <c:idx val="30"/>
            <c:invertIfNegative val="0"/>
            <c:bubble3D val="0"/>
            <c:spPr>
              <a:solidFill>
                <a:schemeClr val="accent2"/>
              </a:solidFill>
              <a:ln w="28575">
                <a:solidFill>
                  <a:schemeClr val="accent2">
                    <a:lumMod val="50000"/>
                  </a:schemeClr>
                </a:solidFill>
              </a:ln>
              <a:effectLst/>
            </c:spPr>
            <c:extLst>
              <c:ext xmlns:c16="http://schemas.microsoft.com/office/drawing/2014/chart" uri="{C3380CC4-5D6E-409C-BE32-E72D297353CC}">
                <c16:uniqueId val="{00000025-CCE0-4AF5-8AE7-4DDD69B247EF}"/>
              </c:ext>
            </c:extLst>
          </c:dPt>
          <c:dPt>
            <c:idx val="35"/>
            <c:invertIfNegative val="0"/>
            <c:bubble3D val="0"/>
            <c:spPr>
              <a:solidFill>
                <a:schemeClr val="accent2"/>
              </a:solidFill>
              <a:ln w="28575">
                <a:solidFill>
                  <a:schemeClr val="accent2">
                    <a:lumMod val="50000"/>
                  </a:schemeClr>
                </a:solidFill>
              </a:ln>
              <a:effectLst/>
            </c:spPr>
            <c:extLst>
              <c:ext xmlns:c16="http://schemas.microsoft.com/office/drawing/2014/chart" uri="{C3380CC4-5D6E-409C-BE32-E72D297353CC}">
                <c16:uniqueId val="{00000027-CCE0-4AF5-8AE7-4DDD69B247EF}"/>
              </c:ext>
            </c:extLst>
          </c:dPt>
          <c:dPt>
            <c:idx val="40"/>
            <c:invertIfNegative val="0"/>
            <c:bubble3D val="0"/>
            <c:spPr>
              <a:solidFill>
                <a:schemeClr val="accent2"/>
              </a:solidFill>
              <a:ln w="28575">
                <a:solidFill>
                  <a:schemeClr val="accent2">
                    <a:lumMod val="50000"/>
                  </a:schemeClr>
                </a:solidFill>
              </a:ln>
              <a:effectLst/>
            </c:spPr>
            <c:extLst>
              <c:ext xmlns:c16="http://schemas.microsoft.com/office/drawing/2014/chart" uri="{C3380CC4-5D6E-409C-BE32-E72D297353CC}">
                <c16:uniqueId val="{00000029-CCE0-4AF5-8AE7-4DDD69B247EF}"/>
              </c:ext>
            </c:extLst>
          </c:dPt>
          <c:dPt>
            <c:idx val="45"/>
            <c:invertIfNegative val="0"/>
            <c:bubble3D val="0"/>
            <c:spPr>
              <a:solidFill>
                <a:schemeClr val="accent2"/>
              </a:solidFill>
              <a:ln w="28575">
                <a:solidFill>
                  <a:schemeClr val="accent2">
                    <a:lumMod val="50000"/>
                  </a:schemeClr>
                </a:solidFill>
              </a:ln>
              <a:effectLst/>
            </c:spPr>
            <c:extLst>
              <c:ext xmlns:c16="http://schemas.microsoft.com/office/drawing/2014/chart" uri="{C3380CC4-5D6E-409C-BE32-E72D297353CC}">
                <c16:uniqueId val="{0000002B-CCE0-4AF5-8AE7-4DDD69B247EF}"/>
              </c:ext>
            </c:extLst>
          </c:dPt>
          <c:dPt>
            <c:idx val="50"/>
            <c:invertIfNegative val="0"/>
            <c:bubble3D val="0"/>
            <c:spPr>
              <a:solidFill>
                <a:schemeClr val="accent2"/>
              </a:solidFill>
              <a:ln w="28575">
                <a:solidFill>
                  <a:schemeClr val="accent2">
                    <a:lumMod val="50000"/>
                  </a:schemeClr>
                </a:solidFill>
              </a:ln>
              <a:effectLst/>
            </c:spPr>
            <c:extLst>
              <c:ext xmlns:c16="http://schemas.microsoft.com/office/drawing/2014/chart" uri="{C3380CC4-5D6E-409C-BE32-E72D297353CC}">
                <c16:uniqueId val="{0000002D-CCE0-4AF5-8AE7-4DDD69B247EF}"/>
              </c:ext>
            </c:extLst>
          </c:dPt>
          <c:dLbls>
            <c:dLbl>
              <c:idx val="0"/>
              <c:numFmt formatCode="#,##0_);[Red]\(#,##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2">
                          <a:lumMod val="7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CE0-4AF5-8AE7-4DDD69B247EF}"/>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CE0-4AF5-8AE7-4DDD69B247EF}"/>
                </c:ext>
              </c:extLst>
            </c:dLbl>
            <c:dLbl>
              <c:idx val="6"/>
              <c:layout>
                <c:manualLayout>
                  <c:x val="-5.4794520547945206E-3"/>
                  <c:y val="-7.7083333333333406E-2"/>
                </c:manualLayout>
              </c:layout>
              <c:numFmt formatCode="#,##0_);[Red]\(#,##0\)" sourceLinked="0"/>
              <c:spPr>
                <a:solidFill>
                  <a:sysClr val="window" lastClr="FFFFFF">
                    <a:alpha val="65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2">
                          <a:lumMod val="7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B-5A13-4501-B802-12FCDF3DB080}"/>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CE0-4AF5-8AE7-4DDD69B247EF}"/>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CCE0-4AF5-8AE7-4DDD69B247EF}"/>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CE0-4AF5-8AE7-4DDD69B247EF}"/>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CE0-4AF5-8AE7-4DDD69B247EF}"/>
                </c:ext>
              </c:extLst>
            </c:dLbl>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CCE0-4AF5-8AE7-4DDD69B247EF}"/>
                </c:ext>
              </c:extLst>
            </c:dLbl>
            <c:dLbl>
              <c:idx val="3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CCE0-4AF5-8AE7-4DDD69B247EF}"/>
                </c:ext>
              </c:extLst>
            </c:dLbl>
            <c:dLbl>
              <c:idx val="4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CE0-4AF5-8AE7-4DDD69B247EF}"/>
                </c:ext>
              </c:extLst>
            </c:dLbl>
            <c:dLbl>
              <c:idx val="4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CE0-4AF5-8AE7-4DDD69B247EF}"/>
                </c:ext>
              </c:extLst>
            </c:dLbl>
            <c:dLbl>
              <c:idx val="5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CCE0-4AF5-8AE7-4DDD69B247EF}"/>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総括表!$C$5:$BC$5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総括表!$C$438:$BC$438</c:f>
              <c:numCache>
                <c:formatCode>General</c:formatCode>
                <c:ptCount val="53"/>
                <c:pt idx="0">
                  <c:v>205862</c:v>
                </c:pt>
                <c:pt idx="1">
                  <c:v>213616</c:v>
                </c:pt>
                <c:pt idx="2">
                  <c:v>217926</c:v>
                </c:pt>
                <c:pt idx="3">
                  <c:v>220060</c:v>
                </c:pt>
                <c:pt idx="4">
                  <c:v>226281</c:v>
                </c:pt>
                <c:pt idx="5">
                  <c:v>236752</c:v>
                </c:pt>
                <c:pt idx="6">
                  <c:v>247899</c:v>
                </c:pt>
                <c:pt idx="7">
                  <c:v>254913.13515717356</c:v>
                </c:pt>
                <c:pt idx="8">
                  <c:v>261710.75258263081</c:v>
                </c:pt>
                <c:pt idx="9">
                  <c:v>268303.41500368249</c:v>
                </c:pt>
                <c:pt idx="10">
                  <c:v>274688.61164406629</c:v>
                </c:pt>
                <c:pt idx="11">
                  <c:v>280966.31556326977</c:v>
                </c:pt>
                <c:pt idx="12">
                  <c:v>287123.97604489716</c:v>
                </c:pt>
                <c:pt idx="13">
                  <c:v>293222.09469978046</c:v>
                </c:pt>
                <c:pt idx="14">
                  <c:v>299275.24028438033</c:v>
                </c:pt>
                <c:pt idx="15">
                  <c:v>305262.70334515511</c:v>
                </c:pt>
                <c:pt idx="16">
                  <c:v>311229.9794449663</c:v>
                </c:pt>
                <c:pt idx="17">
                  <c:v>317107.39193668769</c:v>
                </c:pt>
                <c:pt idx="18">
                  <c:v>322960.56709431997</c:v>
                </c:pt>
                <c:pt idx="19">
                  <c:v>328637.37228571175</c:v>
                </c:pt>
                <c:pt idx="20">
                  <c:v>333783.87211239932</c:v>
                </c:pt>
                <c:pt idx="21">
                  <c:v>338428.40376615355</c:v>
                </c:pt>
                <c:pt idx="22">
                  <c:v>342216.83827863121</c:v>
                </c:pt>
                <c:pt idx="23">
                  <c:v>344996.23815863277</c:v>
                </c:pt>
                <c:pt idx="24">
                  <c:v>345102.22148118867</c:v>
                </c:pt>
                <c:pt idx="25">
                  <c:v>344137.78636370425</c:v>
                </c:pt>
                <c:pt idx="26">
                  <c:v>342355.71673173853</c:v>
                </c:pt>
                <c:pt idx="27">
                  <c:v>340144.2770588749</c:v>
                </c:pt>
                <c:pt idx="28">
                  <c:v>337706.24807164038</c:v>
                </c:pt>
                <c:pt idx="29">
                  <c:v>335178.72980194271</c:v>
                </c:pt>
                <c:pt idx="30">
                  <c:v>332661.89035284001</c:v>
                </c:pt>
                <c:pt idx="31">
                  <c:v>330186.10574149736</c:v>
                </c:pt>
                <c:pt idx="32">
                  <c:v>327842.48242543446</c:v>
                </c:pt>
                <c:pt idx="33">
                  <c:v>325582.56887477514</c:v>
                </c:pt>
                <c:pt idx="34">
                  <c:v>323378.96563286561</c:v>
                </c:pt>
                <c:pt idx="35">
                  <c:v>321219.73805954575</c:v>
                </c:pt>
                <c:pt idx="36">
                  <c:v>319061.22377817583</c:v>
                </c:pt>
                <c:pt idx="37">
                  <c:v>316912.898171979</c:v>
                </c:pt>
                <c:pt idx="38">
                  <c:v>314762.54808244982</c:v>
                </c:pt>
                <c:pt idx="39">
                  <c:v>312584.80912893097</c:v>
                </c:pt>
                <c:pt idx="40">
                  <c:v>310346.54377580213</c:v>
                </c:pt>
                <c:pt idx="41">
                  <c:v>308024.95090049889</c:v>
                </c:pt>
                <c:pt idx="42">
                  <c:v>305594.09060516156</c:v>
                </c:pt>
                <c:pt idx="43">
                  <c:v>303039.67852887884</c:v>
                </c:pt>
                <c:pt idx="44">
                  <c:v>300330.75839918474</c:v>
                </c:pt>
                <c:pt idx="45">
                  <c:v>296565.12539671868</c:v>
                </c:pt>
                <c:pt idx="46">
                  <c:v>293539.94042232179</c:v>
                </c:pt>
                <c:pt idx="47">
                  <c:v>290332.59764633497</c:v>
                </c:pt>
                <c:pt idx="48">
                  <c:v>286951.08338636381</c:v>
                </c:pt>
                <c:pt idx="49">
                  <c:v>283391.02378819644</c:v>
                </c:pt>
                <c:pt idx="50">
                  <c:v>279650.03455286461</c:v>
                </c:pt>
                <c:pt idx="51">
                  <c:v>275680.47788038384</c:v>
                </c:pt>
                <c:pt idx="52">
                  <c:v>271483.02091321279</c:v>
                </c:pt>
              </c:numCache>
            </c:numRef>
          </c:val>
          <c:extLst>
            <c:ext xmlns:c16="http://schemas.microsoft.com/office/drawing/2014/chart" uri="{C3380CC4-5D6E-409C-BE32-E72D297353CC}">
              <c16:uniqueId val="{00000031-CCE0-4AF5-8AE7-4DDD69B247EF}"/>
            </c:ext>
          </c:extLst>
        </c:ser>
        <c:ser>
          <c:idx val="3"/>
          <c:order val="3"/>
          <c:tx>
            <c:strRef>
              <c:f>総括表!$B$440</c:f>
              <c:strCache>
                <c:ptCount val="1"/>
                <c:pt idx="0">
                  <c:v>明治・大正・昭和生まれ</c:v>
                </c:pt>
              </c:strCache>
            </c:strRef>
          </c:tx>
          <c:spPr>
            <a:solidFill>
              <a:schemeClr val="accent4"/>
            </a:solidFill>
            <a:ln w="28575">
              <a:noFill/>
            </a:ln>
            <a:effectLst/>
          </c:spPr>
          <c:invertIfNegative val="0"/>
          <c:dPt>
            <c:idx val="0"/>
            <c:invertIfNegative val="0"/>
            <c:bubble3D val="0"/>
            <c:spPr>
              <a:solidFill>
                <a:schemeClr val="accent4"/>
              </a:solidFill>
              <a:ln w="12700">
                <a:solidFill>
                  <a:sysClr val="windowText" lastClr="000000"/>
                </a:solidFill>
              </a:ln>
              <a:effectLst/>
            </c:spPr>
            <c:extLst>
              <c:ext xmlns:c16="http://schemas.microsoft.com/office/drawing/2014/chart" uri="{C3380CC4-5D6E-409C-BE32-E72D297353CC}">
                <c16:uniqueId val="{0000002D-5A13-4501-B802-12FCDF3DB080}"/>
              </c:ext>
            </c:extLst>
          </c:dPt>
          <c:dPt>
            <c:idx val="5"/>
            <c:invertIfNegative val="0"/>
            <c:bubble3D val="0"/>
            <c:spPr>
              <a:solidFill>
                <a:schemeClr val="accent4"/>
              </a:solidFill>
              <a:ln w="28575">
                <a:solidFill>
                  <a:sysClr val="windowText" lastClr="000000"/>
                </a:solidFill>
              </a:ln>
              <a:effectLst/>
            </c:spPr>
            <c:extLst>
              <c:ext xmlns:c16="http://schemas.microsoft.com/office/drawing/2014/chart" uri="{C3380CC4-5D6E-409C-BE32-E72D297353CC}">
                <c16:uniqueId val="{0000002F-5A13-4501-B802-12FCDF3DB080}"/>
              </c:ext>
            </c:extLst>
          </c:dPt>
          <c:dPt>
            <c:idx val="10"/>
            <c:invertIfNegative val="0"/>
            <c:bubble3D val="0"/>
            <c:spPr>
              <a:solidFill>
                <a:schemeClr val="accent4"/>
              </a:solidFill>
              <a:ln w="12700">
                <a:solidFill>
                  <a:schemeClr val="tx1"/>
                </a:solidFill>
              </a:ln>
              <a:effectLst/>
            </c:spPr>
            <c:extLst>
              <c:ext xmlns:c16="http://schemas.microsoft.com/office/drawing/2014/chart" uri="{C3380CC4-5D6E-409C-BE32-E72D297353CC}">
                <c16:uniqueId val="{00000031-5A13-4501-B802-12FCDF3DB080}"/>
              </c:ext>
            </c:extLst>
          </c:dPt>
          <c:dPt>
            <c:idx val="15"/>
            <c:invertIfNegative val="0"/>
            <c:bubble3D val="0"/>
            <c:spPr>
              <a:solidFill>
                <a:schemeClr val="accent4"/>
              </a:solidFill>
              <a:ln w="28575">
                <a:solidFill>
                  <a:schemeClr val="accent4">
                    <a:lumMod val="50000"/>
                  </a:schemeClr>
                </a:solidFill>
              </a:ln>
              <a:effectLst/>
            </c:spPr>
            <c:extLst>
              <c:ext xmlns:c16="http://schemas.microsoft.com/office/drawing/2014/chart" uri="{C3380CC4-5D6E-409C-BE32-E72D297353CC}">
                <c16:uniqueId val="{0000003B-CCE0-4AF5-8AE7-4DDD69B247EF}"/>
              </c:ext>
            </c:extLst>
          </c:dPt>
          <c:dPt>
            <c:idx val="20"/>
            <c:invertIfNegative val="0"/>
            <c:bubble3D val="0"/>
            <c:spPr>
              <a:solidFill>
                <a:schemeClr val="accent4"/>
              </a:solidFill>
              <a:ln w="28575">
                <a:solidFill>
                  <a:schemeClr val="accent4">
                    <a:lumMod val="50000"/>
                  </a:schemeClr>
                </a:solidFill>
              </a:ln>
              <a:effectLst/>
            </c:spPr>
            <c:extLst>
              <c:ext xmlns:c16="http://schemas.microsoft.com/office/drawing/2014/chart" uri="{C3380CC4-5D6E-409C-BE32-E72D297353CC}">
                <c16:uniqueId val="{0000003D-CCE0-4AF5-8AE7-4DDD69B247EF}"/>
              </c:ext>
            </c:extLst>
          </c:dPt>
          <c:dPt>
            <c:idx val="25"/>
            <c:invertIfNegative val="0"/>
            <c:bubble3D val="0"/>
            <c:spPr>
              <a:solidFill>
                <a:schemeClr val="accent4"/>
              </a:solidFill>
              <a:ln w="28575">
                <a:solidFill>
                  <a:schemeClr val="accent4">
                    <a:lumMod val="50000"/>
                  </a:schemeClr>
                </a:solidFill>
              </a:ln>
              <a:effectLst/>
            </c:spPr>
            <c:extLst>
              <c:ext xmlns:c16="http://schemas.microsoft.com/office/drawing/2014/chart" uri="{C3380CC4-5D6E-409C-BE32-E72D297353CC}">
                <c16:uniqueId val="{0000003F-CCE0-4AF5-8AE7-4DDD69B247EF}"/>
              </c:ext>
            </c:extLst>
          </c:dPt>
          <c:dPt>
            <c:idx val="30"/>
            <c:invertIfNegative val="0"/>
            <c:bubble3D val="0"/>
            <c:spPr>
              <a:solidFill>
                <a:schemeClr val="accent4"/>
              </a:solidFill>
              <a:ln w="28575">
                <a:solidFill>
                  <a:schemeClr val="accent4">
                    <a:lumMod val="50000"/>
                  </a:schemeClr>
                </a:solidFill>
              </a:ln>
              <a:effectLst/>
            </c:spPr>
            <c:extLst>
              <c:ext xmlns:c16="http://schemas.microsoft.com/office/drawing/2014/chart" uri="{C3380CC4-5D6E-409C-BE32-E72D297353CC}">
                <c16:uniqueId val="{00000041-CCE0-4AF5-8AE7-4DDD69B247EF}"/>
              </c:ext>
            </c:extLst>
          </c:dPt>
          <c:dPt>
            <c:idx val="35"/>
            <c:invertIfNegative val="0"/>
            <c:bubble3D val="0"/>
            <c:spPr>
              <a:solidFill>
                <a:schemeClr val="accent4"/>
              </a:solidFill>
              <a:ln w="28575">
                <a:solidFill>
                  <a:schemeClr val="accent4">
                    <a:lumMod val="50000"/>
                  </a:schemeClr>
                </a:solidFill>
              </a:ln>
              <a:effectLst/>
            </c:spPr>
            <c:extLst>
              <c:ext xmlns:c16="http://schemas.microsoft.com/office/drawing/2014/chart" uri="{C3380CC4-5D6E-409C-BE32-E72D297353CC}">
                <c16:uniqueId val="{00000043-CCE0-4AF5-8AE7-4DDD69B247EF}"/>
              </c:ext>
            </c:extLst>
          </c:dPt>
          <c:dPt>
            <c:idx val="40"/>
            <c:invertIfNegative val="0"/>
            <c:bubble3D val="0"/>
            <c:spPr>
              <a:solidFill>
                <a:schemeClr val="accent4"/>
              </a:solidFill>
              <a:ln w="28575">
                <a:solidFill>
                  <a:schemeClr val="accent4">
                    <a:lumMod val="50000"/>
                  </a:schemeClr>
                </a:solidFill>
              </a:ln>
              <a:effectLst/>
            </c:spPr>
            <c:extLst>
              <c:ext xmlns:c16="http://schemas.microsoft.com/office/drawing/2014/chart" uri="{C3380CC4-5D6E-409C-BE32-E72D297353CC}">
                <c16:uniqueId val="{00000045-CCE0-4AF5-8AE7-4DDD69B247EF}"/>
              </c:ext>
            </c:extLst>
          </c:dPt>
          <c:dPt>
            <c:idx val="45"/>
            <c:invertIfNegative val="0"/>
            <c:bubble3D val="0"/>
            <c:spPr>
              <a:solidFill>
                <a:schemeClr val="accent4"/>
              </a:solidFill>
              <a:ln w="28575">
                <a:solidFill>
                  <a:schemeClr val="accent4">
                    <a:lumMod val="50000"/>
                  </a:schemeClr>
                </a:solidFill>
              </a:ln>
              <a:effectLst/>
            </c:spPr>
            <c:extLst>
              <c:ext xmlns:c16="http://schemas.microsoft.com/office/drawing/2014/chart" uri="{C3380CC4-5D6E-409C-BE32-E72D297353CC}">
                <c16:uniqueId val="{00000047-CCE0-4AF5-8AE7-4DDD69B247EF}"/>
              </c:ext>
            </c:extLst>
          </c:dPt>
          <c:dPt>
            <c:idx val="50"/>
            <c:invertIfNegative val="0"/>
            <c:bubble3D val="0"/>
            <c:spPr>
              <a:solidFill>
                <a:schemeClr val="accent4"/>
              </a:solidFill>
              <a:ln w="28575">
                <a:solidFill>
                  <a:schemeClr val="accent4">
                    <a:lumMod val="50000"/>
                  </a:schemeClr>
                </a:solidFill>
              </a:ln>
              <a:effectLst/>
            </c:spPr>
            <c:extLst>
              <c:ext xmlns:c16="http://schemas.microsoft.com/office/drawing/2014/chart" uri="{C3380CC4-5D6E-409C-BE32-E72D297353CC}">
                <c16:uniqueId val="{00000049-CCE0-4AF5-8AE7-4DDD69B247EF}"/>
              </c:ext>
            </c:extLst>
          </c:dPt>
          <c:dLbls>
            <c:dLbl>
              <c:idx val="0"/>
              <c:layout>
                <c:manualLayout>
                  <c:x val="1.643835616438356E-2"/>
                  <c:y val="3.9583333333333331E-2"/>
                </c:manualLayout>
              </c:layout>
              <c:numFmt formatCode="#,##0_);[Red]\(#,##0\)" sourceLinked="0"/>
              <c:spPr>
                <a:solidFill>
                  <a:schemeClr val="bg1">
                    <a:alpha val="77000"/>
                  </a:scheme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7030A0"/>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5A13-4501-B802-12FCDF3DB080}"/>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5A13-4501-B802-12FCDF3DB080}"/>
                </c:ext>
              </c:extLst>
            </c:dLbl>
            <c:dLbl>
              <c:idx val="1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5A13-4501-B802-12FCDF3DB080}"/>
                </c:ext>
              </c:extLst>
            </c:dLbl>
            <c:dLbl>
              <c:idx val="15"/>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3B-CCE0-4AF5-8AE7-4DDD69B247EF}"/>
                </c:ext>
              </c:extLst>
            </c:dLbl>
            <c:dLbl>
              <c:idx val="2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CCE0-4AF5-8AE7-4DDD69B247EF}"/>
                </c:ext>
              </c:extLst>
            </c:dLbl>
            <c:dLbl>
              <c:idx val="2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CCE0-4AF5-8AE7-4DDD69B247EF}"/>
                </c:ext>
              </c:extLst>
            </c:dLbl>
            <c:dLbl>
              <c:idx val="3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CCE0-4AF5-8AE7-4DDD69B247EF}"/>
                </c:ext>
              </c:extLst>
            </c:dLbl>
            <c:dLbl>
              <c:idx val="3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CCE0-4AF5-8AE7-4DDD69B247EF}"/>
                </c:ext>
              </c:extLst>
            </c:dLbl>
            <c:dLbl>
              <c:idx val="4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CCE0-4AF5-8AE7-4DDD69B247EF}"/>
                </c:ext>
              </c:extLst>
            </c:dLbl>
            <c:dLbl>
              <c:idx val="4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CCE0-4AF5-8AE7-4DDD69B247EF}"/>
                </c:ext>
              </c:extLst>
            </c:dLbl>
            <c:dLbl>
              <c:idx val="5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CCE0-4AF5-8AE7-4DDD69B247EF}"/>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総括表!$C$5:$BC$5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総括表!$C$440:$BC$440</c:f>
              <c:numCache>
                <c:formatCode>General</c:formatCode>
                <c:ptCount val="53"/>
                <c:pt idx="0">
                  <c:v>523672</c:v>
                </c:pt>
                <c:pt idx="1">
                  <c:v>515622</c:v>
                </c:pt>
                <c:pt idx="2">
                  <c:v>505252</c:v>
                </c:pt>
                <c:pt idx="3">
                  <c:v>493580</c:v>
                </c:pt>
                <c:pt idx="4">
                  <c:v>482826</c:v>
                </c:pt>
                <c:pt idx="5">
                  <c:v>473518</c:v>
                </c:pt>
                <c:pt idx="6">
                  <c:v>465154</c:v>
                </c:pt>
                <c:pt idx="7">
                  <c:v>454493.4195672705</c:v>
                </c:pt>
                <c:pt idx="8">
                  <c:v>443900.70963056968</c:v>
                </c:pt>
                <c:pt idx="9">
                  <c:v>433338.16952261556</c:v>
                </c:pt>
                <c:pt idx="10">
                  <c:v>422782.46577676432</c:v>
                </c:pt>
                <c:pt idx="11">
                  <c:v>412239.87897244631</c:v>
                </c:pt>
                <c:pt idx="12">
                  <c:v>402086.39073277725</c:v>
                </c:pt>
                <c:pt idx="13">
                  <c:v>391947.46620960929</c:v>
                </c:pt>
                <c:pt idx="14">
                  <c:v>381815.25919437321</c:v>
                </c:pt>
                <c:pt idx="15">
                  <c:v>371671.74276194006</c:v>
                </c:pt>
                <c:pt idx="16">
                  <c:v>361549.03695135424</c:v>
                </c:pt>
                <c:pt idx="17">
                  <c:v>351789.86240097228</c:v>
                </c:pt>
                <c:pt idx="18">
                  <c:v>342007.35233730642</c:v>
                </c:pt>
                <c:pt idx="19">
                  <c:v>332229.28746887349</c:v>
                </c:pt>
                <c:pt idx="20">
                  <c:v>322507.2529520283</c:v>
                </c:pt>
                <c:pt idx="21">
                  <c:v>312839.44745836424</c:v>
                </c:pt>
                <c:pt idx="22">
                  <c:v>303575.59288152709</c:v>
                </c:pt>
                <c:pt idx="23">
                  <c:v>294312.40703288454</c:v>
                </c:pt>
                <c:pt idx="24">
                  <c:v>285026.55788607692</c:v>
                </c:pt>
                <c:pt idx="25">
                  <c:v>275743.84505505947</c:v>
                </c:pt>
                <c:pt idx="26">
                  <c:v>266474.59144674271</c:v>
                </c:pt>
                <c:pt idx="27">
                  <c:v>257416.60425584193</c:v>
                </c:pt>
                <c:pt idx="28">
                  <c:v>248432.0202764667</c:v>
                </c:pt>
                <c:pt idx="29">
                  <c:v>239504.63905806848</c:v>
                </c:pt>
                <c:pt idx="30">
                  <c:v>230618.17319707444</c:v>
                </c:pt>
                <c:pt idx="31">
                  <c:v>221805.46572485287</c:v>
                </c:pt>
                <c:pt idx="32">
                  <c:v>213029.70439582336</c:v>
                </c:pt>
                <c:pt idx="33">
                  <c:v>204270.19269255199</c:v>
                </c:pt>
                <c:pt idx="34">
                  <c:v>195516.15618697778</c:v>
                </c:pt>
                <c:pt idx="35">
                  <c:v>186754.95364123592</c:v>
                </c:pt>
                <c:pt idx="36">
                  <c:v>178037.98709092932</c:v>
                </c:pt>
                <c:pt idx="37">
                  <c:v>169354.87834074858</c:v>
                </c:pt>
                <c:pt idx="38">
                  <c:v>160702.307410109</c:v>
                </c:pt>
                <c:pt idx="39">
                  <c:v>152065.7536078894</c:v>
                </c:pt>
                <c:pt idx="40">
                  <c:v>143489.48603466543</c:v>
                </c:pt>
                <c:pt idx="41">
                  <c:v>134991.03351722509</c:v>
                </c:pt>
                <c:pt idx="42">
                  <c:v>126600.8725824459</c:v>
                </c:pt>
                <c:pt idx="43">
                  <c:v>118337.3355873221</c:v>
                </c:pt>
                <c:pt idx="44">
                  <c:v>110202.69946646031</c:v>
                </c:pt>
                <c:pt idx="45">
                  <c:v>101972.36294725892</c:v>
                </c:pt>
                <c:pt idx="46">
                  <c:v>94201.577030477914</c:v>
                </c:pt>
                <c:pt idx="47">
                  <c:v>86649.378856142372</c:v>
                </c:pt>
                <c:pt idx="48">
                  <c:v>79323.624687997377</c:v>
                </c:pt>
                <c:pt idx="49">
                  <c:v>72240.534310666058</c:v>
                </c:pt>
                <c:pt idx="50">
                  <c:v>65422.99986905577</c:v>
                </c:pt>
                <c:pt idx="51">
                  <c:v>58911.808284651488</c:v>
                </c:pt>
                <c:pt idx="52">
                  <c:v>52722.667308701813</c:v>
                </c:pt>
              </c:numCache>
            </c:numRef>
          </c:val>
          <c:extLst>
            <c:ext xmlns:c16="http://schemas.microsoft.com/office/drawing/2014/chart" uri="{C3380CC4-5D6E-409C-BE32-E72D297353CC}">
              <c16:uniqueId val="{0000004C-CCE0-4AF5-8AE7-4DDD69B247EF}"/>
            </c:ext>
          </c:extLst>
        </c:ser>
        <c:dLbls>
          <c:showLegendKey val="0"/>
          <c:showVal val="0"/>
          <c:showCatName val="0"/>
          <c:showSerName val="0"/>
          <c:showPercent val="0"/>
          <c:showBubbleSize val="0"/>
        </c:dLbls>
        <c:gapWidth val="0"/>
        <c:overlap val="100"/>
        <c:axId val="514313104"/>
        <c:axId val="514313888"/>
        <c:extLst>
          <c:ext xmlns:c15="http://schemas.microsoft.com/office/drawing/2012/chart" uri="{02D57815-91ED-43cb-92C2-25804820EDAC}">
            <c15:filteredBarSeries>
              <c15:ser>
                <c:idx val="2"/>
                <c:order val="2"/>
                <c:tx>
                  <c:strRef>
                    <c:extLst>
                      <c:ext uri="{02D57815-91ED-43cb-92C2-25804820EDAC}">
                        <c15:formulaRef>
                          <c15:sqref>総括表!$B$439</c15:sqref>
                        </c15:formulaRef>
                      </c:ext>
                    </c:extLst>
                    <c:strCache>
                      <c:ptCount val="1"/>
                      <c:pt idx="0">
                        <c:v>昭和生まれ</c:v>
                      </c:pt>
                    </c:strCache>
                  </c:strRef>
                </c:tx>
                <c:spPr>
                  <a:solidFill>
                    <a:schemeClr val="accent3"/>
                  </a:solidFill>
                  <a:ln w="28575">
                    <a:noFill/>
                  </a:ln>
                  <a:effectLst/>
                </c:spPr>
                <c:invertIfNegative val="0"/>
                <c:dPt>
                  <c:idx val="0"/>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33-CCE0-4AF5-8AE7-4DDD69B247EF}"/>
                    </c:ext>
                  </c:extLst>
                </c:dPt>
                <c:dPt>
                  <c:idx val="5"/>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35-CCE0-4AF5-8AE7-4DDD69B247EF}"/>
                    </c:ext>
                  </c:extLst>
                </c:dPt>
                <c:dPt>
                  <c:idx val="10"/>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37-CCE0-4AF5-8AE7-4DDD69B247EF}"/>
                    </c:ext>
                  </c:extLst>
                </c:dPt>
                <c:dLbls>
                  <c:dLbl>
                    <c:idx val="0"/>
                    <c:numFmt formatCode="#,##0_);[Red]\(#,##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3">
                                <a:lumMod val="50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extLst>
                      <c:ext uri="{CE6537A1-D6FC-4f65-9D91-7224C49458BB}"/>
                      <c:ext xmlns:c16="http://schemas.microsoft.com/office/drawing/2014/chart" uri="{C3380CC4-5D6E-409C-BE32-E72D297353CC}">
                        <c16:uniqueId val="{00000033-CCE0-4AF5-8AE7-4DDD69B247EF}"/>
                      </c:ext>
                    </c:extLst>
                  </c:dLbl>
                  <c:dLbl>
                    <c:idx val="5"/>
                    <c:showLegendKey val="0"/>
                    <c:showVal val="1"/>
                    <c:showCatName val="0"/>
                    <c:showSerName val="0"/>
                    <c:showPercent val="0"/>
                    <c:showBubbleSize val="0"/>
                    <c:extLst>
                      <c:ext uri="{CE6537A1-D6FC-4f65-9D91-7224C49458BB}"/>
                      <c:ext xmlns:c16="http://schemas.microsoft.com/office/drawing/2014/chart" uri="{C3380CC4-5D6E-409C-BE32-E72D297353CC}">
                        <c16:uniqueId val="{00000035-CCE0-4AF5-8AE7-4DDD69B247EF}"/>
                      </c:ext>
                    </c:extLst>
                  </c:dLbl>
                  <c:dLbl>
                    <c:idx val="6"/>
                    <c:layout>
                      <c:manualLayout>
                        <c:x val="0"/>
                        <c:y val="7.7083333333333337E-2"/>
                      </c:manualLayout>
                    </c:layout>
                    <c:numFmt formatCode="#,##0_);[Red]\(#,##0\)" sourceLinked="0"/>
                    <c:spPr>
                      <a:solidFill>
                        <a:sysClr val="window" lastClr="FFFFFF">
                          <a:alpha val="65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3">
                                <a:lumMod val="50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1"/>
                    <c:showSerName val="1"/>
                    <c:showPercent val="0"/>
                    <c:showBubbleSize val="0"/>
                    <c:separator>
</c:separator>
                    <c:extLst>
                      <c:ext uri="{CE6537A1-D6FC-4f65-9D91-7224C49458BB}"/>
                      <c:ext xmlns:c16="http://schemas.microsoft.com/office/drawing/2014/chart" uri="{C3380CC4-5D6E-409C-BE32-E72D297353CC}">
                        <c16:uniqueId val="{00000038-CCE0-4AF5-8AE7-4DDD69B247EF}"/>
                      </c:ext>
                    </c:extLst>
                  </c:dLbl>
                  <c:dLbl>
                    <c:idx val="10"/>
                    <c:showLegendKey val="0"/>
                    <c:showVal val="1"/>
                    <c:showCatName val="0"/>
                    <c:showSerName val="0"/>
                    <c:showPercent val="0"/>
                    <c:showBubbleSize val="0"/>
                    <c:extLst>
                      <c:ext uri="{CE6537A1-D6FC-4f65-9D91-7224C49458BB}"/>
                      <c:ext xmlns:c16="http://schemas.microsoft.com/office/drawing/2014/chart" uri="{C3380CC4-5D6E-409C-BE32-E72D297353CC}">
                        <c16:uniqueId val="{00000037-CCE0-4AF5-8AE7-4DDD69B247EF}"/>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総括表!$C$5:$BC$5</c15:sqref>
                        </c15:formulaRef>
                      </c:ext>
                    </c:extLst>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extLst>
                      <c:ext uri="{02D57815-91ED-43cb-92C2-25804820EDAC}">
                        <c15:formulaRef>
                          <c15:sqref>総括表!$C$439:$BC$439</c15:sqref>
                        </c15:formulaRef>
                      </c:ext>
                    </c:extLst>
                    <c:numCache>
                      <c:formatCode>General</c:formatCode>
                      <c:ptCount val="53"/>
                    </c:numCache>
                  </c:numRef>
                </c:val>
                <c:extLst>
                  <c:ext xmlns:c16="http://schemas.microsoft.com/office/drawing/2014/chart" uri="{C3380CC4-5D6E-409C-BE32-E72D297353CC}">
                    <c16:uniqueId val="{00000039-CCE0-4AF5-8AE7-4DDD69B247E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総括表!$B$441</c15:sqref>
                        </c15:formulaRef>
                      </c:ext>
                    </c:extLst>
                    <c:strCache>
                      <c:ptCount val="1"/>
                      <c:pt idx="0">
                        <c:v>明治・大正生まれ</c:v>
                      </c:pt>
                    </c:strCache>
                  </c:strRef>
                </c:tx>
                <c:spPr>
                  <a:solidFill>
                    <a:schemeClr val="accent5"/>
                  </a:solidFill>
                  <a:ln w="28575">
                    <a:noFill/>
                  </a:ln>
                  <a:effectLst/>
                </c:spPr>
                <c:invertIfNegative val="0"/>
                <c:dPt>
                  <c:idx val="0"/>
                  <c:invertIfNegative val="0"/>
                  <c:bubble3D val="0"/>
                  <c:spPr>
                    <a:solidFill>
                      <a:schemeClr val="accent5"/>
                    </a:solidFill>
                    <a:ln w="28575">
                      <a:solidFill>
                        <a:schemeClr val="tx2">
                          <a:lumMod val="75000"/>
                        </a:schemeClr>
                      </a:solidFill>
                    </a:ln>
                    <a:effectLst/>
                  </c:spPr>
                  <c:extLst xmlns:c15="http://schemas.microsoft.com/office/drawing/2012/chart">
                    <c:ext xmlns:c16="http://schemas.microsoft.com/office/drawing/2014/chart" uri="{C3380CC4-5D6E-409C-BE32-E72D297353CC}">
                      <c16:uniqueId val="{0000004E-CCE0-4AF5-8AE7-4DDD69B247EF}"/>
                    </c:ext>
                  </c:extLst>
                </c:dPt>
                <c:dPt>
                  <c:idx val="5"/>
                  <c:invertIfNegative val="0"/>
                  <c:bubble3D val="0"/>
                  <c:spPr>
                    <a:solidFill>
                      <a:schemeClr val="accent5"/>
                    </a:solidFill>
                    <a:ln w="28575">
                      <a:solidFill>
                        <a:schemeClr val="tx2">
                          <a:lumMod val="75000"/>
                        </a:schemeClr>
                      </a:solidFill>
                    </a:ln>
                    <a:effectLst/>
                  </c:spPr>
                  <c:extLst xmlns:c15="http://schemas.microsoft.com/office/drawing/2012/chart">
                    <c:ext xmlns:c16="http://schemas.microsoft.com/office/drawing/2014/chart" uri="{C3380CC4-5D6E-409C-BE32-E72D297353CC}">
                      <c16:uniqueId val="{00000050-CCE0-4AF5-8AE7-4DDD69B247EF}"/>
                    </c:ext>
                  </c:extLst>
                </c:dPt>
                <c:dPt>
                  <c:idx val="10"/>
                  <c:invertIfNegative val="0"/>
                  <c:bubble3D val="0"/>
                  <c:spPr>
                    <a:solidFill>
                      <a:schemeClr val="accent5"/>
                    </a:solidFill>
                    <a:ln w="28575">
                      <a:solidFill>
                        <a:schemeClr val="tx2">
                          <a:lumMod val="75000"/>
                        </a:schemeClr>
                      </a:solidFill>
                    </a:ln>
                    <a:effectLst/>
                  </c:spPr>
                  <c:extLst xmlns:c15="http://schemas.microsoft.com/office/drawing/2012/chart">
                    <c:ext xmlns:c16="http://schemas.microsoft.com/office/drawing/2014/chart" uri="{C3380CC4-5D6E-409C-BE32-E72D297353CC}">
                      <c16:uniqueId val="{00000052-CCE0-4AF5-8AE7-4DDD69B247EF}"/>
                    </c:ext>
                  </c:extLst>
                </c:dPt>
                <c:dLbls>
                  <c:dLbl>
                    <c:idx val="0"/>
                    <c:layout>
                      <c:manualLayout>
                        <c:x val="0"/>
                        <c:y val="-2.2916666666666703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4E-CCE0-4AF5-8AE7-4DDD69B247EF}"/>
                      </c:ext>
                    </c:extLst>
                  </c:dLbl>
                  <c:dLbl>
                    <c:idx val="5"/>
                    <c:layout>
                      <c:manualLayout>
                        <c:x val="0"/>
                        <c:y val="-2.5000000000000001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50-CCE0-4AF5-8AE7-4DDD69B247EF}"/>
                      </c:ext>
                    </c:extLst>
                  </c:dLbl>
                  <c:dLbl>
                    <c:idx val="6"/>
                    <c:layout>
                      <c:manualLayout>
                        <c:x val="5.4794520547944954E-3"/>
                        <c:y val="5.4166666666666669E-2"/>
                      </c:manualLayout>
                    </c:layout>
                    <c:showLegendKey val="0"/>
                    <c:showVal val="1"/>
                    <c:showCatName val="1"/>
                    <c:showSerName val="1"/>
                    <c:showPercent val="0"/>
                    <c:showBubbleSize val="0"/>
                    <c:separator>
</c:separator>
                    <c:extLst xmlns:c15="http://schemas.microsoft.com/office/drawing/2012/chart">
                      <c:ext xmlns:c15="http://schemas.microsoft.com/office/drawing/2012/chart" uri="{CE6537A1-D6FC-4f65-9D91-7224C49458BB}"/>
                      <c:ext xmlns:c16="http://schemas.microsoft.com/office/drawing/2014/chart" uri="{C3380CC4-5D6E-409C-BE32-E72D297353CC}">
                        <c16:uniqueId val="{00000053-CCE0-4AF5-8AE7-4DDD69B247EF}"/>
                      </c:ext>
                    </c:extLst>
                  </c:dLbl>
                  <c:dLbl>
                    <c:idx val="10"/>
                    <c:layout>
                      <c:manualLayout>
                        <c:x val="-2.511386513362848E-17"/>
                        <c:y val="-2.2916666666666703E-2"/>
                      </c:manualLayout>
                    </c:layout>
                    <c:dLblPos val="ct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52-CCE0-4AF5-8AE7-4DDD69B247EF}"/>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lumMod val="75000"/>
                            </a:schemeClr>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総括表!$C$5:$BC$5</c15:sqref>
                        </c15:formulaRef>
                      </c:ext>
                    </c:extLst>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extLst xmlns:c15="http://schemas.microsoft.com/office/drawing/2012/chart">
                      <c:ext xmlns:c15="http://schemas.microsoft.com/office/drawing/2012/chart" uri="{02D57815-91ED-43cb-92C2-25804820EDAC}">
                        <c15:formulaRef>
                          <c15:sqref>総括表!$C$441:$BF$441</c15:sqref>
                        </c15:formulaRef>
                      </c:ext>
                    </c:extLst>
                    <c:numCache>
                      <c:formatCode>General</c:formatCode>
                      <c:ptCount val="56"/>
                      <c:pt idx="53">
                        <c:v>0</c:v>
                      </c:pt>
                      <c:pt idx="54">
                        <c:v>0</c:v>
                      </c:pt>
                      <c:pt idx="55">
                        <c:v>0</c:v>
                      </c:pt>
                    </c:numCache>
                  </c:numRef>
                </c:val>
                <c:extLst xmlns:c15="http://schemas.microsoft.com/office/drawing/2012/chart">
                  <c:ext xmlns:c16="http://schemas.microsoft.com/office/drawing/2014/chart" uri="{C3380CC4-5D6E-409C-BE32-E72D297353CC}">
                    <c16:uniqueId val="{00000054-CCE0-4AF5-8AE7-4DDD69B247EF}"/>
                  </c:ext>
                </c:extLst>
              </c15:ser>
            </c15:filteredBarSeries>
          </c:ext>
        </c:extLst>
      </c:barChart>
      <c:lineChart>
        <c:grouping val="standard"/>
        <c:varyColors val="0"/>
        <c:ser>
          <c:idx val="5"/>
          <c:order val="5"/>
          <c:tx>
            <c:strRef>
              <c:f>総括表!$B$442</c:f>
              <c:strCache>
                <c:ptCount val="1"/>
                <c:pt idx="0">
                  <c:v>総人口</c:v>
                </c:pt>
              </c:strCache>
            </c:strRef>
          </c:tx>
          <c:spPr>
            <a:ln w="28575" cap="rnd">
              <a:noFill/>
              <a:round/>
            </a:ln>
            <a:effectLst/>
          </c:spPr>
          <c:marker>
            <c:symbol val="none"/>
          </c:marker>
          <c:dLbls>
            <c:dLbl>
              <c:idx val="0"/>
              <c:layout>
                <c:manualLayout>
                  <c:x val="-4.8133642541257682E-2"/>
                  <c:y val="-5.86822506561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CCE0-4AF5-8AE7-4DDD69B247EF}"/>
                </c:ext>
              </c:extLst>
            </c:dLbl>
            <c:dLbl>
              <c:idx val="5"/>
              <c:layout>
                <c:manualLayout>
                  <c:x val="-4.8133642541257682E-2"/>
                  <c:y val="-5.86822506561679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CCE0-4AF5-8AE7-4DDD69B247EF}"/>
                </c:ext>
              </c:extLst>
            </c:dLbl>
            <c:dLbl>
              <c:idx val="10"/>
              <c:layout>
                <c:manualLayout>
                  <c:x val="-4.6763779527559078E-2"/>
                  <c:y val="-5.86822506561679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CCE0-4AF5-8AE7-4DDD69B247EF}"/>
                </c:ext>
              </c:extLst>
            </c:dLbl>
            <c:dLbl>
              <c:idx val="15"/>
              <c:layout>
                <c:manualLayout>
                  <c:x val="-4.6763779527559057E-2"/>
                  <c:y val="-5.45155839895013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8-CCE0-4AF5-8AE7-4DDD69B247EF}"/>
                </c:ext>
              </c:extLst>
            </c:dLbl>
            <c:dLbl>
              <c:idx val="20"/>
              <c:layout>
                <c:manualLayout>
                  <c:x val="-4.6763779527559057E-2"/>
                  <c:y val="-5.86822506561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9-CCE0-4AF5-8AE7-4DDD69B247EF}"/>
                </c:ext>
              </c:extLst>
            </c:dLbl>
            <c:dLbl>
              <c:idx val="25"/>
              <c:layout>
                <c:manualLayout>
                  <c:x val="-4.6763779527559057E-2"/>
                  <c:y val="-5.45155839895013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A-CCE0-4AF5-8AE7-4DDD69B247EF}"/>
                </c:ext>
              </c:extLst>
            </c:dLbl>
            <c:dLbl>
              <c:idx val="30"/>
              <c:layout>
                <c:manualLayout>
                  <c:x val="-4.6763779527559057E-2"/>
                  <c:y val="-5.24322506561679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B-CCE0-4AF5-8AE7-4DDD69B247EF}"/>
                </c:ext>
              </c:extLst>
            </c:dLbl>
            <c:dLbl>
              <c:idx val="35"/>
              <c:layout>
                <c:manualLayout>
                  <c:x val="-4.6763779527559057E-2"/>
                  <c:y val="-5.45155839895013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C-CCE0-4AF5-8AE7-4DDD69B247EF}"/>
                </c:ext>
              </c:extLst>
            </c:dLbl>
            <c:dLbl>
              <c:idx val="40"/>
              <c:layout>
                <c:manualLayout>
                  <c:x val="-4.6763779527559154E-2"/>
                  <c:y val="-5.86822506561679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D-CCE0-4AF5-8AE7-4DDD69B247EF}"/>
                </c:ext>
              </c:extLst>
            </c:dLbl>
            <c:dLbl>
              <c:idx val="45"/>
              <c:layout>
                <c:manualLayout>
                  <c:x val="-4.6763779527559057E-2"/>
                  <c:y val="-5.24322506561680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E-CCE0-4AF5-8AE7-4DDD69B247EF}"/>
                </c:ext>
              </c:extLst>
            </c:dLbl>
            <c:dLbl>
              <c:idx val="50"/>
              <c:layout>
                <c:manualLayout>
                  <c:x val="-4.6763779527559154E-2"/>
                  <c:y val="-5.24322506561680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F-CCE0-4AF5-8AE7-4DDD69B247EF}"/>
                </c:ext>
              </c:extLst>
            </c:dLbl>
            <c:dLbl>
              <c:idx val="55"/>
              <c:layout>
                <c:manualLayout>
                  <c:x val="0"/>
                  <c:y val="-5.45155839895012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0-CCE0-4AF5-8AE7-4DDD69B247EF}"/>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50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総括表!$C$5:$BF$5</c:f>
              <c:strCache>
                <c:ptCount val="56"/>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pt idx="53">
                  <c:v>　</c:v>
                </c:pt>
                <c:pt idx="54">
                  <c:v>　</c:v>
                </c:pt>
                <c:pt idx="55">
                  <c:v>　</c:v>
                </c:pt>
              </c:strCache>
            </c:strRef>
          </c:cat>
          <c:val>
            <c:numRef>
              <c:f>総括表!$C$442:$BF$442</c:f>
              <c:numCache>
                <c:formatCode>#,##0_ ;[Red]\-#,##0\ </c:formatCode>
                <c:ptCount val="56"/>
                <c:pt idx="0">
                  <c:v>729533.99999999988</c:v>
                </c:pt>
                <c:pt idx="1">
                  <c:v>734493.00000000012</c:v>
                </c:pt>
                <c:pt idx="2">
                  <c:v>733672.00000000012</c:v>
                </c:pt>
                <c:pt idx="3">
                  <c:v>728702.99999999988</c:v>
                </c:pt>
                <c:pt idx="4">
                  <c:v>728425</c:v>
                </c:pt>
                <c:pt idx="5">
                  <c:v>733634.00000000012</c:v>
                </c:pt>
                <c:pt idx="6">
                  <c:v>740518.99999999988</c:v>
                </c:pt>
                <c:pt idx="7">
                  <c:v>741187.83783589222</c:v>
                </c:pt>
                <c:pt idx="8">
                  <c:v>741642.04402879742</c:v>
                </c:pt>
                <c:pt idx="9">
                  <c:v>741901.4254152067</c:v>
                </c:pt>
                <c:pt idx="10">
                  <c:v>741951.2881812324</c:v>
                </c:pt>
                <c:pt idx="11">
                  <c:v>741914.45391372545</c:v>
                </c:pt>
                <c:pt idx="12">
                  <c:v>742162.29526980093</c:v>
                </c:pt>
                <c:pt idx="13">
                  <c:v>742386.03200188186</c:v>
                </c:pt>
                <c:pt idx="14">
                  <c:v>742576.69693021686</c:v>
                </c:pt>
                <c:pt idx="15">
                  <c:v>742709.14678664692</c:v>
                </c:pt>
                <c:pt idx="16">
                  <c:v>742850.53556571458</c:v>
                </c:pt>
                <c:pt idx="17">
                  <c:v>743304.36583173997</c:v>
                </c:pt>
                <c:pt idx="18">
                  <c:v>743722.85826523835</c:v>
                </c:pt>
                <c:pt idx="19">
                  <c:v>744101.24658383382</c:v>
                </c:pt>
                <c:pt idx="20">
                  <c:v>744440.74507822737</c:v>
                </c:pt>
                <c:pt idx="21">
                  <c:v>744674.15159437549</c:v>
                </c:pt>
                <c:pt idx="22">
                  <c:v>745099.78537092695</c:v>
                </c:pt>
                <c:pt idx="23">
                  <c:v>745333.47741385852</c:v>
                </c:pt>
                <c:pt idx="24">
                  <c:v>745151.91509601171</c:v>
                </c:pt>
                <c:pt idx="25">
                  <c:v>744745.17349455762</c:v>
                </c:pt>
                <c:pt idx="26">
                  <c:v>744060.04041324742</c:v>
                </c:pt>
                <c:pt idx="27">
                  <c:v>743311.54790759436</c:v>
                </c:pt>
                <c:pt idx="28">
                  <c:v>742371.62590283516</c:v>
                </c:pt>
                <c:pt idx="29">
                  <c:v>741329.85554908856</c:v>
                </c:pt>
                <c:pt idx="30">
                  <c:v>740350.35598310083</c:v>
                </c:pt>
                <c:pt idx="31">
                  <c:v>739346.56136899395</c:v>
                </c:pt>
                <c:pt idx="32">
                  <c:v>738319.86210045824</c:v>
                </c:pt>
                <c:pt idx="33">
                  <c:v>737234.81767825177</c:v>
                </c:pt>
                <c:pt idx="34">
                  <c:v>736082.04813395569</c:v>
                </c:pt>
                <c:pt idx="35">
                  <c:v>734846.74065901211</c:v>
                </c:pt>
                <c:pt idx="36">
                  <c:v>733528.02534624073</c:v>
                </c:pt>
                <c:pt idx="37">
                  <c:v>732113.87245869532</c:v>
                </c:pt>
                <c:pt idx="38">
                  <c:v>730594.10841683648</c:v>
                </c:pt>
                <c:pt idx="39">
                  <c:v>728955.66805374087</c:v>
                </c:pt>
                <c:pt idx="40">
                  <c:v>727227.64789074694</c:v>
                </c:pt>
                <c:pt idx="41">
                  <c:v>725410.87340074987</c:v>
                </c:pt>
                <c:pt idx="42">
                  <c:v>723521.5930246684</c:v>
                </c:pt>
                <c:pt idx="43">
                  <c:v>721574.68951717659</c:v>
                </c:pt>
                <c:pt idx="44">
                  <c:v>719557.16355863528</c:v>
                </c:pt>
                <c:pt idx="45">
                  <c:v>717492.70935628342</c:v>
                </c:pt>
                <c:pt idx="46">
                  <c:v>715386.69767549308</c:v>
                </c:pt>
                <c:pt idx="47">
                  <c:v>713242.13852253929</c:v>
                </c:pt>
                <c:pt idx="48">
                  <c:v>711066.89905868832</c:v>
                </c:pt>
                <c:pt idx="49">
                  <c:v>708865.48100656876</c:v>
                </c:pt>
                <c:pt idx="50">
                  <c:v>706643.38153078512</c:v>
                </c:pt>
                <c:pt idx="51">
                  <c:v>704413.38767031534</c:v>
                </c:pt>
                <c:pt idx="52">
                  <c:v>702179.47954848141</c:v>
                </c:pt>
                <c:pt idx="53" formatCode="General">
                  <c:v>0</c:v>
                </c:pt>
                <c:pt idx="54" formatCode="General">
                  <c:v>0</c:v>
                </c:pt>
                <c:pt idx="55" formatCode="General">
                  <c:v>0</c:v>
                </c:pt>
              </c:numCache>
            </c:numRef>
          </c:val>
          <c:smooth val="0"/>
          <c:extLst>
            <c:ext xmlns:c16="http://schemas.microsoft.com/office/drawing/2014/chart" uri="{C3380CC4-5D6E-409C-BE32-E72D297353CC}">
              <c16:uniqueId val="{00000061-CCE0-4AF5-8AE7-4DDD69B247EF}"/>
            </c:ext>
          </c:extLst>
        </c:ser>
        <c:dLbls>
          <c:showLegendKey val="0"/>
          <c:showVal val="0"/>
          <c:showCatName val="0"/>
          <c:showSerName val="0"/>
          <c:showPercent val="0"/>
          <c:showBubbleSize val="0"/>
        </c:dLbls>
        <c:marker val="1"/>
        <c:smooth val="0"/>
        <c:axId val="514313104"/>
        <c:axId val="514313888"/>
      </c:lineChart>
      <c:catAx>
        <c:axId val="514313104"/>
        <c:scaling>
          <c:orientation val="minMax"/>
        </c:scaling>
        <c:delete val="0"/>
        <c:axPos val="b"/>
        <c:numFmt formatCode="#&quot;年&quot;" sourceLinked="0"/>
        <c:majorTickMark val="none"/>
        <c:minorTickMark val="none"/>
        <c:tickLblPos val="nextTo"/>
        <c:spPr>
          <a:noFill/>
          <a:ln w="9525" cap="flat" cmpd="sng" algn="ctr">
            <a:solidFill>
              <a:schemeClr val="tx1">
                <a:lumMod val="15000"/>
                <a:lumOff val="85000"/>
              </a:schemeClr>
            </a:solidFill>
            <a:round/>
          </a:ln>
          <a:effectLst/>
        </c:spPr>
        <c:txPr>
          <a:bodyPr rot="-252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14313888"/>
        <c:crosses val="autoZero"/>
        <c:auto val="1"/>
        <c:lblAlgn val="ctr"/>
        <c:lblOffset val="100"/>
        <c:tickLblSkip val="5"/>
        <c:noMultiLvlLbl val="0"/>
      </c:catAx>
      <c:valAx>
        <c:axId val="514313888"/>
        <c:scaling>
          <c:orientation val="minMax"/>
          <c:max val="800000"/>
        </c:scaling>
        <c:delete val="1"/>
        <c:axPos val="l"/>
        <c:numFmt formatCode="General" sourceLinked="1"/>
        <c:majorTickMark val="none"/>
        <c:minorTickMark val="none"/>
        <c:tickLblPos val="nextTo"/>
        <c:crossAx val="514313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総括表!$A$391</c:f>
          <c:strCache>
            <c:ptCount val="1"/>
            <c:pt idx="0">
              <c:v>総人口（世代別）_構成比_区全域（基本推計）</c:v>
            </c:pt>
          </c:strCache>
        </c:strRef>
      </c:tx>
      <c:layout>
        <c:manualLayout>
          <c:xMode val="edge"/>
          <c:yMode val="edge"/>
          <c:x val="7.5238917053176571E-3"/>
          <c:y val="1.0416666666666666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4.7742422608132891E-2"/>
          <c:y val="0.16337499999999999"/>
          <c:w val="0.93672009491964214"/>
          <c:h val="0.73030085301837266"/>
        </c:manualLayout>
      </c:layout>
      <c:barChart>
        <c:barDir val="col"/>
        <c:grouping val="stacked"/>
        <c:varyColors val="0"/>
        <c:ser>
          <c:idx val="0"/>
          <c:order val="0"/>
          <c:tx>
            <c:strRef>
              <c:f>総括表!$B$446</c:f>
              <c:strCache>
                <c:ptCount val="1"/>
                <c:pt idx="0">
                  <c:v>令和生まれ</c:v>
                </c:pt>
              </c:strCache>
            </c:strRef>
          </c:tx>
          <c:spPr>
            <a:solidFill>
              <a:schemeClr val="accent1"/>
            </a:solidFill>
            <a:ln w="28575">
              <a:noFill/>
            </a:ln>
            <a:effectLst/>
          </c:spPr>
          <c:invertIfNegative val="0"/>
          <c:dPt>
            <c:idx val="5"/>
            <c:invertIfNegative val="0"/>
            <c:bubble3D val="0"/>
            <c:spPr>
              <a:solidFill>
                <a:schemeClr val="accent1"/>
              </a:solidFill>
              <a:ln w="28575">
                <a:solidFill>
                  <a:srgbClr val="002060"/>
                </a:solidFill>
              </a:ln>
              <a:effectLst/>
            </c:spPr>
            <c:extLst>
              <c:ext xmlns:c16="http://schemas.microsoft.com/office/drawing/2014/chart" uri="{C3380CC4-5D6E-409C-BE32-E72D297353CC}">
                <c16:uniqueId val="{00000001-0A05-4EEE-BC63-007904043539}"/>
              </c:ext>
            </c:extLst>
          </c:dPt>
          <c:dPt>
            <c:idx val="10"/>
            <c:invertIfNegative val="0"/>
            <c:bubble3D val="0"/>
            <c:spPr>
              <a:solidFill>
                <a:schemeClr val="accent1"/>
              </a:solidFill>
              <a:ln w="28575">
                <a:solidFill>
                  <a:srgbClr val="002060"/>
                </a:solidFill>
              </a:ln>
              <a:effectLst/>
            </c:spPr>
            <c:extLst>
              <c:ext xmlns:c16="http://schemas.microsoft.com/office/drawing/2014/chart" uri="{C3380CC4-5D6E-409C-BE32-E72D297353CC}">
                <c16:uniqueId val="{00000003-0A05-4EEE-BC63-007904043539}"/>
              </c:ext>
            </c:extLst>
          </c:dPt>
          <c:dPt>
            <c:idx val="15"/>
            <c:invertIfNegative val="0"/>
            <c:bubble3D val="0"/>
            <c:spPr>
              <a:solidFill>
                <a:schemeClr val="accent1"/>
              </a:solidFill>
              <a:ln w="28575">
                <a:solidFill>
                  <a:srgbClr val="002060"/>
                </a:solidFill>
              </a:ln>
              <a:effectLst/>
            </c:spPr>
            <c:extLst>
              <c:ext xmlns:c16="http://schemas.microsoft.com/office/drawing/2014/chart" uri="{C3380CC4-5D6E-409C-BE32-E72D297353CC}">
                <c16:uniqueId val="{00000005-0A05-4EEE-BC63-007904043539}"/>
              </c:ext>
            </c:extLst>
          </c:dPt>
          <c:dPt>
            <c:idx val="20"/>
            <c:invertIfNegative val="0"/>
            <c:bubble3D val="0"/>
            <c:spPr>
              <a:solidFill>
                <a:schemeClr val="accent1"/>
              </a:solidFill>
              <a:ln w="28575">
                <a:solidFill>
                  <a:srgbClr val="002060"/>
                </a:solidFill>
              </a:ln>
              <a:effectLst/>
            </c:spPr>
            <c:extLst>
              <c:ext xmlns:c16="http://schemas.microsoft.com/office/drawing/2014/chart" uri="{C3380CC4-5D6E-409C-BE32-E72D297353CC}">
                <c16:uniqueId val="{00000007-0A05-4EEE-BC63-007904043539}"/>
              </c:ext>
            </c:extLst>
          </c:dPt>
          <c:dPt>
            <c:idx val="25"/>
            <c:invertIfNegative val="0"/>
            <c:bubble3D val="0"/>
            <c:spPr>
              <a:solidFill>
                <a:schemeClr val="accent1"/>
              </a:solidFill>
              <a:ln w="28575">
                <a:solidFill>
                  <a:srgbClr val="002060"/>
                </a:solidFill>
              </a:ln>
              <a:effectLst/>
            </c:spPr>
            <c:extLst>
              <c:ext xmlns:c16="http://schemas.microsoft.com/office/drawing/2014/chart" uri="{C3380CC4-5D6E-409C-BE32-E72D297353CC}">
                <c16:uniqueId val="{00000009-0A05-4EEE-BC63-007904043539}"/>
              </c:ext>
            </c:extLst>
          </c:dPt>
          <c:dPt>
            <c:idx val="30"/>
            <c:invertIfNegative val="0"/>
            <c:bubble3D val="0"/>
            <c:spPr>
              <a:solidFill>
                <a:schemeClr val="accent1"/>
              </a:solidFill>
              <a:ln w="28575">
                <a:solidFill>
                  <a:srgbClr val="002060"/>
                </a:solidFill>
              </a:ln>
              <a:effectLst/>
            </c:spPr>
            <c:extLst>
              <c:ext xmlns:c16="http://schemas.microsoft.com/office/drawing/2014/chart" uri="{C3380CC4-5D6E-409C-BE32-E72D297353CC}">
                <c16:uniqueId val="{0000000B-0A05-4EEE-BC63-007904043539}"/>
              </c:ext>
            </c:extLst>
          </c:dPt>
          <c:dPt>
            <c:idx val="35"/>
            <c:invertIfNegative val="0"/>
            <c:bubble3D val="0"/>
            <c:spPr>
              <a:solidFill>
                <a:schemeClr val="accent1"/>
              </a:solidFill>
              <a:ln w="28575">
                <a:solidFill>
                  <a:srgbClr val="002060"/>
                </a:solidFill>
              </a:ln>
              <a:effectLst/>
            </c:spPr>
            <c:extLst>
              <c:ext xmlns:c16="http://schemas.microsoft.com/office/drawing/2014/chart" uri="{C3380CC4-5D6E-409C-BE32-E72D297353CC}">
                <c16:uniqueId val="{0000000D-0A05-4EEE-BC63-007904043539}"/>
              </c:ext>
            </c:extLst>
          </c:dPt>
          <c:dPt>
            <c:idx val="40"/>
            <c:invertIfNegative val="0"/>
            <c:bubble3D val="0"/>
            <c:spPr>
              <a:solidFill>
                <a:schemeClr val="accent1"/>
              </a:solidFill>
              <a:ln w="28575">
                <a:solidFill>
                  <a:srgbClr val="002060"/>
                </a:solidFill>
              </a:ln>
              <a:effectLst/>
            </c:spPr>
            <c:extLst>
              <c:ext xmlns:c16="http://schemas.microsoft.com/office/drawing/2014/chart" uri="{C3380CC4-5D6E-409C-BE32-E72D297353CC}">
                <c16:uniqueId val="{0000000F-0A05-4EEE-BC63-007904043539}"/>
              </c:ext>
            </c:extLst>
          </c:dPt>
          <c:dPt>
            <c:idx val="45"/>
            <c:invertIfNegative val="0"/>
            <c:bubble3D val="0"/>
            <c:spPr>
              <a:solidFill>
                <a:schemeClr val="accent1"/>
              </a:solidFill>
              <a:ln w="28575">
                <a:solidFill>
                  <a:srgbClr val="002060"/>
                </a:solidFill>
              </a:ln>
              <a:effectLst/>
            </c:spPr>
            <c:extLst>
              <c:ext xmlns:c16="http://schemas.microsoft.com/office/drawing/2014/chart" uri="{C3380CC4-5D6E-409C-BE32-E72D297353CC}">
                <c16:uniqueId val="{00000011-0A05-4EEE-BC63-007904043539}"/>
              </c:ext>
            </c:extLst>
          </c:dPt>
          <c:dPt>
            <c:idx val="50"/>
            <c:invertIfNegative val="0"/>
            <c:bubble3D val="0"/>
            <c:spPr>
              <a:solidFill>
                <a:schemeClr val="accent1"/>
              </a:solidFill>
              <a:ln w="28575">
                <a:solidFill>
                  <a:srgbClr val="002060"/>
                </a:solidFill>
              </a:ln>
              <a:effectLst/>
            </c:spPr>
            <c:extLst>
              <c:ext xmlns:c16="http://schemas.microsoft.com/office/drawing/2014/chart" uri="{C3380CC4-5D6E-409C-BE32-E72D297353CC}">
                <c16:uniqueId val="{00000013-0A05-4EEE-BC63-007904043539}"/>
              </c:ext>
            </c:extLst>
          </c:dPt>
          <c:dPt>
            <c:idx val="55"/>
            <c:invertIfNegative val="0"/>
            <c:bubble3D val="0"/>
            <c:spPr>
              <a:solidFill>
                <a:schemeClr val="accent1"/>
              </a:solidFill>
              <a:ln w="28575">
                <a:solidFill>
                  <a:srgbClr val="002060"/>
                </a:solidFill>
              </a:ln>
              <a:effectLst/>
            </c:spPr>
            <c:extLst>
              <c:ext xmlns:c16="http://schemas.microsoft.com/office/drawing/2014/chart" uri="{C3380CC4-5D6E-409C-BE32-E72D297353CC}">
                <c16:uniqueId val="{00000015-0A05-4EEE-BC63-007904043539}"/>
              </c:ext>
            </c:extLst>
          </c:dPt>
          <c:dLbls>
            <c:dLbl>
              <c:idx val="5"/>
              <c:numFmt formatCode="0.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lumMod val="7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05-4EEE-BC63-007904043539}"/>
                </c:ext>
              </c:extLst>
            </c:dLbl>
            <c:dLbl>
              <c:idx val="6"/>
              <c:layout>
                <c:manualLayout>
                  <c:x val="4.1095890410958881E-2"/>
                  <c:y val="-5.2083333333333336E-2"/>
                </c:manualLayout>
              </c:layout>
              <c:numFmt formatCode="0.0%" sourceLinked="0"/>
              <c:spPr>
                <a:solidFill>
                  <a:sysClr val="window" lastClr="FFFFFF">
                    <a:alpha val="65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lumMod val="7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6-0A05-4EEE-BC63-007904043539}"/>
                </c:ext>
              </c:extLst>
            </c:dLbl>
            <c:dLbl>
              <c:idx val="1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A05-4EEE-BC63-007904043539}"/>
                </c:ext>
              </c:extLst>
            </c:dLbl>
            <c:dLbl>
              <c:idx val="1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A05-4EEE-BC63-007904043539}"/>
                </c:ext>
              </c:extLst>
            </c:dLbl>
            <c:dLbl>
              <c:idx val="2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A05-4EEE-BC63-007904043539}"/>
                </c:ext>
              </c:extLst>
            </c:dLbl>
            <c:dLbl>
              <c:idx val="2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A05-4EEE-BC63-007904043539}"/>
                </c:ext>
              </c:extLst>
            </c:dLbl>
            <c:dLbl>
              <c:idx val="3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A05-4EEE-BC63-007904043539}"/>
                </c:ext>
              </c:extLst>
            </c:dLbl>
            <c:dLbl>
              <c:idx val="3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A05-4EEE-BC63-007904043539}"/>
                </c:ext>
              </c:extLst>
            </c:dLbl>
            <c:dLbl>
              <c:idx val="4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A05-4EEE-BC63-007904043539}"/>
                </c:ext>
              </c:extLst>
            </c:dLbl>
            <c:dLbl>
              <c:idx val="4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A05-4EEE-BC63-007904043539}"/>
                </c:ext>
              </c:extLst>
            </c:dLbl>
            <c:dLbl>
              <c:idx val="5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A05-4EEE-BC63-007904043539}"/>
                </c:ext>
              </c:extLst>
            </c:dLbl>
            <c:dLbl>
              <c:idx val="55"/>
              <c:numFmt formatCode="0.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lumMod val="7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A05-4EEE-BC63-00790404353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総括表!$C$5:$BF$5</c:f>
              <c:strCache>
                <c:ptCount val="56"/>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pt idx="53">
                  <c:v>　</c:v>
                </c:pt>
                <c:pt idx="54">
                  <c:v>　</c:v>
                </c:pt>
                <c:pt idx="55">
                  <c:v>　</c:v>
                </c:pt>
              </c:strCache>
            </c:strRef>
          </c:cat>
          <c:val>
            <c:numRef>
              <c:f>総括表!$C$446:$BF$446</c:f>
              <c:numCache>
                <c:formatCode>General</c:formatCode>
                <c:ptCount val="56"/>
                <c:pt idx="0">
                  <c:v>0</c:v>
                </c:pt>
                <c:pt idx="1">
                  <c:v>7.1545950744254872E-3</c:v>
                </c:pt>
                <c:pt idx="2">
                  <c:v>1.4303394432389403E-2</c:v>
                </c:pt>
                <c:pt idx="3">
                  <c:v>2.0670972947826483E-2</c:v>
                </c:pt>
                <c:pt idx="4">
                  <c:v>2.6520232007413255E-2</c:v>
                </c:pt>
                <c:pt idx="5">
                  <c:v>3.1846942753471073E-2</c:v>
                </c:pt>
                <c:pt idx="6">
                  <c:v>3.7090202952253765E-2</c:v>
                </c:pt>
                <c:pt idx="7">
                  <c:v>4.2878851337122326E-2</c:v>
                </c:pt>
                <c:pt idx="8">
                  <c:v>4.8582172633942419E-2</c:v>
                </c:pt>
                <c:pt idx="9">
                  <c:v>5.4265754869492325E-2</c:v>
                </c:pt>
                <c:pt idx="10">
                  <c:v>5.9950311386934227E-2</c:v>
                </c:pt>
                <c:pt idx="11">
                  <c:v>6.5652123531311557E-2</c:v>
                </c:pt>
                <c:pt idx="12">
                  <c:v>7.1348179272401197E-2</c:v>
                </c:pt>
                <c:pt idx="13">
                  <c:v>7.7071050135742267E-2</c:v>
                </c:pt>
                <c:pt idx="14">
                  <c:v>8.2801140549716518E-2</c:v>
                </c:pt>
                <c:pt idx="15">
                  <c:v>8.8560509809428978E-2</c:v>
                </c:pt>
                <c:pt idx="16">
                  <c:v>9.4327884028557199E-2</c:v>
                </c:pt>
                <c:pt idx="17">
                  <c:v>0.10010315412424634</c:v>
                </c:pt>
                <c:pt idx="18">
                  <c:v>0.10589285774718661</c:v>
                </c:pt>
                <c:pt idx="19">
                  <c:v>0.11185922239934173</c:v>
                </c:pt>
                <c:pt idx="20">
                  <c:v>0.11841052574914696</c:v>
                </c:pt>
                <c:pt idx="21">
                  <c:v>0.12543244608379522</c:v>
                </c:pt>
                <c:pt idx="22">
                  <c:v>0.13328061041023001</c:v>
                </c:pt>
                <c:pt idx="23">
                  <c:v>0.14225153630590126</c:v>
                </c:pt>
                <c:pt idx="24">
                  <c:v>0.15436199437791867</c:v>
                </c:pt>
                <c:pt idx="25">
                  <c:v>0.16765941763663716</c:v>
                </c:pt>
                <c:pt idx="26">
                  <c:v>0.18174572600305258</c:v>
                </c:pt>
                <c:pt idx="27">
                  <c:v>0.19608287669304009</c:v>
                </c:pt>
                <c:pt idx="28">
                  <c:v>0.21045168228880659</c:v>
                </c:pt>
                <c:pt idx="29">
                  <c:v>0.22479397725813371</c:v>
                </c:pt>
                <c:pt idx="30">
                  <c:v>0.23917094251688048</c:v>
                </c:pt>
                <c:pt idx="31">
                  <c:v>0.25340618282680905</c:v>
                </c:pt>
                <c:pt idx="32">
                  <c:v>0.26742836731694902</c:v>
                </c:pt>
                <c:pt idx="33">
                  <c:v>0.28129715409267547</c:v>
                </c:pt>
                <c:pt idx="34">
                  <c:v>0.29505803988115664</c:v>
                </c:pt>
                <c:pt idx="35">
                  <c:v>0.30873383034232554</c:v>
                </c:pt>
                <c:pt idx="36">
                  <c:v>0.32231735708466813</c:v>
                </c:pt>
                <c:pt idx="37">
                  <c:v>0.33580308363824629</c:v>
                </c:pt>
                <c:pt idx="38">
                  <c:v>0.34920792541994455</c:v>
                </c:pt>
                <c:pt idx="39">
                  <c:v>0.36258049275149479</c:v>
                </c:pt>
                <c:pt idx="40">
                  <c:v>0.37593677698204303</c:v>
                </c:pt>
                <c:pt idx="41">
                  <c:v>0.38928957276191528</c:v>
                </c:pt>
                <c:pt idx="42">
                  <c:v>0.40265091276567927</c:v>
                </c:pt>
                <c:pt idx="43">
                  <c:v>0.41603132671109255</c:v>
                </c:pt>
                <c:pt idx="44">
                  <c:v>0.42946373317261627</c:v>
                </c:pt>
                <c:pt idx="45">
                  <c:v>0.44254405452596352</c:v>
                </c:pt>
                <c:pt idx="46">
                  <c:v>0.45597080149874925</c:v>
                </c:pt>
                <c:pt idx="47">
                  <c:v>0.46939884346698085</c:v>
                </c:pt>
                <c:pt idx="48">
                  <c:v>0.48281367494947475</c:v>
                </c:pt>
                <c:pt idx="49">
                  <c:v>0.49620370407049924</c:v>
                </c:pt>
                <c:pt idx="50">
                  <c:v>0.50954463242591042</c:v>
                </c:pt>
                <c:pt idx="51">
                  <c:v>0.52285551338850678</c:v>
                </c:pt>
                <c:pt idx="52">
                  <c:v>0.53611592898646876</c:v>
                </c:pt>
                <c:pt idx="53">
                  <c:v>0</c:v>
                </c:pt>
                <c:pt idx="54">
                  <c:v>0</c:v>
                </c:pt>
                <c:pt idx="55">
                  <c:v>0</c:v>
                </c:pt>
              </c:numCache>
            </c:numRef>
          </c:val>
          <c:extLst>
            <c:ext xmlns:c16="http://schemas.microsoft.com/office/drawing/2014/chart" uri="{C3380CC4-5D6E-409C-BE32-E72D297353CC}">
              <c16:uniqueId val="{00000017-0A05-4EEE-BC63-007904043539}"/>
            </c:ext>
          </c:extLst>
        </c:ser>
        <c:ser>
          <c:idx val="1"/>
          <c:order val="1"/>
          <c:tx>
            <c:strRef>
              <c:f>総括表!$B$447</c:f>
              <c:strCache>
                <c:ptCount val="1"/>
                <c:pt idx="0">
                  <c:v>平成生まれ</c:v>
                </c:pt>
              </c:strCache>
            </c:strRef>
          </c:tx>
          <c:spPr>
            <a:solidFill>
              <a:schemeClr val="accent2"/>
            </a:solidFill>
            <a:ln w="28575">
              <a:noFill/>
            </a:ln>
            <a:effectLst/>
          </c:spPr>
          <c:invertIfNegative val="0"/>
          <c:dPt>
            <c:idx val="0"/>
            <c:invertIfNegative val="0"/>
            <c:bubble3D val="0"/>
            <c:spPr>
              <a:solidFill>
                <a:schemeClr val="accent2"/>
              </a:solidFill>
              <a:ln w="28575">
                <a:solidFill>
                  <a:schemeClr val="accent2">
                    <a:lumMod val="50000"/>
                  </a:schemeClr>
                </a:solidFill>
              </a:ln>
              <a:effectLst/>
            </c:spPr>
            <c:extLst>
              <c:ext xmlns:c16="http://schemas.microsoft.com/office/drawing/2014/chart" uri="{C3380CC4-5D6E-409C-BE32-E72D297353CC}">
                <c16:uniqueId val="{00000019-0A05-4EEE-BC63-007904043539}"/>
              </c:ext>
            </c:extLst>
          </c:dPt>
          <c:dPt>
            <c:idx val="5"/>
            <c:invertIfNegative val="0"/>
            <c:bubble3D val="0"/>
            <c:spPr>
              <a:solidFill>
                <a:schemeClr val="accent2"/>
              </a:solidFill>
              <a:ln w="28575">
                <a:solidFill>
                  <a:schemeClr val="accent2">
                    <a:lumMod val="50000"/>
                  </a:schemeClr>
                </a:solidFill>
              </a:ln>
              <a:effectLst/>
            </c:spPr>
            <c:extLst>
              <c:ext xmlns:c16="http://schemas.microsoft.com/office/drawing/2014/chart" uri="{C3380CC4-5D6E-409C-BE32-E72D297353CC}">
                <c16:uniqueId val="{0000001B-0A05-4EEE-BC63-007904043539}"/>
              </c:ext>
            </c:extLst>
          </c:dPt>
          <c:dPt>
            <c:idx val="10"/>
            <c:invertIfNegative val="0"/>
            <c:bubble3D val="0"/>
            <c:spPr>
              <a:solidFill>
                <a:schemeClr val="accent2"/>
              </a:solidFill>
              <a:ln w="28575">
                <a:solidFill>
                  <a:schemeClr val="accent2">
                    <a:lumMod val="50000"/>
                  </a:schemeClr>
                </a:solidFill>
              </a:ln>
              <a:effectLst/>
            </c:spPr>
            <c:extLst>
              <c:ext xmlns:c16="http://schemas.microsoft.com/office/drawing/2014/chart" uri="{C3380CC4-5D6E-409C-BE32-E72D297353CC}">
                <c16:uniqueId val="{0000001D-0A05-4EEE-BC63-007904043539}"/>
              </c:ext>
            </c:extLst>
          </c:dPt>
          <c:dPt>
            <c:idx val="15"/>
            <c:invertIfNegative val="0"/>
            <c:bubble3D val="0"/>
            <c:spPr>
              <a:solidFill>
                <a:schemeClr val="accent2"/>
              </a:solidFill>
              <a:ln w="28575">
                <a:solidFill>
                  <a:schemeClr val="accent2">
                    <a:lumMod val="50000"/>
                  </a:schemeClr>
                </a:solidFill>
              </a:ln>
              <a:effectLst/>
            </c:spPr>
            <c:extLst>
              <c:ext xmlns:c16="http://schemas.microsoft.com/office/drawing/2014/chart" uri="{C3380CC4-5D6E-409C-BE32-E72D297353CC}">
                <c16:uniqueId val="{0000001F-0A05-4EEE-BC63-007904043539}"/>
              </c:ext>
            </c:extLst>
          </c:dPt>
          <c:dPt>
            <c:idx val="20"/>
            <c:invertIfNegative val="0"/>
            <c:bubble3D val="0"/>
            <c:spPr>
              <a:solidFill>
                <a:schemeClr val="accent2"/>
              </a:solidFill>
              <a:ln w="28575">
                <a:solidFill>
                  <a:schemeClr val="accent2">
                    <a:lumMod val="50000"/>
                  </a:schemeClr>
                </a:solidFill>
              </a:ln>
              <a:effectLst/>
            </c:spPr>
            <c:extLst>
              <c:ext xmlns:c16="http://schemas.microsoft.com/office/drawing/2014/chart" uri="{C3380CC4-5D6E-409C-BE32-E72D297353CC}">
                <c16:uniqueId val="{00000021-0A05-4EEE-BC63-007904043539}"/>
              </c:ext>
            </c:extLst>
          </c:dPt>
          <c:dPt>
            <c:idx val="25"/>
            <c:invertIfNegative val="0"/>
            <c:bubble3D val="0"/>
            <c:spPr>
              <a:solidFill>
                <a:schemeClr val="accent2"/>
              </a:solidFill>
              <a:ln w="28575">
                <a:solidFill>
                  <a:schemeClr val="accent2">
                    <a:lumMod val="50000"/>
                  </a:schemeClr>
                </a:solidFill>
              </a:ln>
              <a:effectLst/>
            </c:spPr>
            <c:extLst>
              <c:ext xmlns:c16="http://schemas.microsoft.com/office/drawing/2014/chart" uri="{C3380CC4-5D6E-409C-BE32-E72D297353CC}">
                <c16:uniqueId val="{00000023-0A05-4EEE-BC63-007904043539}"/>
              </c:ext>
            </c:extLst>
          </c:dPt>
          <c:dPt>
            <c:idx val="30"/>
            <c:invertIfNegative val="0"/>
            <c:bubble3D val="0"/>
            <c:spPr>
              <a:solidFill>
                <a:schemeClr val="accent2"/>
              </a:solidFill>
              <a:ln w="28575">
                <a:solidFill>
                  <a:schemeClr val="accent2">
                    <a:lumMod val="50000"/>
                  </a:schemeClr>
                </a:solidFill>
              </a:ln>
              <a:effectLst/>
            </c:spPr>
            <c:extLst>
              <c:ext xmlns:c16="http://schemas.microsoft.com/office/drawing/2014/chart" uri="{C3380CC4-5D6E-409C-BE32-E72D297353CC}">
                <c16:uniqueId val="{00000025-0A05-4EEE-BC63-007904043539}"/>
              </c:ext>
            </c:extLst>
          </c:dPt>
          <c:dPt>
            <c:idx val="35"/>
            <c:invertIfNegative val="0"/>
            <c:bubble3D val="0"/>
            <c:spPr>
              <a:solidFill>
                <a:schemeClr val="accent2"/>
              </a:solidFill>
              <a:ln w="28575">
                <a:solidFill>
                  <a:schemeClr val="accent2">
                    <a:lumMod val="50000"/>
                  </a:schemeClr>
                </a:solidFill>
              </a:ln>
              <a:effectLst/>
            </c:spPr>
            <c:extLst>
              <c:ext xmlns:c16="http://schemas.microsoft.com/office/drawing/2014/chart" uri="{C3380CC4-5D6E-409C-BE32-E72D297353CC}">
                <c16:uniqueId val="{00000027-0A05-4EEE-BC63-007904043539}"/>
              </c:ext>
            </c:extLst>
          </c:dPt>
          <c:dPt>
            <c:idx val="40"/>
            <c:invertIfNegative val="0"/>
            <c:bubble3D val="0"/>
            <c:spPr>
              <a:solidFill>
                <a:schemeClr val="accent2"/>
              </a:solidFill>
              <a:ln w="28575">
                <a:solidFill>
                  <a:schemeClr val="accent2">
                    <a:lumMod val="50000"/>
                  </a:schemeClr>
                </a:solidFill>
              </a:ln>
              <a:effectLst/>
            </c:spPr>
            <c:extLst>
              <c:ext xmlns:c16="http://schemas.microsoft.com/office/drawing/2014/chart" uri="{C3380CC4-5D6E-409C-BE32-E72D297353CC}">
                <c16:uniqueId val="{00000029-0A05-4EEE-BC63-007904043539}"/>
              </c:ext>
            </c:extLst>
          </c:dPt>
          <c:dPt>
            <c:idx val="45"/>
            <c:invertIfNegative val="0"/>
            <c:bubble3D val="0"/>
            <c:spPr>
              <a:solidFill>
                <a:schemeClr val="accent2"/>
              </a:solidFill>
              <a:ln w="28575">
                <a:solidFill>
                  <a:schemeClr val="accent2">
                    <a:lumMod val="50000"/>
                  </a:schemeClr>
                </a:solidFill>
              </a:ln>
              <a:effectLst/>
            </c:spPr>
            <c:extLst>
              <c:ext xmlns:c16="http://schemas.microsoft.com/office/drawing/2014/chart" uri="{C3380CC4-5D6E-409C-BE32-E72D297353CC}">
                <c16:uniqueId val="{0000002B-0A05-4EEE-BC63-007904043539}"/>
              </c:ext>
            </c:extLst>
          </c:dPt>
          <c:dPt>
            <c:idx val="50"/>
            <c:invertIfNegative val="0"/>
            <c:bubble3D val="0"/>
            <c:spPr>
              <a:solidFill>
                <a:schemeClr val="accent2"/>
              </a:solidFill>
              <a:ln w="28575">
                <a:solidFill>
                  <a:schemeClr val="accent2">
                    <a:lumMod val="50000"/>
                  </a:schemeClr>
                </a:solidFill>
              </a:ln>
              <a:effectLst/>
            </c:spPr>
            <c:extLst>
              <c:ext xmlns:c16="http://schemas.microsoft.com/office/drawing/2014/chart" uri="{C3380CC4-5D6E-409C-BE32-E72D297353CC}">
                <c16:uniqueId val="{0000002D-0A05-4EEE-BC63-007904043539}"/>
              </c:ext>
            </c:extLst>
          </c:dPt>
          <c:dPt>
            <c:idx val="55"/>
            <c:invertIfNegative val="0"/>
            <c:bubble3D val="0"/>
            <c:spPr>
              <a:solidFill>
                <a:schemeClr val="accent2"/>
              </a:solidFill>
              <a:ln w="28575">
                <a:solidFill>
                  <a:schemeClr val="accent2">
                    <a:lumMod val="50000"/>
                  </a:schemeClr>
                </a:solidFill>
              </a:ln>
              <a:effectLst/>
            </c:spPr>
            <c:extLst>
              <c:ext xmlns:c16="http://schemas.microsoft.com/office/drawing/2014/chart" uri="{C3380CC4-5D6E-409C-BE32-E72D297353CC}">
                <c16:uniqueId val="{0000002F-0A05-4EEE-BC63-007904043539}"/>
              </c:ext>
            </c:extLst>
          </c:dPt>
          <c:dLbls>
            <c:dLbl>
              <c:idx val="0"/>
              <c:numFmt formatCode="0.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2">
                          <a:lumMod val="50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A05-4EEE-BC63-00790404353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A05-4EEE-BC63-007904043539}"/>
                </c:ext>
              </c:extLst>
            </c:dLbl>
            <c:dLbl>
              <c:idx val="6"/>
              <c:layout>
                <c:manualLayout>
                  <c:x val="0"/>
                  <c:y val="-6.8750000000000075E-2"/>
                </c:manualLayout>
              </c:layout>
              <c:numFmt formatCode="0.0%" sourceLinked="0"/>
              <c:spPr>
                <a:solidFill>
                  <a:sysClr val="window" lastClr="FFFFFF">
                    <a:alpha val="65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2">
                          <a:lumMod val="50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30-0A05-4EEE-BC63-007904043539}"/>
                </c:ext>
              </c:extLst>
            </c:dLbl>
            <c:dLbl>
              <c:idx val="1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0A05-4EEE-BC63-007904043539}"/>
                </c:ext>
              </c:extLst>
            </c:dLbl>
            <c:dLbl>
              <c:idx val="1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0A05-4EEE-BC63-007904043539}"/>
                </c:ext>
              </c:extLst>
            </c:dLbl>
            <c:dLbl>
              <c:idx val="2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0A05-4EEE-BC63-007904043539}"/>
                </c:ext>
              </c:extLst>
            </c:dLbl>
            <c:dLbl>
              <c:idx val="2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0A05-4EEE-BC63-007904043539}"/>
                </c:ext>
              </c:extLst>
            </c:dLbl>
            <c:dLbl>
              <c:idx val="3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0A05-4EEE-BC63-007904043539}"/>
                </c:ext>
              </c:extLst>
            </c:dLbl>
            <c:dLbl>
              <c:idx val="3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0A05-4EEE-BC63-007904043539}"/>
                </c:ext>
              </c:extLst>
            </c:dLbl>
            <c:dLbl>
              <c:idx val="4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0A05-4EEE-BC63-007904043539}"/>
                </c:ext>
              </c:extLst>
            </c:dLbl>
            <c:dLbl>
              <c:idx val="4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0A05-4EEE-BC63-007904043539}"/>
                </c:ext>
              </c:extLst>
            </c:dLbl>
            <c:dLbl>
              <c:idx val="5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0A05-4EEE-BC63-007904043539}"/>
                </c:ext>
              </c:extLst>
            </c:dLbl>
            <c:dLbl>
              <c:idx val="55"/>
              <c:numFmt formatCode="0.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2">
                          <a:lumMod val="50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0A05-4EEE-BC63-00790404353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総括表!$C$5:$BF$5</c:f>
              <c:strCache>
                <c:ptCount val="56"/>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pt idx="53">
                  <c:v>　</c:v>
                </c:pt>
                <c:pt idx="54">
                  <c:v>　</c:v>
                </c:pt>
                <c:pt idx="55">
                  <c:v>　</c:v>
                </c:pt>
              </c:strCache>
            </c:strRef>
          </c:cat>
          <c:val>
            <c:numRef>
              <c:f>総括表!$C$447:$BF$447</c:f>
              <c:numCache>
                <c:formatCode>General</c:formatCode>
                <c:ptCount val="56"/>
                <c:pt idx="0">
                  <c:v>0.28218287290242816</c:v>
                </c:pt>
                <c:pt idx="1">
                  <c:v>0.29083463014623689</c:v>
                </c:pt>
                <c:pt idx="2">
                  <c:v>0.29703464218342795</c:v>
                </c:pt>
                <c:pt idx="3">
                  <c:v>0.30198860166624814</c:v>
                </c:pt>
                <c:pt idx="4">
                  <c:v>0.31064419809863747</c:v>
                </c:pt>
                <c:pt idx="5">
                  <c:v>0.3227113247205009</c:v>
                </c:pt>
                <c:pt idx="6">
                  <c:v>0.33476386156195864</c:v>
                </c:pt>
                <c:pt idx="7">
                  <c:v>0.34392514575180383</c:v>
                </c:pt>
                <c:pt idx="8">
                  <c:v>0.35288014573843224</c:v>
                </c:pt>
                <c:pt idx="9">
                  <c:v>0.36164294313564083</c:v>
                </c:pt>
                <c:pt idx="10">
                  <c:v>0.37022459023882659</c:v>
                </c:pt>
                <c:pt idx="11">
                  <c:v>0.37870446394611196</c:v>
                </c:pt>
                <c:pt idx="12">
                  <c:v>0.38687491654438999</c:v>
                </c:pt>
                <c:pt idx="13">
                  <c:v>0.39497253727833764</c:v>
                </c:pt>
                <c:pt idx="14">
                  <c:v>0.40302266623982752</c:v>
                </c:pt>
                <c:pt idx="15">
                  <c:v>0.41101244634711076</c:v>
                </c:pt>
                <c:pt idx="16">
                  <c:v>0.41896716034262593</c:v>
                </c:pt>
                <c:pt idx="17">
                  <c:v>0.42661849776955374</c:v>
                </c:pt>
                <c:pt idx="18">
                  <c:v>0.43424854232346399</c:v>
                </c:pt>
                <c:pt idx="19">
                  <c:v>0.44165679575794931</c:v>
                </c:pt>
                <c:pt idx="20">
                  <c:v>0.4483686234521253</c:v>
                </c:pt>
                <c:pt idx="21">
                  <c:v>0.45446508790665763</c:v>
                </c:pt>
                <c:pt idx="22">
                  <c:v>0.45928994343793589</c:v>
                </c:pt>
                <c:pt idx="23">
                  <c:v>0.4628750064410001</c:v>
                </c:pt>
                <c:pt idx="24">
                  <c:v>0.4631300201875248</c:v>
                </c:pt>
                <c:pt idx="25">
                  <c:v>0.46208797131092666</c:v>
                </c:pt>
                <c:pt idx="26">
                  <c:v>0.46011840192573139</c:v>
                </c:pt>
                <c:pt idx="27">
                  <c:v>0.45760660925606972</c:v>
                </c:pt>
                <c:pt idx="28">
                  <c:v>0.45490187971683183</c:v>
                </c:pt>
                <c:pt idx="29">
                  <c:v>0.45213170263280761</c:v>
                </c:pt>
                <c:pt idx="30">
                  <c:v>0.44933035780215563</c:v>
                </c:pt>
                <c:pt idx="31">
                  <c:v>0.44659179198739479</c:v>
                </c:pt>
                <c:pt idx="32">
                  <c:v>0.44403855192619363</c:v>
                </c:pt>
                <c:pt idx="33">
                  <c:v>0.44162668537565969</c:v>
                </c:pt>
                <c:pt idx="34">
                  <c:v>0.43932461938538619</c:v>
                </c:pt>
                <c:pt idx="35">
                  <c:v>0.43712480478783267</c:v>
                </c:pt>
                <c:pt idx="36">
                  <c:v>0.43496800770164468</c:v>
                </c:pt>
                <c:pt idx="37">
                  <c:v>0.43287377837504193</c:v>
                </c:pt>
                <c:pt idx="38">
                  <c:v>0.43083094218282936</c:v>
                </c:pt>
                <c:pt idx="39">
                  <c:v>0.42881182330814421</c:v>
                </c:pt>
                <c:pt idx="40">
                  <c:v>0.42675294961066468</c:v>
                </c:pt>
                <c:pt idx="41">
                  <c:v>0.4246213590050944</c:v>
                </c:pt>
                <c:pt idx="42">
                  <c:v>0.42237038058205179</c:v>
                </c:pt>
                <c:pt idx="43">
                  <c:v>0.41996993926110426</c:v>
                </c:pt>
                <c:pt idx="44">
                  <c:v>0.41738276485758508</c:v>
                </c:pt>
                <c:pt idx="45">
                  <c:v>0.41333538519546703</c:v>
                </c:pt>
                <c:pt idx="46">
                  <c:v>0.41032345356171912</c:v>
                </c:pt>
                <c:pt idx="47">
                  <c:v>0.40706035435280175</c:v>
                </c:pt>
                <c:pt idx="48">
                  <c:v>0.40355005100958879</c:v>
                </c:pt>
                <c:pt idx="49">
                  <c:v>0.39978110287693691</c:v>
                </c:pt>
                <c:pt idx="50">
                  <c:v>0.39574422100588452</c:v>
                </c:pt>
                <c:pt idx="51">
                  <c:v>0.39136178088853957</c:v>
                </c:pt>
                <c:pt idx="52">
                  <c:v>0.38662910099250269</c:v>
                </c:pt>
                <c:pt idx="53">
                  <c:v>0</c:v>
                </c:pt>
                <c:pt idx="54">
                  <c:v>0</c:v>
                </c:pt>
                <c:pt idx="55">
                  <c:v>0</c:v>
                </c:pt>
              </c:numCache>
            </c:numRef>
          </c:val>
          <c:extLst>
            <c:ext xmlns:c16="http://schemas.microsoft.com/office/drawing/2014/chart" uri="{C3380CC4-5D6E-409C-BE32-E72D297353CC}">
              <c16:uniqueId val="{00000031-0A05-4EEE-BC63-007904043539}"/>
            </c:ext>
          </c:extLst>
        </c:ser>
        <c:ser>
          <c:idx val="2"/>
          <c:order val="2"/>
          <c:tx>
            <c:strRef>
              <c:f>総括表!$B$448</c:f>
              <c:strCache>
                <c:ptCount val="1"/>
                <c:pt idx="0">
                  <c:v>昭和生まれ</c:v>
                </c:pt>
              </c:strCache>
            </c:strRef>
          </c:tx>
          <c:spPr>
            <a:solidFill>
              <a:schemeClr val="accent3"/>
            </a:solidFill>
            <a:ln w="28575">
              <a:noFill/>
            </a:ln>
            <a:effectLst/>
          </c:spPr>
          <c:invertIfNegative val="0"/>
          <c:dPt>
            <c:idx val="0"/>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33-0A05-4EEE-BC63-007904043539}"/>
              </c:ext>
            </c:extLst>
          </c:dPt>
          <c:dPt>
            <c:idx val="5"/>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35-0A05-4EEE-BC63-007904043539}"/>
              </c:ext>
            </c:extLst>
          </c:dPt>
          <c:dPt>
            <c:idx val="10"/>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37-0A05-4EEE-BC63-007904043539}"/>
              </c:ext>
            </c:extLst>
          </c:dPt>
          <c:cat>
            <c:strRef>
              <c:f>総括表!$C$5:$BF$5</c:f>
              <c:strCache>
                <c:ptCount val="56"/>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pt idx="53">
                  <c:v>　</c:v>
                </c:pt>
                <c:pt idx="54">
                  <c:v>　</c:v>
                </c:pt>
                <c:pt idx="55">
                  <c:v>　</c:v>
                </c:pt>
              </c:strCache>
            </c:strRef>
          </c:cat>
          <c:val>
            <c:numRef>
              <c:f>総括表!$C$448:$BF$448</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extLst>
            <c:ext xmlns:c16="http://schemas.microsoft.com/office/drawing/2014/chart" uri="{C3380CC4-5D6E-409C-BE32-E72D297353CC}">
              <c16:uniqueId val="{00000039-0A05-4EEE-BC63-007904043539}"/>
            </c:ext>
          </c:extLst>
        </c:ser>
        <c:ser>
          <c:idx val="3"/>
          <c:order val="3"/>
          <c:tx>
            <c:strRef>
              <c:f>総括表!$B$449</c:f>
              <c:strCache>
                <c:ptCount val="1"/>
                <c:pt idx="0">
                  <c:v>明治・大正・昭和生まれ</c:v>
                </c:pt>
              </c:strCache>
            </c:strRef>
          </c:tx>
          <c:spPr>
            <a:solidFill>
              <a:schemeClr val="accent4"/>
            </a:solidFill>
            <a:ln w="28575">
              <a:noFill/>
            </a:ln>
            <a:effectLst/>
          </c:spPr>
          <c:invertIfNegative val="0"/>
          <c:dPt>
            <c:idx val="0"/>
            <c:invertIfNegative val="0"/>
            <c:bubble3D val="0"/>
            <c:spPr>
              <a:solidFill>
                <a:schemeClr val="accent4"/>
              </a:solidFill>
              <a:ln w="28575">
                <a:solidFill>
                  <a:sysClr val="windowText" lastClr="000000"/>
                </a:solidFill>
              </a:ln>
              <a:effectLst/>
            </c:spPr>
            <c:extLst>
              <c:ext xmlns:c16="http://schemas.microsoft.com/office/drawing/2014/chart" uri="{C3380CC4-5D6E-409C-BE32-E72D297353CC}">
                <c16:uniqueId val="{00000035-FAB5-4BB9-B825-DAE1F0FAEC15}"/>
              </c:ext>
            </c:extLst>
          </c:dPt>
          <c:dPt>
            <c:idx val="5"/>
            <c:invertIfNegative val="0"/>
            <c:bubble3D val="0"/>
            <c:spPr>
              <a:solidFill>
                <a:schemeClr val="accent4"/>
              </a:solidFill>
              <a:ln w="28575">
                <a:solidFill>
                  <a:sysClr val="windowText" lastClr="000000"/>
                </a:solidFill>
              </a:ln>
              <a:effectLst/>
            </c:spPr>
            <c:extLst>
              <c:ext xmlns:c16="http://schemas.microsoft.com/office/drawing/2014/chart" uri="{C3380CC4-5D6E-409C-BE32-E72D297353CC}">
                <c16:uniqueId val="{00000037-FAB5-4BB9-B825-DAE1F0FAEC15}"/>
              </c:ext>
            </c:extLst>
          </c:dPt>
          <c:dPt>
            <c:idx val="10"/>
            <c:invertIfNegative val="0"/>
            <c:bubble3D val="0"/>
            <c:spPr>
              <a:solidFill>
                <a:schemeClr val="accent4"/>
              </a:solidFill>
              <a:ln w="12700">
                <a:solidFill>
                  <a:sysClr val="windowText" lastClr="000000"/>
                </a:solidFill>
              </a:ln>
              <a:effectLst/>
            </c:spPr>
            <c:extLst>
              <c:ext xmlns:c16="http://schemas.microsoft.com/office/drawing/2014/chart" uri="{C3380CC4-5D6E-409C-BE32-E72D297353CC}">
                <c16:uniqueId val="{00000039-FAB5-4BB9-B825-DAE1F0FAEC15}"/>
              </c:ext>
            </c:extLst>
          </c:dPt>
          <c:dPt>
            <c:idx val="15"/>
            <c:invertIfNegative val="0"/>
            <c:bubble3D val="0"/>
            <c:spPr>
              <a:solidFill>
                <a:schemeClr val="accent4"/>
              </a:solidFill>
              <a:ln w="28575">
                <a:solidFill>
                  <a:schemeClr val="accent4">
                    <a:lumMod val="50000"/>
                  </a:schemeClr>
                </a:solidFill>
              </a:ln>
              <a:effectLst/>
            </c:spPr>
            <c:extLst>
              <c:ext xmlns:c16="http://schemas.microsoft.com/office/drawing/2014/chart" uri="{C3380CC4-5D6E-409C-BE32-E72D297353CC}">
                <c16:uniqueId val="{0000003B-0A05-4EEE-BC63-007904043539}"/>
              </c:ext>
            </c:extLst>
          </c:dPt>
          <c:dPt>
            <c:idx val="20"/>
            <c:invertIfNegative val="0"/>
            <c:bubble3D val="0"/>
            <c:spPr>
              <a:solidFill>
                <a:schemeClr val="accent4"/>
              </a:solidFill>
              <a:ln w="28575">
                <a:solidFill>
                  <a:schemeClr val="accent4">
                    <a:lumMod val="50000"/>
                  </a:schemeClr>
                </a:solidFill>
              </a:ln>
              <a:effectLst/>
            </c:spPr>
            <c:extLst>
              <c:ext xmlns:c16="http://schemas.microsoft.com/office/drawing/2014/chart" uri="{C3380CC4-5D6E-409C-BE32-E72D297353CC}">
                <c16:uniqueId val="{0000003D-0A05-4EEE-BC63-007904043539}"/>
              </c:ext>
            </c:extLst>
          </c:dPt>
          <c:dPt>
            <c:idx val="25"/>
            <c:invertIfNegative val="0"/>
            <c:bubble3D val="0"/>
            <c:spPr>
              <a:solidFill>
                <a:schemeClr val="accent4"/>
              </a:solidFill>
              <a:ln w="28575">
                <a:solidFill>
                  <a:schemeClr val="accent4">
                    <a:lumMod val="50000"/>
                  </a:schemeClr>
                </a:solidFill>
              </a:ln>
              <a:effectLst/>
            </c:spPr>
            <c:extLst>
              <c:ext xmlns:c16="http://schemas.microsoft.com/office/drawing/2014/chart" uri="{C3380CC4-5D6E-409C-BE32-E72D297353CC}">
                <c16:uniqueId val="{0000003F-0A05-4EEE-BC63-007904043539}"/>
              </c:ext>
            </c:extLst>
          </c:dPt>
          <c:dPt>
            <c:idx val="30"/>
            <c:invertIfNegative val="0"/>
            <c:bubble3D val="0"/>
            <c:spPr>
              <a:solidFill>
                <a:schemeClr val="accent4"/>
              </a:solidFill>
              <a:ln w="28575">
                <a:solidFill>
                  <a:schemeClr val="accent4">
                    <a:lumMod val="50000"/>
                  </a:schemeClr>
                </a:solidFill>
              </a:ln>
              <a:effectLst/>
            </c:spPr>
            <c:extLst>
              <c:ext xmlns:c16="http://schemas.microsoft.com/office/drawing/2014/chart" uri="{C3380CC4-5D6E-409C-BE32-E72D297353CC}">
                <c16:uniqueId val="{00000041-0A05-4EEE-BC63-007904043539}"/>
              </c:ext>
            </c:extLst>
          </c:dPt>
          <c:dPt>
            <c:idx val="35"/>
            <c:invertIfNegative val="0"/>
            <c:bubble3D val="0"/>
            <c:spPr>
              <a:solidFill>
                <a:schemeClr val="accent4"/>
              </a:solidFill>
              <a:ln w="28575">
                <a:solidFill>
                  <a:schemeClr val="accent4">
                    <a:lumMod val="50000"/>
                  </a:schemeClr>
                </a:solidFill>
              </a:ln>
              <a:effectLst/>
            </c:spPr>
            <c:extLst>
              <c:ext xmlns:c16="http://schemas.microsoft.com/office/drawing/2014/chart" uri="{C3380CC4-5D6E-409C-BE32-E72D297353CC}">
                <c16:uniqueId val="{00000043-0A05-4EEE-BC63-007904043539}"/>
              </c:ext>
            </c:extLst>
          </c:dPt>
          <c:dPt>
            <c:idx val="40"/>
            <c:invertIfNegative val="0"/>
            <c:bubble3D val="0"/>
            <c:spPr>
              <a:solidFill>
                <a:schemeClr val="accent4"/>
              </a:solidFill>
              <a:ln w="28575">
                <a:solidFill>
                  <a:schemeClr val="accent4">
                    <a:lumMod val="50000"/>
                  </a:schemeClr>
                </a:solidFill>
              </a:ln>
              <a:effectLst/>
            </c:spPr>
            <c:extLst>
              <c:ext xmlns:c16="http://schemas.microsoft.com/office/drawing/2014/chart" uri="{C3380CC4-5D6E-409C-BE32-E72D297353CC}">
                <c16:uniqueId val="{00000045-0A05-4EEE-BC63-007904043539}"/>
              </c:ext>
            </c:extLst>
          </c:dPt>
          <c:dPt>
            <c:idx val="45"/>
            <c:invertIfNegative val="0"/>
            <c:bubble3D val="0"/>
            <c:spPr>
              <a:solidFill>
                <a:schemeClr val="accent4"/>
              </a:solidFill>
              <a:ln w="28575">
                <a:solidFill>
                  <a:schemeClr val="accent4">
                    <a:lumMod val="50000"/>
                  </a:schemeClr>
                </a:solidFill>
              </a:ln>
              <a:effectLst/>
            </c:spPr>
            <c:extLst>
              <c:ext xmlns:c16="http://schemas.microsoft.com/office/drawing/2014/chart" uri="{C3380CC4-5D6E-409C-BE32-E72D297353CC}">
                <c16:uniqueId val="{00000047-0A05-4EEE-BC63-007904043539}"/>
              </c:ext>
            </c:extLst>
          </c:dPt>
          <c:dPt>
            <c:idx val="50"/>
            <c:invertIfNegative val="0"/>
            <c:bubble3D val="0"/>
            <c:spPr>
              <a:solidFill>
                <a:schemeClr val="accent4"/>
              </a:solidFill>
              <a:ln w="28575">
                <a:solidFill>
                  <a:schemeClr val="accent4">
                    <a:lumMod val="50000"/>
                  </a:schemeClr>
                </a:solidFill>
              </a:ln>
              <a:effectLst/>
            </c:spPr>
            <c:extLst>
              <c:ext xmlns:c16="http://schemas.microsoft.com/office/drawing/2014/chart" uri="{C3380CC4-5D6E-409C-BE32-E72D297353CC}">
                <c16:uniqueId val="{00000049-0A05-4EEE-BC63-007904043539}"/>
              </c:ext>
            </c:extLst>
          </c:dPt>
          <c:dPt>
            <c:idx val="55"/>
            <c:invertIfNegative val="0"/>
            <c:bubble3D val="0"/>
            <c:spPr>
              <a:solidFill>
                <a:schemeClr val="accent4"/>
              </a:solidFill>
              <a:ln w="28575">
                <a:solidFill>
                  <a:schemeClr val="accent4">
                    <a:lumMod val="50000"/>
                  </a:schemeClr>
                </a:solidFill>
              </a:ln>
              <a:effectLst/>
            </c:spPr>
            <c:extLst>
              <c:ext xmlns:c16="http://schemas.microsoft.com/office/drawing/2014/chart" uri="{C3380CC4-5D6E-409C-BE32-E72D297353CC}">
                <c16:uniqueId val="{0000004B-0A05-4EEE-BC63-007904043539}"/>
              </c:ext>
            </c:extLst>
          </c:dPt>
          <c:dLbls>
            <c:dLbl>
              <c:idx val="0"/>
              <c:numFmt formatCode="0.0%" sourceLinked="0"/>
              <c:spPr>
                <a:solidFill>
                  <a:sysClr val="window" lastClr="FFFFFF">
                    <a:alpha val="75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7030A0"/>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FAB5-4BB9-B825-DAE1F0FAEC15}"/>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FAB5-4BB9-B825-DAE1F0FAEC15}"/>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FAB5-4BB9-B825-DAE1F0FAEC15}"/>
                </c:ext>
              </c:extLst>
            </c:dLbl>
            <c:dLbl>
              <c:idx val="1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0A05-4EEE-BC63-007904043539}"/>
                </c:ext>
              </c:extLst>
            </c:dLbl>
            <c:dLbl>
              <c:idx val="2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0A05-4EEE-BC63-007904043539}"/>
                </c:ext>
              </c:extLst>
            </c:dLbl>
            <c:dLbl>
              <c:idx val="2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0A05-4EEE-BC63-007904043539}"/>
                </c:ext>
              </c:extLst>
            </c:dLbl>
            <c:dLbl>
              <c:idx val="3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0A05-4EEE-BC63-007904043539}"/>
                </c:ext>
              </c:extLst>
            </c:dLbl>
            <c:dLbl>
              <c:idx val="3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0A05-4EEE-BC63-007904043539}"/>
                </c:ext>
              </c:extLst>
            </c:dLbl>
            <c:dLbl>
              <c:idx val="4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0A05-4EEE-BC63-007904043539}"/>
                </c:ext>
              </c:extLst>
            </c:dLbl>
            <c:dLbl>
              <c:idx val="4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0A05-4EEE-BC63-007904043539}"/>
                </c:ext>
              </c:extLst>
            </c:dLbl>
            <c:dLbl>
              <c:idx val="5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0A05-4EEE-BC63-007904043539}"/>
                </c:ext>
              </c:extLst>
            </c:dLbl>
            <c:dLbl>
              <c:idx val="55"/>
              <c:numFmt formatCode="0.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50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0A05-4EEE-BC63-00790404353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総括表!$C$5:$BF$5</c:f>
              <c:strCache>
                <c:ptCount val="56"/>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pt idx="53">
                  <c:v>　</c:v>
                </c:pt>
                <c:pt idx="54">
                  <c:v>　</c:v>
                </c:pt>
                <c:pt idx="55">
                  <c:v>　</c:v>
                </c:pt>
              </c:strCache>
            </c:strRef>
          </c:cat>
          <c:val>
            <c:numRef>
              <c:f>総括表!$C$449:$BF$449</c:f>
              <c:numCache>
                <c:formatCode>General</c:formatCode>
                <c:ptCount val="56"/>
                <c:pt idx="0">
                  <c:v>0.71781712709757195</c:v>
                </c:pt>
                <c:pt idx="1">
                  <c:v>0.70201077477933749</c:v>
                </c:pt>
                <c:pt idx="2">
                  <c:v>0.68866196338418251</c:v>
                </c:pt>
                <c:pt idx="3">
                  <c:v>0.67734042538592554</c:v>
                </c:pt>
                <c:pt idx="4">
                  <c:v>0.66283556989394932</c:v>
                </c:pt>
                <c:pt idx="5">
                  <c:v>0.64544173252602788</c:v>
                </c:pt>
                <c:pt idx="6">
                  <c:v>0.62814593548578779</c:v>
                </c:pt>
                <c:pt idx="7">
                  <c:v>0.61319600291107412</c:v>
                </c:pt>
                <c:pt idx="8">
                  <c:v>0.59853768162762533</c:v>
                </c:pt>
                <c:pt idx="9">
                  <c:v>0.5840913019948667</c:v>
                </c:pt>
                <c:pt idx="10">
                  <c:v>0.56982509837423934</c:v>
                </c:pt>
                <c:pt idx="11">
                  <c:v>0.55564341252257665</c:v>
                </c:pt>
                <c:pt idx="12">
                  <c:v>0.54177690418320879</c:v>
                </c:pt>
                <c:pt idx="13">
                  <c:v>0.52795641258591963</c:v>
                </c:pt>
                <c:pt idx="14">
                  <c:v>0.51417619321045571</c:v>
                </c:pt>
                <c:pt idx="15">
                  <c:v>0.50042704384345993</c:v>
                </c:pt>
                <c:pt idx="16">
                  <c:v>0.48670495562881722</c:v>
                </c:pt>
                <c:pt idx="17">
                  <c:v>0.47327834810619979</c:v>
                </c:pt>
                <c:pt idx="18">
                  <c:v>0.45985859992934935</c:v>
                </c:pt>
                <c:pt idx="19">
                  <c:v>0.44648398184270888</c:v>
                </c:pt>
                <c:pt idx="20">
                  <c:v>0.43322085079872752</c:v>
                </c:pt>
                <c:pt idx="21">
                  <c:v>0.42010246600954682</c:v>
                </c:pt>
                <c:pt idx="22">
                  <c:v>0.40742944615183391</c:v>
                </c:pt>
                <c:pt idx="23">
                  <c:v>0.39487345725309853</c:v>
                </c:pt>
                <c:pt idx="24">
                  <c:v>0.38250798543455622</c:v>
                </c:pt>
                <c:pt idx="25">
                  <c:v>0.37025261105243606</c:v>
                </c:pt>
                <c:pt idx="26">
                  <c:v>0.35813587207121617</c:v>
                </c:pt>
                <c:pt idx="27">
                  <c:v>0.34631051405089025</c:v>
                </c:pt>
                <c:pt idx="28">
                  <c:v>0.33464643799436183</c:v>
                </c:pt>
                <c:pt idx="29">
                  <c:v>0.32307432010905868</c:v>
                </c:pt>
                <c:pt idx="30">
                  <c:v>0.31149869968096361</c:v>
                </c:pt>
                <c:pt idx="31">
                  <c:v>0.30000202518579638</c:v>
                </c:pt>
                <c:pt idx="32">
                  <c:v>0.28853308075685741</c:v>
                </c:pt>
                <c:pt idx="33">
                  <c:v>0.27707616053166489</c:v>
                </c:pt>
                <c:pt idx="34">
                  <c:v>0.26561734073345694</c:v>
                </c:pt>
                <c:pt idx="35">
                  <c:v>0.25414136486984168</c:v>
                </c:pt>
                <c:pt idx="36">
                  <c:v>0.2427146352136875</c:v>
                </c:pt>
                <c:pt idx="37">
                  <c:v>0.23132313798671164</c:v>
                </c:pt>
                <c:pt idx="38">
                  <c:v>0.21996113239722592</c:v>
                </c:pt>
                <c:pt idx="39">
                  <c:v>0.20860768394036089</c:v>
                </c:pt>
                <c:pt idx="40">
                  <c:v>0.19731027340729237</c:v>
                </c:pt>
                <c:pt idx="41">
                  <c:v>0.1860890682329901</c:v>
                </c:pt>
                <c:pt idx="42">
                  <c:v>0.17497870665226911</c:v>
                </c:pt>
                <c:pt idx="43">
                  <c:v>0.16399873402780318</c:v>
                </c:pt>
                <c:pt idx="44">
                  <c:v>0.15315350196979885</c:v>
                </c:pt>
                <c:pt idx="45">
                  <c:v>0.14212320434411937</c:v>
                </c:pt>
                <c:pt idx="46">
                  <c:v>0.1316792405234361</c:v>
                </c:pt>
                <c:pt idx="47">
                  <c:v>0.12148662309217187</c:v>
                </c:pt>
                <c:pt idx="48">
                  <c:v>0.11155578299736092</c:v>
                </c:pt>
                <c:pt idx="49">
                  <c:v>0.10191007496667288</c:v>
                </c:pt>
                <c:pt idx="50">
                  <c:v>9.2582767459494841E-2</c:v>
                </c:pt>
                <c:pt idx="51">
                  <c:v>8.3632437026060352E-2</c:v>
                </c:pt>
                <c:pt idx="52">
                  <c:v>7.5084317961846128E-2</c:v>
                </c:pt>
                <c:pt idx="53">
                  <c:v>0</c:v>
                </c:pt>
                <c:pt idx="54">
                  <c:v>0</c:v>
                </c:pt>
                <c:pt idx="55">
                  <c:v>0</c:v>
                </c:pt>
              </c:numCache>
            </c:numRef>
          </c:val>
          <c:extLst>
            <c:ext xmlns:c16="http://schemas.microsoft.com/office/drawing/2014/chart" uri="{C3380CC4-5D6E-409C-BE32-E72D297353CC}">
              <c16:uniqueId val="{0000004C-0A05-4EEE-BC63-007904043539}"/>
            </c:ext>
          </c:extLst>
        </c:ser>
        <c:ser>
          <c:idx val="4"/>
          <c:order val="4"/>
          <c:tx>
            <c:strRef>
              <c:f>総括表!$B$450</c:f>
              <c:strCache>
                <c:ptCount val="1"/>
                <c:pt idx="0">
                  <c:v>明治・大正生まれ</c:v>
                </c:pt>
              </c:strCache>
            </c:strRef>
          </c:tx>
          <c:spPr>
            <a:solidFill>
              <a:schemeClr val="accent5"/>
            </a:solidFill>
            <a:ln w="28575">
              <a:noFill/>
            </a:ln>
            <a:effectLst/>
          </c:spPr>
          <c:invertIfNegative val="0"/>
          <c:dPt>
            <c:idx val="0"/>
            <c:invertIfNegative val="0"/>
            <c:bubble3D val="0"/>
            <c:spPr>
              <a:solidFill>
                <a:schemeClr val="accent5"/>
              </a:solidFill>
              <a:ln w="28575">
                <a:solidFill>
                  <a:schemeClr val="tx2">
                    <a:lumMod val="75000"/>
                  </a:schemeClr>
                </a:solidFill>
              </a:ln>
              <a:effectLst/>
            </c:spPr>
            <c:extLst>
              <c:ext xmlns:c16="http://schemas.microsoft.com/office/drawing/2014/chart" uri="{C3380CC4-5D6E-409C-BE32-E72D297353CC}">
                <c16:uniqueId val="{0000004E-0A05-4EEE-BC63-007904043539}"/>
              </c:ext>
            </c:extLst>
          </c:dPt>
          <c:dPt>
            <c:idx val="5"/>
            <c:invertIfNegative val="0"/>
            <c:bubble3D val="0"/>
            <c:spPr>
              <a:solidFill>
                <a:schemeClr val="accent5"/>
              </a:solidFill>
              <a:ln w="28575">
                <a:solidFill>
                  <a:schemeClr val="tx2">
                    <a:lumMod val="75000"/>
                  </a:schemeClr>
                </a:solidFill>
              </a:ln>
              <a:effectLst/>
            </c:spPr>
            <c:extLst>
              <c:ext xmlns:c16="http://schemas.microsoft.com/office/drawing/2014/chart" uri="{C3380CC4-5D6E-409C-BE32-E72D297353CC}">
                <c16:uniqueId val="{00000050-0A05-4EEE-BC63-007904043539}"/>
              </c:ext>
            </c:extLst>
          </c:dPt>
          <c:dPt>
            <c:idx val="10"/>
            <c:invertIfNegative val="0"/>
            <c:bubble3D val="0"/>
            <c:spPr>
              <a:solidFill>
                <a:schemeClr val="accent5"/>
              </a:solidFill>
              <a:ln w="28575">
                <a:solidFill>
                  <a:schemeClr val="tx2">
                    <a:lumMod val="75000"/>
                  </a:schemeClr>
                </a:solidFill>
              </a:ln>
              <a:effectLst/>
            </c:spPr>
            <c:extLst>
              <c:ext xmlns:c16="http://schemas.microsoft.com/office/drawing/2014/chart" uri="{C3380CC4-5D6E-409C-BE32-E72D297353CC}">
                <c16:uniqueId val="{00000052-0A05-4EEE-BC63-007904043539}"/>
              </c:ext>
            </c:extLst>
          </c:dPt>
          <c:dLbls>
            <c:dLbl>
              <c:idx val="6"/>
              <c:layout>
                <c:manualLayout>
                  <c:x val="0"/>
                  <c:y val="0.13541666666666666"/>
                </c:manualLayout>
              </c:layout>
              <c:tx>
                <c:rich>
                  <a:bodyPr rot="0" spcFirstLastPara="1" vertOverflow="ellipsis" vert="horz" wrap="square" lIns="38100" tIns="19050" rIns="38100" bIns="19050" anchor="ctr" anchorCtr="1">
                    <a:spAutoFit/>
                  </a:bodyPr>
                  <a:lstStyle/>
                  <a:p>
                    <a:pPr>
                      <a:defRPr sz="1050" b="1" i="0" u="none" strike="noStrike" kern="1200" baseline="0">
                        <a:solidFill>
                          <a:srgbClr val="7030A0"/>
                        </a:solidFill>
                        <a:latin typeface="Meiryo UI" panose="020B0604030504040204" pitchFamily="50" charset="-128"/>
                        <a:ea typeface="Meiryo UI" panose="020B0604030504040204" pitchFamily="50" charset="-128"/>
                        <a:cs typeface="+mn-cs"/>
                      </a:defRPr>
                    </a:pPr>
                    <a:fld id="{7F3432ED-A876-4B99-96B6-D6D4B08C868C}" type="SERIESNAME">
                      <a:rPr lang="ja-JP" altLang="en-US">
                        <a:solidFill>
                          <a:srgbClr val="7030A0"/>
                        </a:solidFill>
                      </a:rPr>
                      <a:pPr>
                        <a:defRPr sz="1050" b="1">
                          <a:solidFill>
                            <a:srgbClr val="7030A0"/>
                          </a:solidFill>
                        </a:defRPr>
                      </a:pPr>
                      <a:t>[系列名]</a:t>
                    </a:fld>
                    <a:r>
                      <a:rPr lang="ja-JP" altLang="en-US" baseline="0">
                        <a:solidFill>
                          <a:srgbClr val="7030A0"/>
                        </a:solidFill>
                      </a:rPr>
                      <a:t>
</a:t>
                    </a:r>
                    <a:fld id="{975FF142-8814-433A-9708-17835E4DE4F6}" type="CATEGORYNAME">
                      <a:rPr lang="en-US" altLang="ja-JP" baseline="0">
                        <a:solidFill>
                          <a:srgbClr val="7030A0"/>
                        </a:solidFill>
                      </a:rPr>
                      <a:pPr>
                        <a:defRPr sz="1050" b="1">
                          <a:solidFill>
                            <a:srgbClr val="7030A0"/>
                          </a:solidFill>
                        </a:defRPr>
                      </a:pPr>
                      <a:t>[分類名]</a:t>
                    </a:fld>
                    <a:r>
                      <a:rPr lang="en-US" altLang="ja-JP" baseline="0">
                        <a:solidFill>
                          <a:srgbClr val="7030A0"/>
                        </a:solidFill>
                      </a:rPr>
                      <a:t>
64.5%</a:t>
                    </a:r>
                  </a:p>
                </c:rich>
              </c:tx>
              <c:numFmt formatCode="0.0%" sourceLinked="0"/>
              <c:spPr>
                <a:solidFill>
                  <a:sysClr val="window" lastClr="FFFFFF">
                    <a:alpha val="87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7030A0"/>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53-0A05-4EEE-BC63-007904043539}"/>
                </c:ext>
              </c:extLst>
            </c:dLbl>
            <c:dLbl>
              <c:idx val="10"/>
              <c:layout>
                <c:manualLayout>
                  <c:x val="-2.511386513362848E-17"/>
                  <c:y val="-2.083333333333335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0A05-4EEE-BC63-00790404353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2060"/>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総括表!$C$5:$BF$5</c:f>
              <c:strCache>
                <c:ptCount val="56"/>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pt idx="53">
                  <c:v>　</c:v>
                </c:pt>
                <c:pt idx="54">
                  <c:v>　</c:v>
                </c:pt>
                <c:pt idx="55">
                  <c:v>　</c:v>
                </c:pt>
              </c:strCache>
            </c:strRef>
          </c:cat>
          <c:val>
            <c:numRef>
              <c:f>総括表!$C$450:$BF$450</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extLst>
            <c:ext xmlns:c16="http://schemas.microsoft.com/office/drawing/2014/chart" uri="{C3380CC4-5D6E-409C-BE32-E72D297353CC}">
              <c16:uniqueId val="{00000054-0A05-4EEE-BC63-007904043539}"/>
            </c:ext>
          </c:extLst>
        </c:ser>
        <c:dLbls>
          <c:showLegendKey val="0"/>
          <c:showVal val="0"/>
          <c:showCatName val="0"/>
          <c:showSerName val="0"/>
          <c:showPercent val="0"/>
          <c:showBubbleSize val="0"/>
        </c:dLbls>
        <c:gapWidth val="0"/>
        <c:overlap val="100"/>
        <c:axId val="514311928"/>
        <c:axId val="514313496"/>
      </c:barChart>
      <c:catAx>
        <c:axId val="514311928"/>
        <c:scaling>
          <c:orientation val="minMax"/>
        </c:scaling>
        <c:delete val="0"/>
        <c:axPos val="b"/>
        <c:numFmt formatCode="#&quot;年&quot;" sourceLinked="0"/>
        <c:majorTickMark val="none"/>
        <c:minorTickMark val="none"/>
        <c:tickLblPos val="nextTo"/>
        <c:spPr>
          <a:noFill/>
          <a:ln w="9525" cap="flat" cmpd="sng" algn="ctr">
            <a:solidFill>
              <a:schemeClr val="tx1">
                <a:lumMod val="15000"/>
                <a:lumOff val="85000"/>
              </a:schemeClr>
            </a:solidFill>
            <a:round/>
          </a:ln>
          <a:effectLst/>
        </c:spPr>
        <c:txPr>
          <a:bodyPr rot="-252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14313496"/>
        <c:crosses val="autoZero"/>
        <c:auto val="1"/>
        <c:lblAlgn val="ctr"/>
        <c:lblOffset val="100"/>
        <c:tickLblSkip val="5"/>
        <c:noMultiLvlLbl val="0"/>
      </c:catAx>
      <c:valAx>
        <c:axId val="514313496"/>
        <c:scaling>
          <c:orientation val="minMax"/>
          <c:max val="1"/>
        </c:scaling>
        <c:delete val="1"/>
        <c:axPos val="l"/>
        <c:numFmt formatCode="General" sourceLinked="1"/>
        <c:majorTickMark val="out"/>
        <c:minorTickMark val="none"/>
        <c:tickLblPos val="nextTo"/>
        <c:crossAx val="514311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総括表!$A$281</c:f>
          <c:strCache>
            <c:ptCount val="1"/>
            <c:pt idx="0">
              <c:v>：世帯数_区全域</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4"/>
          <c:order val="0"/>
          <c:tx>
            <c:strRef>
              <c:f>総括表!$B$284</c:f>
              <c:strCache>
                <c:ptCount val="1"/>
                <c:pt idx="0">
                  <c:v>基本推計</c:v>
                </c:pt>
              </c:strCache>
            </c:strRef>
          </c:tx>
          <c:spPr>
            <a:ln w="63500" cap="rnd">
              <a:solidFill>
                <a:schemeClr val="accent5"/>
              </a:solidFill>
              <a:round/>
            </a:ln>
            <a:effectLst/>
          </c:spPr>
          <c:marker>
            <c:symbol val="none"/>
          </c:marker>
          <c:dPt>
            <c:idx val="1"/>
            <c:marker>
              <c:symbol val="none"/>
            </c:marker>
            <c:bubble3D val="0"/>
            <c:extLst>
              <c:ext xmlns:c16="http://schemas.microsoft.com/office/drawing/2014/chart" uri="{C3380CC4-5D6E-409C-BE32-E72D297353CC}">
                <c16:uniqueId val="{00000000-8EF4-4231-A3A9-CD707520BBDC}"/>
              </c:ext>
            </c:extLst>
          </c:dPt>
          <c:dPt>
            <c:idx val="2"/>
            <c:marker>
              <c:symbol val="none"/>
            </c:marker>
            <c:bubble3D val="0"/>
            <c:extLst>
              <c:ext xmlns:c16="http://schemas.microsoft.com/office/drawing/2014/chart" uri="{C3380CC4-5D6E-409C-BE32-E72D297353CC}">
                <c16:uniqueId val="{00000001-8EF4-4231-A3A9-CD707520BBDC}"/>
              </c:ext>
            </c:extLst>
          </c:dPt>
          <c:dPt>
            <c:idx val="3"/>
            <c:marker>
              <c:symbol val="none"/>
            </c:marker>
            <c:bubble3D val="0"/>
            <c:extLst>
              <c:ext xmlns:c16="http://schemas.microsoft.com/office/drawing/2014/chart" uri="{C3380CC4-5D6E-409C-BE32-E72D297353CC}">
                <c16:uniqueId val="{00000002-8EF4-4231-A3A9-CD707520BBDC}"/>
              </c:ext>
            </c:extLst>
          </c:dPt>
          <c:dPt>
            <c:idx val="4"/>
            <c:marker>
              <c:symbol val="none"/>
            </c:marker>
            <c:bubble3D val="0"/>
            <c:extLst>
              <c:ext xmlns:c16="http://schemas.microsoft.com/office/drawing/2014/chart" uri="{C3380CC4-5D6E-409C-BE32-E72D297353CC}">
                <c16:uniqueId val="{00000003-8EF4-4231-A3A9-CD707520BBDC}"/>
              </c:ext>
            </c:extLst>
          </c:dPt>
          <c:dPt>
            <c:idx val="6"/>
            <c:marker>
              <c:symbol val="none"/>
            </c:marker>
            <c:bubble3D val="0"/>
            <c:extLst>
              <c:ext xmlns:c16="http://schemas.microsoft.com/office/drawing/2014/chart" uri="{C3380CC4-5D6E-409C-BE32-E72D297353CC}">
                <c16:uniqueId val="{00000004-8EF4-4231-A3A9-CD707520BBDC}"/>
              </c:ext>
            </c:extLst>
          </c:dPt>
          <c:dPt>
            <c:idx val="7"/>
            <c:marker>
              <c:symbol val="none"/>
            </c:marker>
            <c:bubble3D val="0"/>
            <c:extLst>
              <c:ext xmlns:c16="http://schemas.microsoft.com/office/drawing/2014/chart" uri="{C3380CC4-5D6E-409C-BE32-E72D297353CC}">
                <c16:uniqueId val="{00000005-8EF4-4231-A3A9-CD707520BBDC}"/>
              </c:ext>
            </c:extLst>
          </c:dPt>
          <c:dPt>
            <c:idx val="8"/>
            <c:marker>
              <c:symbol val="none"/>
            </c:marker>
            <c:bubble3D val="0"/>
            <c:extLst>
              <c:ext xmlns:c16="http://schemas.microsoft.com/office/drawing/2014/chart" uri="{C3380CC4-5D6E-409C-BE32-E72D297353CC}">
                <c16:uniqueId val="{00000006-8EF4-4231-A3A9-CD707520BBDC}"/>
              </c:ext>
            </c:extLst>
          </c:dPt>
          <c:dPt>
            <c:idx val="9"/>
            <c:marker>
              <c:symbol val="none"/>
            </c:marker>
            <c:bubble3D val="0"/>
            <c:extLst>
              <c:ext xmlns:c16="http://schemas.microsoft.com/office/drawing/2014/chart" uri="{C3380CC4-5D6E-409C-BE32-E72D297353CC}">
                <c16:uniqueId val="{00000007-8EF4-4231-A3A9-CD707520BBDC}"/>
              </c:ext>
            </c:extLst>
          </c:dPt>
          <c:dPt>
            <c:idx val="11"/>
            <c:marker>
              <c:symbol val="none"/>
            </c:marker>
            <c:bubble3D val="0"/>
            <c:extLst>
              <c:ext xmlns:c16="http://schemas.microsoft.com/office/drawing/2014/chart" uri="{C3380CC4-5D6E-409C-BE32-E72D297353CC}">
                <c16:uniqueId val="{00000008-8EF4-4231-A3A9-CD707520BBDC}"/>
              </c:ext>
            </c:extLst>
          </c:dPt>
          <c:dPt>
            <c:idx val="12"/>
            <c:marker>
              <c:symbol val="none"/>
            </c:marker>
            <c:bubble3D val="0"/>
            <c:extLst>
              <c:ext xmlns:c16="http://schemas.microsoft.com/office/drawing/2014/chart" uri="{C3380CC4-5D6E-409C-BE32-E72D297353CC}">
                <c16:uniqueId val="{00000009-8EF4-4231-A3A9-CD707520BBDC}"/>
              </c:ext>
            </c:extLst>
          </c:dPt>
          <c:dPt>
            <c:idx val="13"/>
            <c:marker>
              <c:symbol val="none"/>
            </c:marker>
            <c:bubble3D val="0"/>
            <c:extLst>
              <c:ext xmlns:c16="http://schemas.microsoft.com/office/drawing/2014/chart" uri="{C3380CC4-5D6E-409C-BE32-E72D297353CC}">
                <c16:uniqueId val="{0000000A-8EF4-4231-A3A9-CD707520BBDC}"/>
              </c:ext>
            </c:extLst>
          </c:dPt>
          <c:dPt>
            <c:idx val="14"/>
            <c:marker>
              <c:symbol val="none"/>
            </c:marker>
            <c:bubble3D val="0"/>
            <c:extLst>
              <c:ext xmlns:c16="http://schemas.microsoft.com/office/drawing/2014/chart" uri="{C3380CC4-5D6E-409C-BE32-E72D297353CC}">
                <c16:uniqueId val="{0000000B-8EF4-4231-A3A9-CD707520BBDC}"/>
              </c:ext>
            </c:extLst>
          </c:dPt>
          <c:dPt>
            <c:idx val="16"/>
            <c:marker>
              <c:symbol val="none"/>
            </c:marker>
            <c:bubble3D val="0"/>
            <c:extLst>
              <c:ext xmlns:c16="http://schemas.microsoft.com/office/drawing/2014/chart" uri="{C3380CC4-5D6E-409C-BE32-E72D297353CC}">
                <c16:uniqueId val="{0000000C-8EF4-4231-A3A9-CD707520BBDC}"/>
              </c:ext>
            </c:extLst>
          </c:dPt>
          <c:dPt>
            <c:idx val="17"/>
            <c:marker>
              <c:symbol val="none"/>
            </c:marker>
            <c:bubble3D val="0"/>
            <c:extLst>
              <c:ext xmlns:c16="http://schemas.microsoft.com/office/drawing/2014/chart" uri="{C3380CC4-5D6E-409C-BE32-E72D297353CC}">
                <c16:uniqueId val="{0000000D-8EF4-4231-A3A9-CD707520BBDC}"/>
              </c:ext>
            </c:extLst>
          </c:dPt>
          <c:dPt>
            <c:idx val="18"/>
            <c:marker>
              <c:symbol val="none"/>
            </c:marker>
            <c:bubble3D val="0"/>
            <c:extLst>
              <c:ext xmlns:c16="http://schemas.microsoft.com/office/drawing/2014/chart" uri="{C3380CC4-5D6E-409C-BE32-E72D297353CC}">
                <c16:uniqueId val="{0000000E-8EF4-4231-A3A9-CD707520BBDC}"/>
              </c:ext>
            </c:extLst>
          </c:dPt>
          <c:dPt>
            <c:idx val="19"/>
            <c:marker>
              <c:symbol val="none"/>
            </c:marker>
            <c:bubble3D val="0"/>
            <c:extLst>
              <c:ext xmlns:c16="http://schemas.microsoft.com/office/drawing/2014/chart" uri="{C3380CC4-5D6E-409C-BE32-E72D297353CC}">
                <c16:uniqueId val="{0000000F-8EF4-4231-A3A9-CD707520BBDC}"/>
              </c:ext>
            </c:extLst>
          </c:dPt>
          <c:dPt>
            <c:idx val="21"/>
            <c:marker>
              <c:symbol val="none"/>
            </c:marker>
            <c:bubble3D val="0"/>
            <c:extLst>
              <c:ext xmlns:c16="http://schemas.microsoft.com/office/drawing/2014/chart" uri="{C3380CC4-5D6E-409C-BE32-E72D297353CC}">
                <c16:uniqueId val="{00000010-8EF4-4231-A3A9-CD707520BBDC}"/>
              </c:ext>
            </c:extLst>
          </c:dPt>
          <c:dPt>
            <c:idx val="22"/>
            <c:marker>
              <c:symbol val="none"/>
            </c:marker>
            <c:bubble3D val="0"/>
            <c:extLst>
              <c:ext xmlns:c16="http://schemas.microsoft.com/office/drawing/2014/chart" uri="{C3380CC4-5D6E-409C-BE32-E72D297353CC}">
                <c16:uniqueId val="{00000011-8EF4-4231-A3A9-CD707520BBDC}"/>
              </c:ext>
            </c:extLst>
          </c:dPt>
          <c:dPt>
            <c:idx val="23"/>
            <c:marker>
              <c:symbol val="none"/>
            </c:marker>
            <c:bubble3D val="0"/>
            <c:extLst>
              <c:ext xmlns:c16="http://schemas.microsoft.com/office/drawing/2014/chart" uri="{C3380CC4-5D6E-409C-BE32-E72D297353CC}">
                <c16:uniqueId val="{00000012-8EF4-4231-A3A9-CD707520BBDC}"/>
              </c:ext>
            </c:extLst>
          </c:dPt>
          <c:dPt>
            <c:idx val="24"/>
            <c:marker>
              <c:symbol val="none"/>
            </c:marker>
            <c:bubble3D val="0"/>
            <c:extLst>
              <c:ext xmlns:c16="http://schemas.microsoft.com/office/drawing/2014/chart" uri="{C3380CC4-5D6E-409C-BE32-E72D297353CC}">
                <c16:uniqueId val="{00000013-8EF4-4231-A3A9-CD707520BBDC}"/>
              </c:ext>
            </c:extLst>
          </c:dPt>
          <c:dPt>
            <c:idx val="26"/>
            <c:marker>
              <c:symbol val="none"/>
            </c:marker>
            <c:bubble3D val="0"/>
            <c:extLst>
              <c:ext xmlns:c16="http://schemas.microsoft.com/office/drawing/2014/chart" uri="{C3380CC4-5D6E-409C-BE32-E72D297353CC}">
                <c16:uniqueId val="{00000014-8EF4-4231-A3A9-CD707520BBDC}"/>
              </c:ext>
            </c:extLst>
          </c:dPt>
          <c:dPt>
            <c:idx val="27"/>
            <c:marker>
              <c:symbol val="none"/>
            </c:marker>
            <c:bubble3D val="0"/>
            <c:extLst>
              <c:ext xmlns:c16="http://schemas.microsoft.com/office/drawing/2014/chart" uri="{C3380CC4-5D6E-409C-BE32-E72D297353CC}">
                <c16:uniqueId val="{00000015-8EF4-4231-A3A9-CD707520BBDC}"/>
              </c:ext>
            </c:extLst>
          </c:dPt>
          <c:dPt>
            <c:idx val="28"/>
            <c:marker>
              <c:symbol val="none"/>
            </c:marker>
            <c:bubble3D val="0"/>
            <c:extLst>
              <c:ext xmlns:c16="http://schemas.microsoft.com/office/drawing/2014/chart" uri="{C3380CC4-5D6E-409C-BE32-E72D297353CC}">
                <c16:uniqueId val="{00000016-8EF4-4231-A3A9-CD707520BBDC}"/>
              </c:ext>
            </c:extLst>
          </c:dPt>
          <c:dPt>
            <c:idx val="29"/>
            <c:marker>
              <c:symbol val="none"/>
            </c:marker>
            <c:bubble3D val="0"/>
            <c:extLst>
              <c:ext xmlns:c16="http://schemas.microsoft.com/office/drawing/2014/chart" uri="{C3380CC4-5D6E-409C-BE32-E72D297353CC}">
                <c16:uniqueId val="{00000017-8EF4-4231-A3A9-CD707520BBDC}"/>
              </c:ext>
            </c:extLst>
          </c:dPt>
          <c:dPt>
            <c:idx val="31"/>
            <c:marker>
              <c:symbol val="none"/>
            </c:marker>
            <c:bubble3D val="0"/>
            <c:extLst>
              <c:ext xmlns:c16="http://schemas.microsoft.com/office/drawing/2014/chart" uri="{C3380CC4-5D6E-409C-BE32-E72D297353CC}">
                <c16:uniqueId val="{00000018-8EF4-4231-A3A9-CD707520BBDC}"/>
              </c:ext>
            </c:extLst>
          </c:dPt>
          <c:dPt>
            <c:idx val="32"/>
            <c:marker>
              <c:symbol val="none"/>
            </c:marker>
            <c:bubble3D val="0"/>
            <c:extLst>
              <c:ext xmlns:c16="http://schemas.microsoft.com/office/drawing/2014/chart" uri="{C3380CC4-5D6E-409C-BE32-E72D297353CC}">
                <c16:uniqueId val="{00000019-8EF4-4231-A3A9-CD707520BBDC}"/>
              </c:ext>
            </c:extLst>
          </c:dPt>
          <c:dPt>
            <c:idx val="33"/>
            <c:marker>
              <c:symbol val="none"/>
            </c:marker>
            <c:bubble3D val="0"/>
            <c:extLst>
              <c:ext xmlns:c16="http://schemas.microsoft.com/office/drawing/2014/chart" uri="{C3380CC4-5D6E-409C-BE32-E72D297353CC}">
                <c16:uniqueId val="{0000001A-8EF4-4231-A3A9-CD707520BBDC}"/>
              </c:ext>
            </c:extLst>
          </c:dPt>
          <c:dPt>
            <c:idx val="34"/>
            <c:marker>
              <c:symbol val="none"/>
            </c:marker>
            <c:bubble3D val="0"/>
            <c:extLst>
              <c:ext xmlns:c16="http://schemas.microsoft.com/office/drawing/2014/chart" uri="{C3380CC4-5D6E-409C-BE32-E72D297353CC}">
                <c16:uniqueId val="{0000001B-8EF4-4231-A3A9-CD707520BBDC}"/>
              </c:ext>
            </c:extLst>
          </c:dPt>
          <c:dPt>
            <c:idx val="36"/>
            <c:marker>
              <c:symbol val="none"/>
            </c:marker>
            <c:bubble3D val="0"/>
            <c:extLst>
              <c:ext xmlns:c16="http://schemas.microsoft.com/office/drawing/2014/chart" uri="{C3380CC4-5D6E-409C-BE32-E72D297353CC}">
                <c16:uniqueId val="{0000001C-8EF4-4231-A3A9-CD707520BBDC}"/>
              </c:ext>
            </c:extLst>
          </c:dPt>
          <c:dPt>
            <c:idx val="37"/>
            <c:marker>
              <c:symbol val="none"/>
            </c:marker>
            <c:bubble3D val="0"/>
            <c:extLst>
              <c:ext xmlns:c16="http://schemas.microsoft.com/office/drawing/2014/chart" uri="{C3380CC4-5D6E-409C-BE32-E72D297353CC}">
                <c16:uniqueId val="{0000001D-8EF4-4231-A3A9-CD707520BBDC}"/>
              </c:ext>
            </c:extLst>
          </c:dPt>
          <c:dPt>
            <c:idx val="38"/>
            <c:marker>
              <c:symbol val="none"/>
            </c:marker>
            <c:bubble3D val="0"/>
            <c:extLst>
              <c:ext xmlns:c16="http://schemas.microsoft.com/office/drawing/2014/chart" uri="{C3380CC4-5D6E-409C-BE32-E72D297353CC}">
                <c16:uniqueId val="{0000001E-8EF4-4231-A3A9-CD707520BBDC}"/>
              </c:ext>
            </c:extLst>
          </c:dPt>
          <c:dPt>
            <c:idx val="39"/>
            <c:marker>
              <c:symbol val="none"/>
            </c:marker>
            <c:bubble3D val="0"/>
            <c:extLst>
              <c:ext xmlns:c16="http://schemas.microsoft.com/office/drawing/2014/chart" uri="{C3380CC4-5D6E-409C-BE32-E72D297353CC}">
                <c16:uniqueId val="{0000001F-8EF4-4231-A3A9-CD707520BBDC}"/>
              </c:ext>
            </c:extLst>
          </c:dPt>
          <c:dPt>
            <c:idx val="41"/>
            <c:marker>
              <c:symbol val="none"/>
            </c:marker>
            <c:bubble3D val="0"/>
            <c:extLst>
              <c:ext xmlns:c16="http://schemas.microsoft.com/office/drawing/2014/chart" uri="{C3380CC4-5D6E-409C-BE32-E72D297353CC}">
                <c16:uniqueId val="{00000020-8EF4-4231-A3A9-CD707520BBDC}"/>
              </c:ext>
            </c:extLst>
          </c:dPt>
          <c:dPt>
            <c:idx val="42"/>
            <c:marker>
              <c:symbol val="none"/>
            </c:marker>
            <c:bubble3D val="0"/>
            <c:extLst>
              <c:ext xmlns:c16="http://schemas.microsoft.com/office/drawing/2014/chart" uri="{C3380CC4-5D6E-409C-BE32-E72D297353CC}">
                <c16:uniqueId val="{00000021-8EF4-4231-A3A9-CD707520BBDC}"/>
              </c:ext>
            </c:extLst>
          </c:dPt>
          <c:dPt>
            <c:idx val="43"/>
            <c:marker>
              <c:symbol val="none"/>
            </c:marker>
            <c:bubble3D val="0"/>
            <c:extLst>
              <c:ext xmlns:c16="http://schemas.microsoft.com/office/drawing/2014/chart" uri="{C3380CC4-5D6E-409C-BE32-E72D297353CC}">
                <c16:uniqueId val="{00000022-8EF4-4231-A3A9-CD707520BBDC}"/>
              </c:ext>
            </c:extLst>
          </c:dPt>
          <c:dPt>
            <c:idx val="44"/>
            <c:marker>
              <c:symbol val="none"/>
            </c:marker>
            <c:bubble3D val="0"/>
            <c:extLst>
              <c:ext xmlns:c16="http://schemas.microsoft.com/office/drawing/2014/chart" uri="{C3380CC4-5D6E-409C-BE32-E72D297353CC}">
                <c16:uniqueId val="{00000023-8EF4-4231-A3A9-CD707520BBDC}"/>
              </c:ext>
            </c:extLst>
          </c:dPt>
          <c:dPt>
            <c:idx val="46"/>
            <c:marker>
              <c:symbol val="none"/>
            </c:marker>
            <c:bubble3D val="0"/>
            <c:extLst>
              <c:ext xmlns:c16="http://schemas.microsoft.com/office/drawing/2014/chart" uri="{C3380CC4-5D6E-409C-BE32-E72D297353CC}">
                <c16:uniqueId val="{00000024-8EF4-4231-A3A9-CD707520BBDC}"/>
              </c:ext>
            </c:extLst>
          </c:dPt>
          <c:dPt>
            <c:idx val="47"/>
            <c:marker>
              <c:symbol val="none"/>
            </c:marker>
            <c:bubble3D val="0"/>
            <c:extLst>
              <c:ext xmlns:c16="http://schemas.microsoft.com/office/drawing/2014/chart" uri="{C3380CC4-5D6E-409C-BE32-E72D297353CC}">
                <c16:uniqueId val="{00000025-8EF4-4231-A3A9-CD707520BBDC}"/>
              </c:ext>
            </c:extLst>
          </c:dPt>
          <c:dPt>
            <c:idx val="48"/>
            <c:marker>
              <c:symbol val="none"/>
            </c:marker>
            <c:bubble3D val="0"/>
            <c:extLst>
              <c:ext xmlns:c16="http://schemas.microsoft.com/office/drawing/2014/chart" uri="{C3380CC4-5D6E-409C-BE32-E72D297353CC}">
                <c16:uniqueId val="{00000026-8EF4-4231-A3A9-CD707520BBDC}"/>
              </c:ext>
            </c:extLst>
          </c:dPt>
          <c:dPt>
            <c:idx val="49"/>
            <c:marker>
              <c:symbol val="none"/>
            </c:marker>
            <c:bubble3D val="0"/>
            <c:extLst>
              <c:ext xmlns:c16="http://schemas.microsoft.com/office/drawing/2014/chart" uri="{C3380CC4-5D6E-409C-BE32-E72D297353CC}">
                <c16:uniqueId val="{00000027-8EF4-4231-A3A9-CD707520BBDC}"/>
              </c:ext>
            </c:extLst>
          </c:dPt>
          <c:dPt>
            <c:idx val="51"/>
            <c:marker>
              <c:symbol val="none"/>
            </c:marker>
            <c:bubble3D val="0"/>
            <c:extLst>
              <c:ext xmlns:c16="http://schemas.microsoft.com/office/drawing/2014/chart" uri="{C3380CC4-5D6E-409C-BE32-E72D297353CC}">
                <c16:uniqueId val="{00000028-8EF4-4231-A3A9-CD707520BBDC}"/>
              </c:ext>
            </c:extLst>
          </c:dPt>
          <c:dPt>
            <c:idx val="52"/>
            <c:marker>
              <c:symbol val="none"/>
            </c:marker>
            <c:bubble3D val="0"/>
            <c:extLst>
              <c:ext xmlns:c16="http://schemas.microsoft.com/office/drawing/2014/chart" uri="{C3380CC4-5D6E-409C-BE32-E72D297353CC}">
                <c16:uniqueId val="{00000029-8EF4-4231-A3A9-CD707520BBDC}"/>
              </c:ext>
            </c:extLst>
          </c:dPt>
          <c:dPt>
            <c:idx val="53"/>
            <c:marker>
              <c:symbol val="none"/>
            </c:marker>
            <c:bubble3D val="0"/>
            <c:extLst>
              <c:ext xmlns:c16="http://schemas.microsoft.com/office/drawing/2014/chart" uri="{C3380CC4-5D6E-409C-BE32-E72D297353CC}">
                <c16:uniqueId val="{0000002A-8EF4-4231-A3A9-CD707520BBDC}"/>
              </c:ext>
            </c:extLst>
          </c:dPt>
          <c:dPt>
            <c:idx val="54"/>
            <c:marker>
              <c:symbol val="none"/>
            </c:marker>
            <c:bubble3D val="0"/>
            <c:extLst>
              <c:ext xmlns:c16="http://schemas.microsoft.com/office/drawing/2014/chart" uri="{C3380CC4-5D6E-409C-BE32-E72D297353CC}">
                <c16:uniqueId val="{0000002B-8EF4-4231-A3A9-CD707520BBDC}"/>
              </c:ext>
            </c:extLst>
          </c:dPt>
          <c:dLbls>
            <c:dLbl>
              <c:idx val="55"/>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5">
                          <a:lumMod val="50000"/>
                        </a:schemeClr>
                      </a:solidFill>
                      <a:latin typeface="Meiryo UI" panose="020B0604030504040204" pitchFamily="50" charset="-128"/>
                      <a:ea typeface="Meiryo UI" panose="020B0604030504040204" pitchFamily="50" charset="-128"/>
                      <a:cs typeface="+mn-cs"/>
                    </a:defRPr>
                  </a:pPr>
                  <a:endParaRPr lang="ja-JP"/>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C-8EF4-4231-A3A9-CD707520BBD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総括表!$C$5:$BF$5</c:f>
              <c:strCache>
                <c:ptCount val="56"/>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pt idx="53">
                  <c:v>　</c:v>
                </c:pt>
                <c:pt idx="54">
                  <c:v>　</c:v>
                </c:pt>
                <c:pt idx="55">
                  <c:v>　</c:v>
                </c:pt>
              </c:strCache>
            </c:strRef>
          </c:cat>
          <c:val>
            <c:numRef>
              <c:f>総括表!$C$284:$BF$284</c:f>
              <c:numCache>
                <c:formatCode>#,##0_ ;[Red]\-#,##0\ </c:formatCode>
                <c:ptCount val="56"/>
                <c:pt idx="53">
                  <c:v>0</c:v>
                </c:pt>
                <c:pt idx="54">
                  <c:v>0</c:v>
                </c:pt>
                <c:pt idx="55">
                  <c:v>0</c:v>
                </c:pt>
              </c:numCache>
            </c:numRef>
          </c:val>
          <c:smooth val="0"/>
          <c:extLst>
            <c:ext xmlns:c16="http://schemas.microsoft.com/office/drawing/2014/chart" uri="{C3380CC4-5D6E-409C-BE32-E72D297353CC}">
              <c16:uniqueId val="{0000002D-8EF4-4231-A3A9-CD707520BBDC}"/>
            </c:ext>
          </c:extLst>
        </c:ser>
        <c:dLbls>
          <c:showLegendKey val="0"/>
          <c:showVal val="0"/>
          <c:showCatName val="0"/>
          <c:showSerName val="0"/>
          <c:showPercent val="0"/>
          <c:showBubbleSize val="0"/>
        </c:dLbls>
        <c:smooth val="0"/>
        <c:axId val="514314280"/>
        <c:axId val="514316632"/>
        <c:extLst/>
      </c:lineChart>
      <c:catAx>
        <c:axId val="51431428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en-US"/>
                  <a:t>基準日</a:t>
                </a:r>
                <a:r>
                  <a:rPr lang="en-US" altLang="ja-JP"/>
                  <a:t>:</a:t>
                </a:r>
                <a:r>
                  <a:rPr lang="en-US"/>
                  <a:t>12</a:t>
                </a:r>
                <a:r>
                  <a:rPr lang="ja-JP"/>
                  <a:t>月</a:t>
                </a:r>
                <a:r>
                  <a:rPr lang="ja-JP" altLang="en-US"/>
                  <a:t>末</a:t>
                </a:r>
                <a:r>
                  <a:rPr lang="ja-JP"/>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14316632"/>
        <c:crosses val="autoZero"/>
        <c:auto val="1"/>
        <c:lblAlgn val="ctr"/>
        <c:lblOffset val="100"/>
        <c:tickLblSkip val="5"/>
        <c:tickMarkSkip val="1"/>
        <c:noMultiLvlLbl val="0"/>
      </c:catAx>
      <c:valAx>
        <c:axId val="514316632"/>
        <c:scaling>
          <c:orientation val="minMax"/>
          <c:max val="600000"/>
          <c:min val="1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en-US"/>
                  <a:t>世帯</a:t>
                </a:r>
                <a:r>
                  <a:rPr lang="ja-JP"/>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14314280"/>
        <c:crosses val="autoZero"/>
        <c:crossBetween val="between"/>
        <c:majorUnit val="5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総括表!$A$288</c:f>
          <c:strCache>
            <c:ptCount val="1"/>
            <c:pt idx="0">
              <c:v>：単独世帯数_区全域</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4"/>
          <c:order val="0"/>
          <c:tx>
            <c:strRef>
              <c:f>総括表!$B$291</c:f>
              <c:strCache>
                <c:ptCount val="1"/>
                <c:pt idx="0">
                  <c:v>基本推計</c:v>
                </c:pt>
              </c:strCache>
            </c:strRef>
          </c:tx>
          <c:spPr>
            <a:ln w="28575" cap="rnd">
              <a:solidFill>
                <a:schemeClr val="accent5"/>
              </a:solidFill>
              <a:round/>
            </a:ln>
            <a:effectLst/>
          </c:spPr>
          <c:marker>
            <c:symbol val="none"/>
          </c:marker>
          <c:dPt>
            <c:idx val="1"/>
            <c:marker>
              <c:symbol val="none"/>
            </c:marker>
            <c:bubble3D val="0"/>
            <c:extLst>
              <c:ext xmlns:c16="http://schemas.microsoft.com/office/drawing/2014/chart" uri="{C3380CC4-5D6E-409C-BE32-E72D297353CC}">
                <c16:uniqueId val="{00000000-FE55-4BFB-9FBF-2587BF44D8C8}"/>
              </c:ext>
            </c:extLst>
          </c:dPt>
          <c:dPt>
            <c:idx val="2"/>
            <c:marker>
              <c:symbol val="none"/>
            </c:marker>
            <c:bubble3D val="0"/>
            <c:extLst>
              <c:ext xmlns:c16="http://schemas.microsoft.com/office/drawing/2014/chart" uri="{C3380CC4-5D6E-409C-BE32-E72D297353CC}">
                <c16:uniqueId val="{00000001-FE55-4BFB-9FBF-2587BF44D8C8}"/>
              </c:ext>
            </c:extLst>
          </c:dPt>
          <c:dPt>
            <c:idx val="3"/>
            <c:marker>
              <c:symbol val="none"/>
            </c:marker>
            <c:bubble3D val="0"/>
            <c:extLst>
              <c:ext xmlns:c16="http://schemas.microsoft.com/office/drawing/2014/chart" uri="{C3380CC4-5D6E-409C-BE32-E72D297353CC}">
                <c16:uniqueId val="{00000002-FE55-4BFB-9FBF-2587BF44D8C8}"/>
              </c:ext>
            </c:extLst>
          </c:dPt>
          <c:dPt>
            <c:idx val="4"/>
            <c:marker>
              <c:symbol val="none"/>
            </c:marker>
            <c:bubble3D val="0"/>
            <c:extLst>
              <c:ext xmlns:c16="http://schemas.microsoft.com/office/drawing/2014/chart" uri="{C3380CC4-5D6E-409C-BE32-E72D297353CC}">
                <c16:uniqueId val="{00000003-FE55-4BFB-9FBF-2587BF44D8C8}"/>
              </c:ext>
            </c:extLst>
          </c:dPt>
          <c:dPt>
            <c:idx val="6"/>
            <c:marker>
              <c:symbol val="none"/>
            </c:marker>
            <c:bubble3D val="0"/>
            <c:extLst>
              <c:ext xmlns:c16="http://schemas.microsoft.com/office/drawing/2014/chart" uri="{C3380CC4-5D6E-409C-BE32-E72D297353CC}">
                <c16:uniqueId val="{00000004-FE55-4BFB-9FBF-2587BF44D8C8}"/>
              </c:ext>
            </c:extLst>
          </c:dPt>
          <c:dPt>
            <c:idx val="7"/>
            <c:marker>
              <c:symbol val="none"/>
            </c:marker>
            <c:bubble3D val="0"/>
            <c:extLst>
              <c:ext xmlns:c16="http://schemas.microsoft.com/office/drawing/2014/chart" uri="{C3380CC4-5D6E-409C-BE32-E72D297353CC}">
                <c16:uniqueId val="{00000005-FE55-4BFB-9FBF-2587BF44D8C8}"/>
              </c:ext>
            </c:extLst>
          </c:dPt>
          <c:dPt>
            <c:idx val="8"/>
            <c:marker>
              <c:symbol val="none"/>
            </c:marker>
            <c:bubble3D val="0"/>
            <c:extLst>
              <c:ext xmlns:c16="http://schemas.microsoft.com/office/drawing/2014/chart" uri="{C3380CC4-5D6E-409C-BE32-E72D297353CC}">
                <c16:uniqueId val="{00000006-FE55-4BFB-9FBF-2587BF44D8C8}"/>
              </c:ext>
            </c:extLst>
          </c:dPt>
          <c:dPt>
            <c:idx val="9"/>
            <c:marker>
              <c:symbol val="none"/>
            </c:marker>
            <c:bubble3D val="0"/>
            <c:extLst>
              <c:ext xmlns:c16="http://schemas.microsoft.com/office/drawing/2014/chart" uri="{C3380CC4-5D6E-409C-BE32-E72D297353CC}">
                <c16:uniqueId val="{00000007-FE55-4BFB-9FBF-2587BF44D8C8}"/>
              </c:ext>
            </c:extLst>
          </c:dPt>
          <c:dPt>
            <c:idx val="11"/>
            <c:marker>
              <c:symbol val="none"/>
            </c:marker>
            <c:bubble3D val="0"/>
            <c:extLst>
              <c:ext xmlns:c16="http://schemas.microsoft.com/office/drawing/2014/chart" uri="{C3380CC4-5D6E-409C-BE32-E72D297353CC}">
                <c16:uniqueId val="{00000008-FE55-4BFB-9FBF-2587BF44D8C8}"/>
              </c:ext>
            </c:extLst>
          </c:dPt>
          <c:dPt>
            <c:idx val="12"/>
            <c:marker>
              <c:symbol val="none"/>
            </c:marker>
            <c:bubble3D val="0"/>
            <c:extLst>
              <c:ext xmlns:c16="http://schemas.microsoft.com/office/drawing/2014/chart" uri="{C3380CC4-5D6E-409C-BE32-E72D297353CC}">
                <c16:uniqueId val="{00000009-FE55-4BFB-9FBF-2587BF44D8C8}"/>
              </c:ext>
            </c:extLst>
          </c:dPt>
          <c:dPt>
            <c:idx val="13"/>
            <c:marker>
              <c:symbol val="none"/>
            </c:marker>
            <c:bubble3D val="0"/>
            <c:extLst>
              <c:ext xmlns:c16="http://schemas.microsoft.com/office/drawing/2014/chart" uri="{C3380CC4-5D6E-409C-BE32-E72D297353CC}">
                <c16:uniqueId val="{0000000A-FE55-4BFB-9FBF-2587BF44D8C8}"/>
              </c:ext>
            </c:extLst>
          </c:dPt>
          <c:dPt>
            <c:idx val="14"/>
            <c:marker>
              <c:symbol val="none"/>
            </c:marker>
            <c:bubble3D val="0"/>
            <c:extLst>
              <c:ext xmlns:c16="http://schemas.microsoft.com/office/drawing/2014/chart" uri="{C3380CC4-5D6E-409C-BE32-E72D297353CC}">
                <c16:uniqueId val="{0000000B-FE55-4BFB-9FBF-2587BF44D8C8}"/>
              </c:ext>
            </c:extLst>
          </c:dPt>
          <c:dPt>
            <c:idx val="16"/>
            <c:marker>
              <c:symbol val="none"/>
            </c:marker>
            <c:bubble3D val="0"/>
            <c:extLst>
              <c:ext xmlns:c16="http://schemas.microsoft.com/office/drawing/2014/chart" uri="{C3380CC4-5D6E-409C-BE32-E72D297353CC}">
                <c16:uniqueId val="{0000000C-FE55-4BFB-9FBF-2587BF44D8C8}"/>
              </c:ext>
            </c:extLst>
          </c:dPt>
          <c:dPt>
            <c:idx val="17"/>
            <c:marker>
              <c:symbol val="none"/>
            </c:marker>
            <c:bubble3D val="0"/>
            <c:extLst>
              <c:ext xmlns:c16="http://schemas.microsoft.com/office/drawing/2014/chart" uri="{C3380CC4-5D6E-409C-BE32-E72D297353CC}">
                <c16:uniqueId val="{0000000D-FE55-4BFB-9FBF-2587BF44D8C8}"/>
              </c:ext>
            </c:extLst>
          </c:dPt>
          <c:dPt>
            <c:idx val="18"/>
            <c:marker>
              <c:symbol val="none"/>
            </c:marker>
            <c:bubble3D val="0"/>
            <c:extLst>
              <c:ext xmlns:c16="http://schemas.microsoft.com/office/drawing/2014/chart" uri="{C3380CC4-5D6E-409C-BE32-E72D297353CC}">
                <c16:uniqueId val="{0000000E-FE55-4BFB-9FBF-2587BF44D8C8}"/>
              </c:ext>
            </c:extLst>
          </c:dPt>
          <c:dPt>
            <c:idx val="19"/>
            <c:marker>
              <c:symbol val="none"/>
            </c:marker>
            <c:bubble3D val="0"/>
            <c:extLst>
              <c:ext xmlns:c16="http://schemas.microsoft.com/office/drawing/2014/chart" uri="{C3380CC4-5D6E-409C-BE32-E72D297353CC}">
                <c16:uniqueId val="{0000000F-FE55-4BFB-9FBF-2587BF44D8C8}"/>
              </c:ext>
            </c:extLst>
          </c:dPt>
          <c:dPt>
            <c:idx val="21"/>
            <c:marker>
              <c:symbol val="none"/>
            </c:marker>
            <c:bubble3D val="0"/>
            <c:extLst>
              <c:ext xmlns:c16="http://schemas.microsoft.com/office/drawing/2014/chart" uri="{C3380CC4-5D6E-409C-BE32-E72D297353CC}">
                <c16:uniqueId val="{00000010-FE55-4BFB-9FBF-2587BF44D8C8}"/>
              </c:ext>
            </c:extLst>
          </c:dPt>
          <c:dPt>
            <c:idx val="22"/>
            <c:marker>
              <c:symbol val="none"/>
            </c:marker>
            <c:bubble3D val="0"/>
            <c:extLst>
              <c:ext xmlns:c16="http://schemas.microsoft.com/office/drawing/2014/chart" uri="{C3380CC4-5D6E-409C-BE32-E72D297353CC}">
                <c16:uniqueId val="{00000011-FE55-4BFB-9FBF-2587BF44D8C8}"/>
              </c:ext>
            </c:extLst>
          </c:dPt>
          <c:dPt>
            <c:idx val="23"/>
            <c:marker>
              <c:symbol val="none"/>
            </c:marker>
            <c:bubble3D val="0"/>
            <c:extLst>
              <c:ext xmlns:c16="http://schemas.microsoft.com/office/drawing/2014/chart" uri="{C3380CC4-5D6E-409C-BE32-E72D297353CC}">
                <c16:uniqueId val="{00000012-FE55-4BFB-9FBF-2587BF44D8C8}"/>
              </c:ext>
            </c:extLst>
          </c:dPt>
          <c:dPt>
            <c:idx val="24"/>
            <c:marker>
              <c:symbol val="none"/>
            </c:marker>
            <c:bubble3D val="0"/>
            <c:extLst>
              <c:ext xmlns:c16="http://schemas.microsoft.com/office/drawing/2014/chart" uri="{C3380CC4-5D6E-409C-BE32-E72D297353CC}">
                <c16:uniqueId val="{00000013-FE55-4BFB-9FBF-2587BF44D8C8}"/>
              </c:ext>
            </c:extLst>
          </c:dPt>
          <c:dPt>
            <c:idx val="26"/>
            <c:marker>
              <c:symbol val="none"/>
            </c:marker>
            <c:bubble3D val="0"/>
            <c:extLst>
              <c:ext xmlns:c16="http://schemas.microsoft.com/office/drawing/2014/chart" uri="{C3380CC4-5D6E-409C-BE32-E72D297353CC}">
                <c16:uniqueId val="{00000014-FE55-4BFB-9FBF-2587BF44D8C8}"/>
              </c:ext>
            </c:extLst>
          </c:dPt>
          <c:dPt>
            <c:idx val="27"/>
            <c:marker>
              <c:symbol val="none"/>
            </c:marker>
            <c:bubble3D val="0"/>
            <c:extLst>
              <c:ext xmlns:c16="http://schemas.microsoft.com/office/drawing/2014/chart" uri="{C3380CC4-5D6E-409C-BE32-E72D297353CC}">
                <c16:uniqueId val="{00000015-FE55-4BFB-9FBF-2587BF44D8C8}"/>
              </c:ext>
            </c:extLst>
          </c:dPt>
          <c:dPt>
            <c:idx val="28"/>
            <c:marker>
              <c:symbol val="none"/>
            </c:marker>
            <c:bubble3D val="0"/>
            <c:extLst>
              <c:ext xmlns:c16="http://schemas.microsoft.com/office/drawing/2014/chart" uri="{C3380CC4-5D6E-409C-BE32-E72D297353CC}">
                <c16:uniqueId val="{00000016-FE55-4BFB-9FBF-2587BF44D8C8}"/>
              </c:ext>
            </c:extLst>
          </c:dPt>
          <c:dPt>
            <c:idx val="29"/>
            <c:marker>
              <c:symbol val="none"/>
            </c:marker>
            <c:bubble3D val="0"/>
            <c:extLst>
              <c:ext xmlns:c16="http://schemas.microsoft.com/office/drawing/2014/chart" uri="{C3380CC4-5D6E-409C-BE32-E72D297353CC}">
                <c16:uniqueId val="{00000017-FE55-4BFB-9FBF-2587BF44D8C8}"/>
              </c:ext>
            </c:extLst>
          </c:dPt>
          <c:dPt>
            <c:idx val="31"/>
            <c:marker>
              <c:symbol val="none"/>
            </c:marker>
            <c:bubble3D val="0"/>
            <c:extLst>
              <c:ext xmlns:c16="http://schemas.microsoft.com/office/drawing/2014/chart" uri="{C3380CC4-5D6E-409C-BE32-E72D297353CC}">
                <c16:uniqueId val="{00000018-FE55-4BFB-9FBF-2587BF44D8C8}"/>
              </c:ext>
            </c:extLst>
          </c:dPt>
          <c:dPt>
            <c:idx val="32"/>
            <c:marker>
              <c:symbol val="none"/>
            </c:marker>
            <c:bubble3D val="0"/>
            <c:extLst>
              <c:ext xmlns:c16="http://schemas.microsoft.com/office/drawing/2014/chart" uri="{C3380CC4-5D6E-409C-BE32-E72D297353CC}">
                <c16:uniqueId val="{00000019-FE55-4BFB-9FBF-2587BF44D8C8}"/>
              </c:ext>
            </c:extLst>
          </c:dPt>
          <c:dPt>
            <c:idx val="33"/>
            <c:marker>
              <c:symbol val="none"/>
            </c:marker>
            <c:bubble3D val="0"/>
            <c:extLst>
              <c:ext xmlns:c16="http://schemas.microsoft.com/office/drawing/2014/chart" uri="{C3380CC4-5D6E-409C-BE32-E72D297353CC}">
                <c16:uniqueId val="{0000001A-FE55-4BFB-9FBF-2587BF44D8C8}"/>
              </c:ext>
            </c:extLst>
          </c:dPt>
          <c:dPt>
            <c:idx val="34"/>
            <c:marker>
              <c:symbol val="none"/>
            </c:marker>
            <c:bubble3D val="0"/>
            <c:extLst>
              <c:ext xmlns:c16="http://schemas.microsoft.com/office/drawing/2014/chart" uri="{C3380CC4-5D6E-409C-BE32-E72D297353CC}">
                <c16:uniqueId val="{0000001B-FE55-4BFB-9FBF-2587BF44D8C8}"/>
              </c:ext>
            </c:extLst>
          </c:dPt>
          <c:dPt>
            <c:idx val="36"/>
            <c:marker>
              <c:symbol val="none"/>
            </c:marker>
            <c:bubble3D val="0"/>
            <c:extLst>
              <c:ext xmlns:c16="http://schemas.microsoft.com/office/drawing/2014/chart" uri="{C3380CC4-5D6E-409C-BE32-E72D297353CC}">
                <c16:uniqueId val="{0000001C-FE55-4BFB-9FBF-2587BF44D8C8}"/>
              </c:ext>
            </c:extLst>
          </c:dPt>
          <c:dPt>
            <c:idx val="37"/>
            <c:marker>
              <c:symbol val="none"/>
            </c:marker>
            <c:bubble3D val="0"/>
            <c:extLst>
              <c:ext xmlns:c16="http://schemas.microsoft.com/office/drawing/2014/chart" uri="{C3380CC4-5D6E-409C-BE32-E72D297353CC}">
                <c16:uniqueId val="{0000001D-FE55-4BFB-9FBF-2587BF44D8C8}"/>
              </c:ext>
            </c:extLst>
          </c:dPt>
          <c:dPt>
            <c:idx val="38"/>
            <c:marker>
              <c:symbol val="none"/>
            </c:marker>
            <c:bubble3D val="0"/>
            <c:extLst>
              <c:ext xmlns:c16="http://schemas.microsoft.com/office/drawing/2014/chart" uri="{C3380CC4-5D6E-409C-BE32-E72D297353CC}">
                <c16:uniqueId val="{0000001E-FE55-4BFB-9FBF-2587BF44D8C8}"/>
              </c:ext>
            </c:extLst>
          </c:dPt>
          <c:dPt>
            <c:idx val="39"/>
            <c:marker>
              <c:symbol val="none"/>
            </c:marker>
            <c:bubble3D val="0"/>
            <c:extLst>
              <c:ext xmlns:c16="http://schemas.microsoft.com/office/drawing/2014/chart" uri="{C3380CC4-5D6E-409C-BE32-E72D297353CC}">
                <c16:uniqueId val="{0000001F-FE55-4BFB-9FBF-2587BF44D8C8}"/>
              </c:ext>
            </c:extLst>
          </c:dPt>
          <c:dPt>
            <c:idx val="41"/>
            <c:marker>
              <c:symbol val="none"/>
            </c:marker>
            <c:bubble3D val="0"/>
            <c:extLst>
              <c:ext xmlns:c16="http://schemas.microsoft.com/office/drawing/2014/chart" uri="{C3380CC4-5D6E-409C-BE32-E72D297353CC}">
                <c16:uniqueId val="{00000020-FE55-4BFB-9FBF-2587BF44D8C8}"/>
              </c:ext>
            </c:extLst>
          </c:dPt>
          <c:dPt>
            <c:idx val="42"/>
            <c:marker>
              <c:symbol val="none"/>
            </c:marker>
            <c:bubble3D val="0"/>
            <c:extLst>
              <c:ext xmlns:c16="http://schemas.microsoft.com/office/drawing/2014/chart" uri="{C3380CC4-5D6E-409C-BE32-E72D297353CC}">
                <c16:uniqueId val="{00000021-FE55-4BFB-9FBF-2587BF44D8C8}"/>
              </c:ext>
            </c:extLst>
          </c:dPt>
          <c:dPt>
            <c:idx val="43"/>
            <c:marker>
              <c:symbol val="none"/>
            </c:marker>
            <c:bubble3D val="0"/>
            <c:extLst>
              <c:ext xmlns:c16="http://schemas.microsoft.com/office/drawing/2014/chart" uri="{C3380CC4-5D6E-409C-BE32-E72D297353CC}">
                <c16:uniqueId val="{00000022-FE55-4BFB-9FBF-2587BF44D8C8}"/>
              </c:ext>
            </c:extLst>
          </c:dPt>
          <c:dPt>
            <c:idx val="44"/>
            <c:marker>
              <c:symbol val="none"/>
            </c:marker>
            <c:bubble3D val="0"/>
            <c:extLst>
              <c:ext xmlns:c16="http://schemas.microsoft.com/office/drawing/2014/chart" uri="{C3380CC4-5D6E-409C-BE32-E72D297353CC}">
                <c16:uniqueId val="{00000023-FE55-4BFB-9FBF-2587BF44D8C8}"/>
              </c:ext>
            </c:extLst>
          </c:dPt>
          <c:dPt>
            <c:idx val="46"/>
            <c:marker>
              <c:symbol val="none"/>
            </c:marker>
            <c:bubble3D val="0"/>
            <c:extLst>
              <c:ext xmlns:c16="http://schemas.microsoft.com/office/drawing/2014/chart" uri="{C3380CC4-5D6E-409C-BE32-E72D297353CC}">
                <c16:uniqueId val="{00000024-FE55-4BFB-9FBF-2587BF44D8C8}"/>
              </c:ext>
            </c:extLst>
          </c:dPt>
          <c:dPt>
            <c:idx val="47"/>
            <c:marker>
              <c:symbol val="none"/>
            </c:marker>
            <c:bubble3D val="0"/>
            <c:extLst>
              <c:ext xmlns:c16="http://schemas.microsoft.com/office/drawing/2014/chart" uri="{C3380CC4-5D6E-409C-BE32-E72D297353CC}">
                <c16:uniqueId val="{00000025-FE55-4BFB-9FBF-2587BF44D8C8}"/>
              </c:ext>
            </c:extLst>
          </c:dPt>
          <c:dPt>
            <c:idx val="48"/>
            <c:marker>
              <c:symbol val="none"/>
            </c:marker>
            <c:bubble3D val="0"/>
            <c:extLst>
              <c:ext xmlns:c16="http://schemas.microsoft.com/office/drawing/2014/chart" uri="{C3380CC4-5D6E-409C-BE32-E72D297353CC}">
                <c16:uniqueId val="{00000026-FE55-4BFB-9FBF-2587BF44D8C8}"/>
              </c:ext>
            </c:extLst>
          </c:dPt>
          <c:dPt>
            <c:idx val="49"/>
            <c:marker>
              <c:symbol val="none"/>
            </c:marker>
            <c:bubble3D val="0"/>
            <c:extLst>
              <c:ext xmlns:c16="http://schemas.microsoft.com/office/drawing/2014/chart" uri="{C3380CC4-5D6E-409C-BE32-E72D297353CC}">
                <c16:uniqueId val="{00000027-FE55-4BFB-9FBF-2587BF44D8C8}"/>
              </c:ext>
            </c:extLst>
          </c:dPt>
          <c:dPt>
            <c:idx val="51"/>
            <c:marker>
              <c:symbol val="none"/>
            </c:marker>
            <c:bubble3D val="0"/>
            <c:extLst>
              <c:ext xmlns:c16="http://schemas.microsoft.com/office/drawing/2014/chart" uri="{C3380CC4-5D6E-409C-BE32-E72D297353CC}">
                <c16:uniqueId val="{00000028-FE55-4BFB-9FBF-2587BF44D8C8}"/>
              </c:ext>
            </c:extLst>
          </c:dPt>
          <c:dPt>
            <c:idx val="52"/>
            <c:marker>
              <c:symbol val="none"/>
            </c:marker>
            <c:bubble3D val="0"/>
            <c:extLst>
              <c:ext xmlns:c16="http://schemas.microsoft.com/office/drawing/2014/chart" uri="{C3380CC4-5D6E-409C-BE32-E72D297353CC}">
                <c16:uniqueId val="{00000029-FE55-4BFB-9FBF-2587BF44D8C8}"/>
              </c:ext>
            </c:extLst>
          </c:dPt>
          <c:dPt>
            <c:idx val="53"/>
            <c:marker>
              <c:symbol val="none"/>
            </c:marker>
            <c:bubble3D val="0"/>
            <c:extLst>
              <c:ext xmlns:c16="http://schemas.microsoft.com/office/drawing/2014/chart" uri="{C3380CC4-5D6E-409C-BE32-E72D297353CC}">
                <c16:uniqueId val="{0000002A-FE55-4BFB-9FBF-2587BF44D8C8}"/>
              </c:ext>
            </c:extLst>
          </c:dPt>
          <c:dPt>
            <c:idx val="54"/>
            <c:marker>
              <c:symbol val="none"/>
            </c:marker>
            <c:bubble3D val="0"/>
            <c:extLst>
              <c:ext xmlns:c16="http://schemas.microsoft.com/office/drawing/2014/chart" uri="{C3380CC4-5D6E-409C-BE32-E72D297353CC}">
                <c16:uniqueId val="{0000002B-FE55-4BFB-9FBF-2587BF44D8C8}"/>
              </c:ext>
            </c:extLst>
          </c:dPt>
          <c:dLbls>
            <c:dLbl>
              <c:idx val="55"/>
              <c:layout>
                <c:manualLayout>
                  <c:x val="0"/>
                  <c:y val="1.8916666666666665E-2"/>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5">
                          <a:lumMod val="50000"/>
                        </a:schemeClr>
                      </a:solidFill>
                      <a:latin typeface="Meiryo UI" panose="020B0604030504040204" pitchFamily="50" charset="-128"/>
                      <a:ea typeface="Meiryo UI" panose="020B0604030504040204" pitchFamily="50" charset="-128"/>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C-FE55-4BFB-9FBF-2587BF44D8C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総括表!$C$5:$BF$5</c:f>
              <c:strCache>
                <c:ptCount val="56"/>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pt idx="53">
                  <c:v>　</c:v>
                </c:pt>
                <c:pt idx="54">
                  <c:v>　</c:v>
                </c:pt>
                <c:pt idx="55">
                  <c:v>　</c:v>
                </c:pt>
              </c:strCache>
            </c:strRef>
          </c:cat>
          <c:val>
            <c:numRef>
              <c:f>総括表!$C$291:$BF$291</c:f>
              <c:numCache>
                <c:formatCode>#,##0_ ;[Red]\-#,##0\ </c:formatCode>
                <c:ptCount val="56"/>
                <c:pt idx="53">
                  <c:v>0</c:v>
                </c:pt>
                <c:pt idx="54">
                  <c:v>0</c:v>
                </c:pt>
                <c:pt idx="55">
                  <c:v>0</c:v>
                </c:pt>
              </c:numCache>
            </c:numRef>
          </c:val>
          <c:smooth val="0"/>
          <c:extLst>
            <c:ext xmlns:c16="http://schemas.microsoft.com/office/drawing/2014/chart" uri="{C3380CC4-5D6E-409C-BE32-E72D297353CC}">
              <c16:uniqueId val="{0000002D-FE55-4BFB-9FBF-2587BF44D8C8}"/>
            </c:ext>
          </c:extLst>
        </c:ser>
        <c:dLbls>
          <c:showLegendKey val="0"/>
          <c:showVal val="0"/>
          <c:showCatName val="0"/>
          <c:showSerName val="0"/>
          <c:showPercent val="0"/>
          <c:showBubbleSize val="0"/>
        </c:dLbls>
        <c:smooth val="0"/>
        <c:axId val="514314672"/>
        <c:axId val="514317024"/>
        <c:extLst/>
      </c:lineChart>
      <c:catAx>
        <c:axId val="5143146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en-US"/>
                  <a:t>基準日</a:t>
                </a:r>
                <a:r>
                  <a:rPr lang="en-US" altLang="ja-JP"/>
                  <a:t>:</a:t>
                </a:r>
                <a:r>
                  <a:rPr lang="en-US"/>
                  <a:t>1</a:t>
                </a:r>
                <a:r>
                  <a:rPr lang="en-US" altLang="ja-JP"/>
                  <a:t>2</a:t>
                </a:r>
                <a:r>
                  <a:rPr lang="ja-JP"/>
                  <a:t>月</a:t>
                </a:r>
                <a:r>
                  <a:rPr lang="ja-JP" altLang="en-US"/>
                  <a:t>末</a:t>
                </a:r>
                <a:r>
                  <a:rPr lang="ja-JP"/>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年&quot;" sourceLinked="0"/>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14317024"/>
        <c:crosses val="autoZero"/>
        <c:auto val="1"/>
        <c:lblAlgn val="ctr"/>
        <c:lblOffset val="100"/>
        <c:tickLblSkip val="5"/>
        <c:tickMarkSkip val="1"/>
        <c:noMultiLvlLbl val="0"/>
      </c:catAx>
      <c:valAx>
        <c:axId val="514317024"/>
        <c:scaling>
          <c:orientation val="minMax"/>
          <c:max val="400000"/>
          <c:min val="-1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en-US"/>
                  <a:t>世帯</a:t>
                </a:r>
                <a:r>
                  <a:rPr lang="ja-JP"/>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14314672"/>
        <c:crosses val="autoZero"/>
        <c:crossBetween val="between"/>
        <c:majorUnit val="5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総括表!$A$331</c:f>
          <c:strCache>
            <c:ptCount val="1"/>
            <c:pt idx="0">
              <c:v>：世帯あたり人員（総人口/世帯数）_区全域</c:v>
            </c:pt>
          </c:strCache>
        </c:strRef>
      </c:tx>
      <c:layout>
        <c:manualLayout>
          <c:xMode val="edge"/>
          <c:yMode val="edge"/>
          <c:x val="2.2090389386258225E-4"/>
          <c:y val="1.4654035433070867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4"/>
          <c:order val="0"/>
          <c:tx>
            <c:strRef>
              <c:f>総括表!$B$334</c:f>
              <c:strCache>
                <c:ptCount val="1"/>
                <c:pt idx="0">
                  <c:v>基本推計</c:v>
                </c:pt>
              </c:strCache>
            </c:strRef>
          </c:tx>
          <c:spPr>
            <a:ln w="63500" cap="rnd">
              <a:solidFill>
                <a:schemeClr val="accent5"/>
              </a:solidFill>
              <a:round/>
            </a:ln>
            <a:effectLst/>
          </c:spPr>
          <c:marker>
            <c:symbol val="none"/>
          </c:marker>
          <c:dPt>
            <c:idx val="1"/>
            <c:marker>
              <c:symbol val="none"/>
            </c:marker>
            <c:bubble3D val="0"/>
            <c:extLst>
              <c:ext xmlns:c16="http://schemas.microsoft.com/office/drawing/2014/chart" uri="{C3380CC4-5D6E-409C-BE32-E72D297353CC}">
                <c16:uniqueId val="{00000000-C08A-4E1E-BA80-01DB4E351613}"/>
              </c:ext>
            </c:extLst>
          </c:dPt>
          <c:dPt>
            <c:idx val="2"/>
            <c:marker>
              <c:symbol val="none"/>
            </c:marker>
            <c:bubble3D val="0"/>
            <c:extLst>
              <c:ext xmlns:c16="http://schemas.microsoft.com/office/drawing/2014/chart" uri="{C3380CC4-5D6E-409C-BE32-E72D297353CC}">
                <c16:uniqueId val="{00000001-C08A-4E1E-BA80-01DB4E351613}"/>
              </c:ext>
            </c:extLst>
          </c:dPt>
          <c:dPt>
            <c:idx val="3"/>
            <c:marker>
              <c:symbol val="none"/>
            </c:marker>
            <c:bubble3D val="0"/>
            <c:extLst>
              <c:ext xmlns:c16="http://schemas.microsoft.com/office/drawing/2014/chart" uri="{C3380CC4-5D6E-409C-BE32-E72D297353CC}">
                <c16:uniqueId val="{00000002-C08A-4E1E-BA80-01DB4E351613}"/>
              </c:ext>
            </c:extLst>
          </c:dPt>
          <c:dPt>
            <c:idx val="4"/>
            <c:marker>
              <c:symbol val="none"/>
            </c:marker>
            <c:bubble3D val="0"/>
            <c:extLst>
              <c:ext xmlns:c16="http://schemas.microsoft.com/office/drawing/2014/chart" uri="{C3380CC4-5D6E-409C-BE32-E72D297353CC}">
                <c16:uniqueId val="{00000003-C08A-4E1E-BA80-01DB4E351613}"/>
              </c:ext>
            </c:extLst>
          </c:dPt>
          <c:dPt>
            <c:idx val="6"/>
            <c:marker>
              <c:symbol val="none"/>
            </c:marker>
            <c:bubble3D val="0"/>
            <c:extLst>
              <c:ext xmlns:c16="http://schemas.microsoft.com/office/drawing/2014/chart" uri="{C3380CC4-5D6E-409C-BE32-E72D297353CC}">
                <c16:uniqueId val="{00000004-C08A-4E1E-BA80-01DB4E351613}"/>
              </c:ext>
            </c:extLst>
          </c:dPt>
          <c:dPt>
            <c:idx val="7"/>
            <c:marker>
              <c:symbol val="none"/>
            </c:marker>
            <c:bubble3D val="0"/>
            <c:extLst>
              <c:ext xmlns:c16="http://schemas.microsoft.com/office/drawing/2014/chart" uri="{C3380CC4-5D6E-409C-BE32-E72D297353CC}">
                <c16:uniqueId val="{00000005-C08A-4E1E-BA80-01DB4E351613}"/>
              </c:ext>
            </c:extLst>
          </c:dPt>
          <c:dPt>
            <c:idx val="8"/>
            <c:marker>
              <c:symbol val="none"/>
            </c:marker>
            <c:bubble3D val="0"/>
            <c:extLst>
              <c:ext xmlns:c16="http://schemas.microsoft.com/office/drawing/2014/chart" uri="{C3380CC4-5D6E-409C-BE32-E72D297353CC}">
                <c16:uniqueId val="{00000006-C08A-4E1E-BA80-01DB4E351613}"/>
              </c:ext>
            </c:extLst>
          </c:dPt>
          <c:dPt>
            <c:idx val="9"/>
            <c:marker>
              <c:symbol val="none"/>
            </c:marker>
            <c:bubble3D val="0"/>
            <c:extLst>
              <c:ext xmlns:c16="http://schemas.microsoft.com/office/drawing/2014/chart" uri="{C3380CC4-5D6E-409C-BE32-E72D297353CC}">
                <c16:uniqueId val="{00000007-C08A-4E1E-BA80-01DB4E351613}"/>
              </c:ext>
            </c:extLst>
          </c:dPt>
          <c:dPt>
            <c:idx val="11"/>
            <c:marker>
              <c:symbol val="none"/>
            </c:marker>
            <c:bubble3D val="0"/>
            <c:extLst>
              <c:ext xmlns:c16="http://schemas.microsoft.com/office/drawing/2014/chart" uri="{C3380CC4-5D6E-409C-BE32-E72D297353CC}">
                <c16:uniqueId val="{00000008-C08A-4E1E-BA80-01DB4E351613}"/>
              </c:ext>
            </c:extLst>
          </c:dPt>
          <c:dPt>
            <c:idx val="12"/>
            <c:marker>
              <c:symbol val="none"/>
            </c:marker>
            <c:bubble3D val="0"/>
            <c:extLst>
              <c:ext xmlns:c16="http://schemas.microsoft.com/office/drawing/2014/chart" uri="{C3380CC4-5D6E-409C-BE32-E72D297353CC}">
                <c16:uniqueId val="{00000009-C08A-4E1E-BA80-01DB4E351613}"/>
              </c:ext>
            </c:extLst>
          </c:dPt>
          <c:dPt>
            <c:idx val="13"/>
            <c:marker>
              <c:symbol val="none"/>
            </c:marker>
            <c:bubble3D val="0"/>
            <c:extLst>
              <c:ext xmlns:c16="http://schemas.microsoft.com/office/drawing/2014/chart" uri="{C3380CC4-5D6E-409C-BE32-E72D297353CC}">
                <c16:uniqueId val="{0000000A-C08A-4E1E-BA80-01DB4E351613}"/>
              </c:ext>
            </c:extLst>
          </c:dPt>
          <c:dPt>
            <c:idx val="14"/>
            <c:marker>
              <c:symbol val="none"/>
            </c:marker>
            <c:bubble3D val="0"/>
            <c:extLst>
              <c:ext xmlns:c16="http://schemas.microsoft.com/office/drawing/2014/chart" uri="{C3380CC4-5D6E-409C-BE32-E72D297353CC}">
                <c16:uniqueId val="{0000000B-C08A-4E1E-BA80-01DB4E351613}"/>
              </c:ext>
            </c:extLst>
          </c:dPt>
          <c:dPt>
            <c:idx val="16"/>
            <c:marker>
              <c:symbol val="none"/>
            </c:marker>
            <c:bubble3D val="0"/>
            <c:extLst>
              <c:ext xmlns:c16="http://schemas.microsoft.com/office/drawing/2014/chart" uri="{C3380CC4-5D6E-409C-BE32-E72D297353CC}">
                <c16:uniqueId val="{0000000C-C08A-4E1E-BA80-01DB4E351613}"/>
              </c:ext>
            </c:extLst>
          </c:dPt>
          <c:dPt>
            <c:idx val="17"/>
            <c:marker>
              <c:symbol val="none"/>
            </c:marker>
            <c:bubble3D val="0"/>
            <c:extLst>
              <c:ext xmlns:c16="http://schemas.microsoft.com/office/drawing/2014/chart" uri="{C3380CC4-5D6E-409C-BE32-E72D297353CC}">
                <c16:uniqueId val="{0000000D-C08A-4E1E-BA80-01DB4E351613}"/>
              </c:ext>
            </c:extLst>
          </c:dPt>
          <c:dPt>
            <c:idx val="18"/>
            <c:marker>
              <c:symbol val="none"/>
            </c:marker>
            <c:bubble3D val="0"/>
            <c:extLst>
              <c:ext xmlns:c16="http://schemas.microsoft.com/office/drawing/2014/chart" uri="{C3380CC4-5D6E-409C-BE32-E72D297353CC}">
                <c16:uniqueId val="{0000000E-C08A-4E1E-BA80-01DB4E351613}"/>
              </c:ext>
            </c:extLst>
          </c:dPt>
          <c:dPt>
            <c:idx val="19"/>
            <c:marker>
              <c:symbol val="none"/>
            </c:marker>
            <c:bubble3D val="0"/>
            <c:extLst>
              <c:ext xmlns:c16="http://schemas.microsoft.com/office/drawing/2014/chart" uri="{C3380CC4-5D6E-409C-BE32-E72D297353CC}">
                <c16:uniqueId val="{0000000F-C08A-4E1E-BA80-01DB4E351613}"/>
              </c:ext>
            </c:extLst>
          </c:dPt>
          <c:dPt>
            <c:idx val="21"/>
            <c:marker>
              <c:symbol val="none"/>
            </c:marker>
            <c:bubble3D val="0"/>
            <c:extLst>
              <c:ext xmlns:c16="http://schemas.microsoft.com/office/drawing/2014/chart" uri="{C3380CC4-5D6E-409C-BE32-E72D297353CC}">
                <c16:uniqueId val="{00000010-C08A-4E1E-BA80-01DB4E351613}"/>
              </c:ext>
            </c:extLst>
          </c:dPt>
          <c:dPt>
            <c:idx val="22"/>
            <c:marker>
              <c:symbol val="none"/>
            </c:marker>
            <c:bubble3D val="0"/>
            <c:extLst>
              <c:ext xmlns:c16="http://schemas.microsoft.com/office/drawing/2014/chart" uri="{C3380CC4-5D6E-409C-BE32-E72D297353CC}">
                <c16:uniqueId val="{00000011-C08A-4E1E-BA80-01DB4E351613}"/>
              </c:ext>
            </c:extLst>
          </c:dPt>
          <c:dPt>
            <c:idx val="23"/>
            <c:marker>
              <c:symbol val="none"/>
            </c:marker>
            <c:bubble3D val="0"/>
            <c:extLst>
              <c:ext xmlns:c16="http://schemas.microsoft.com/office/drawing/2014/chart" uri="{C3380CC4-5D6E-409C-BE32-E72D297353CC}">
                <c16:uniqueId val="{00000012-C08A-4E1E-BA80-01DB4E351613}"/>
              </c:ext>
            </c:extLst>
          </c:dPt>
          <c:dPt>
            <c:idx val="24"/>
            <c:marker>
              <c:symbol val="none"/>
            </c:marker>
            <c:bubble3D val="0"/>
            <c:extLst>
              <c:ext xmlns:c16="http://schemas.microsoft.com/office/drawing/2014/chart" uri="{C3380CC4-5D6E-409C-BE32-E72D297353CC}">
                <c16:uniqueId val="{00000013-C08A-4E1E-BA80-01DB4E351613}"/>
              </c:ext>
            </c:extLst>
          </c:dPt>
          <c:dPt>
            <c:idx val="26"/>
            <c:marker>
              <c:symbol val="none"/>
            </c:marker>
            <c:bubble3D val="0"/>
            <c:extLst>
              <c:ext xmlns:c16="http://schemas.microsoft.com/office/drawing/2014/chart" uri="{C3380CC4-5D6E-409C-BE32-E72D297353CC}">
                <c16:uniqueId val="{00000014-C08A-4E1E-BA80-01DB4E351613}"/>
              </c:ext>
            </c:extLst>
          </c:dPt>
          <c:dPt>
            <c:idx val="27"/>
            <c:marker>
              <c:symbol val="none"/>
            </c:marker>
            <c:bubble3D val="0"/>
            <c:extLst>
              <c:ext xmlns:c16="http://schemas.microsoft.com/office/drawing/2014/chart" uri="{C3380CC4-5D6E-409C-BE32-E72D297353CC}">
                <c16:uniqueId val="{00000015-C08A-4E1E-BA80-01DB4E351613}"/>
              </c:ext>
            </c:extLst>
          </c:dPt>
          <c:dPt>
            <c:idx val="28"/>
            <c:marker>
              <c:symbol val="none"/>
            </c:marker>
            <c:bubble3D val="0"/>
            <c:extLst>
              <c:ext xmlns:c16="http://schemas.microsoft.com/office/drawing/2014/chart" uri="{C3380CC4-5D6E-409C-BE32-E72D297353CC}">
                <c16:uniqueId val="{00000016-C08A-4E1E-BA80-01DB4E351613}"/>
              </c:ext>
            </c:extLst>
          </c:dPt>
          <c:dPt>
            <c:idx val="29"/>
            <c:marker>
              <c:symbol val="none"/>
            </c:marker>
            <c:bubble3D val="0"/>
            <c:extLst>
              <c:ext xmlns:c16="http://schemas.microsoft.com/office/drawing/2014/chart" uri="{C3380CC4-5D6E-409C-BE32-E72D297353CC}">
                <c16:uniqueId val="{00000017-C08A-4E1E-BA80-01DB4E351613}"/>
              </c:ext>
            </c:extLst>
          </c:dPt>
          <c:dPt>
            <c:idx val="31"/>
            <c:marker>
              <c:symbol val="none"/>
            </c:marker>
            <c:bubble3D val="0"/>
            <c:extLst>
              <c:ext xmlns:c16="http://schemas.microsoft.com/office/drawing/2014/chart" uri="{C3380CC4-5D6E-409C-BE32-E72D297353CC}">
                <c16:uniqueId val="{00000018-C08A-4E1E-BA80-01DB4E351613}"/>
              </c:ext>
            </c:extLst>
          </c:dPt>
          <c:dPt>
            <c:idx val="32"/>
            <c:marker>
              <c:symbol val="none"/>
            </c:marker>
            <c:bubble3D val="0"/>
            <c:extLst>
              <c:ext xmlns:c16="http://schemas.microsoft.com/office/drawing/2014/chart" uri="{C3380CC4-5D6E-409C-BE32-E72D297353CC}">
                <c16:uniqueId val="{00000019-C08A-4E1E-BA80-01DB4E351613}"/>
              </c:ext>
            </c:extLst>
          </c:dPt>
          <c:dPt>
            <c:idx val="33"/>
            <c:marker>
              <c:symbol val="none"/>
            </c:marker>
            <c:bubble3D val="0"/>
            <c:extLst>
              <c:ext xmlns:c16="http://schemas.microsoft.com/office/drawing/2014/chart" uri="{C3380CC4-5D6E-409C-BE32-E72D297353CC}">
                <c16:uniqueId val="{0000001A-C08A-4E1E-BA80-01DB4E351613}"/>
              </c:ext>
            </c:extLst>
          </c:dPt>
          <c:dPt>
            <c:idx val="34"/>
            <c:marker>
              <c:symbol val="none"/>
            </c:marker>
            <c:bubble3D val="0"/>
            <c:extLst>
              <c:ext xmlns:c16="http://schemas.microsoft.com/office/drawing/2014/chart" uri="{C3380CC4-5D6E-409C-BE32-E72D297353CC}">
                <c16:uniqueId val="{0000001B-C08A-4E1E-BA80-01DB4E351613}"/>
              </c:ext>
            </c:extLst>
          </c:dPt>
          <c:dPt>
            <c:idx val="36"/>
            <c:marker>
              <c:symbol val="none"/>
            </c:marker>
            <c:bubble3D val="0"/>
            <c:extLst>
              <c:ext xmlns:c16="http://schemas.microsoft.com/office/drawing/2014/chart" uri="{C3380CC4-5D6E-409C-BE32-E72D297353CC}">
                <c16:uniqueId val="{0000001C-C08A-4E1E-BA80-01DB4E351613}"/>
              </c:ext>
            </c:extLst>
          </c:dPt>
          <c:dPt>
            <c:idx val="37"/>
            <c:marker>
              <c:symbol val="none"/>
            </c:marker>
            <c:bubble3D val="0"/>
            <c:extLst>
              <c:ext xmlns:c16="http://schemas.microsoft.com/office/drawing/2014/chart" uri="{C3380CC4-5D6E-409C-BE32-E72D297353CC}">
                <c16:uniqueId val="{0000001D-C08A-4E1E-BA80-01DB4E351613}"/>
              </c:ext>
            </c:extLst>
          </c:dPt>
          <c:dPt>
            <c:idx val="38"/>
            <c:marker>
              <c:symbol val="none"/>
            </c:marker>
            <c:bubble3D val="0"/>
            <c:extLst>
              <c:ext xmlns:c16="http://schemas.microsoft.com/office/drawing/2014/chart" uri="{C3380CC4-5D6E-409C-BE32-E72D297353CC}">
                <c16:uniqueId val="{0000001E-C08A-4E1E-BA80-01DB4E351613}"/>
              </c:ext>
            </c:extLst>
          </c:dPt>
          <c:dPt>
            <c:idx val="39"/>
            <c:marker>
              <c:symbol val="none"/>
            </c:marker>
            <c:bubble3D val="0"/>
            <c:extLst>
              <c:ext xmlns:c16="http://schemas.microsoft.com/office/drawing/2014/chart" uri="{C3380CC4-5D6E-409C-BE32-E72D297353CC}">
                <c16:uniqueId val="{0000001F-C08A-4E1E-BA80-01DB4E351613}"/>
              </c:ext>
            </c:extLst>
          </c:dPt>
          <c:dPt>
            <c:idx val="41"/>
            <c:marker>
              <c:symbol val="none"/>
            </c:marker>
            <c:bubble3D val="0"/>
            <c:extLst>
              <c:ext xmlns:c16="http://schemas.microsoft.com/office/drawing/2014/chart" uri="{C3380CC4-5D6E-409C-BE32-E72D297353CC}">
                <c16:uniqueId val="{00000020-C08A-4E1E-BA80-01DB4E351613}"/>
              </c:ext>
            </c:extLst>
          </c:dPt>
          <c:dPt>
            <c:idx val="42"/>
            <c:marker>
              <c:symbol val="none"/>
            </c:marker>
            <c:bubble3D val="0"/>
            <c:extLst>
              <c:ext xmlns:c16="http://schemas.microsoft.com/office/drawing/2014/chart" uri="{C3380CC4-5D6E-409C-BE32-E72D297353CC}">
                <c16:uniqueId val="{00000021-C08A-4E1E-BA80-01DB4E351613}"/>
              </c:ext>
            </c:extLst>
          </c:dPt>
          <c:dPt>
            <c:idx val="43"/>
            <c:marker>
              <c:symbol val="none"/>
            </c:marker>
            <c:bubble3D val="0"/>
            <c:extLst>
              <c:ext xmlns:c16="http://schemas.microsoft.com/office/drawing/2014/chart" uri="{C3380CC4-5D6E-409C-BE32-E72D297353CC}">
                <c16:uniqueId val="{00000022-C08A-4E1E-BA80-01DB4E351613}"/>
              </c:ext>
            </c:extLst>
          </c:dPt>
          <c:dPt>
            <c:idx val="44"/>
            <c:marker>
              <c:symbol val="none"/>
            </c:marker>
            <c:bubble3D val="0"/>
            <c:extLst>
              <c:ext xmlns:c16="http://schemas.microsoft.com/office/drawing/2014/chart" uri="{C3380CC4-5D6E-409C-BE32-E72D297353CC}">
                <c16:uniqueId val="{00000023-C08A-4E1E-BA80-01DB4E351613}"/>
              </c:ext>
            </c:extLst>
          </c:dPt>
          <c:dPt>
            <c:idx val="46"/>
            <c:marker>
              <c:symbol val="none"/>
            </c:marker>
            <c:bubble3D val="0"/>
            <c:extLst>
              <c:ext xmlns:c16="http://schemas.microsoft.com/office/drawing/2014/chart" uri="{C3380CC4-5D6E-409C-BE32-E72D297353CC}">
                <c16:uniqueId val="{00000024-C08A-4E1E-BA80-01DB4E351613}"/>
              </c:ext>
            </c:extLst>
          </c:dPt>
          <c:dPt>
            <c:idx val="47"/>
            <c:marker>
              <c:symbol val="none"/>
            </c:marker>
            <c:bubble3D val="0"/>
            <c:extLst>
              <c:ext xmlns:c16="http://schemas.microsoft.com/office/drawing/2014/chart" uri="{C3380CC4-5D6E-409C-BE32-E72D297353CC}">
                <c16:uniqueId val="{00000025-C08A-4E1E-BA80-01DB4E351613}"/>
              </c:ext>
            </c:extLst>
          </c:dPt>
          <c:dPt>
            <c:idx val="48"/>
            <c:marker>
              <c:symbol val="none"/>
            </c:marker>
            <c:bubble3D val="0"/>
            <c:extLst>
              <c:ext xmlns:c16="http://schemas.microsoft.com/office/drawing/2014/chart" uri="{C3380CC4-5D6E-409C-BE32-E72D297353CC}">
                <c16:uniqueId val="{00000026-C08A-4E1E-BA80-01DB4E351613}"/>
              </c:ext>
            </c:extLst>
          </c:dPt>
          <c:dPt>
            <c:idx val="49"/>
            <c:marker>
              <c:symbol val="none"/>
            </c:marker>
            <c:bubble3D val="0"/>
            <c:extLst>
              <c:ext xmlns:c16="http://schemas.microsoft.com/office/drawing/2014/chart" uri="{C3380CC4-5D6E-409C-BE32-E72D297353CC}">
                <c16:uniqueId val="{00000027-C08A-4E1E-BA80-01DB4E351613}"/>
              </c:ext>
            </c:extLst>
          </c:dPt>
          <c:dPt>
            <c:idx val="51"/>
            <c:marker>
              <c:symbol val="none"/>
            </c:marker>
            <c:bubble3D val="0"/>
            <c:extLst>
              <c:ext xmlns:c16="http://schemas.microsoft.com/office/drawing/2014/chart" uri="{C3380CC4-5D6E-409C-BE32-E72D297353CC}">
                <c16:uniqueId val="{00000028-C08A-4E1E-BA80-01DB4E351613}"/>
              </c:ext>
            </c:extLst>
          </c:dPt>
          <c:dPt>
            <c:idx val="52"/>
            <c:marker>
              <c:symbol val="none"/>
            </c:marker>
            <c:bubble3D val="0"/>
            <c:extLst>
              <c:ext xmlns:c16="http://schemas.microsoft.com/office/drawing/2014/chart" uri="{C3380CC4-5D6E-409C-BE32-E72D297353CC}">
                <c16:uniqueId val="{00000029-C08A-4E1E-BA80-01DB4E351613}"/>
              </c:ext>
            </c:extLst>
          </c:dPt>
          <c:dPt>
            <c:idx val="53"/>
            <c:marker>
              <c:symbol val="none"/>
            </c:marker>
            <c:bubble3D val="0"/>
            <c:extLst>
              <c:ext xmlns:c16="http://schemas.microsoft.com/office/drawing/2014/chart" uri="{C3380CC4-5D6E-409C-BE32-E72D297353CC}">
                <c16:uniqueId val="{0000002A-C08A-4E1E-BA80-01DB4E351613}"/>
              </c:ext>
            </c:extLst>
          </c:dPt>
          <c:dPt>
            <c:idx val="54"/>
            <c:marker>
              <c:symbol val="none"/>
            </c:marker>
            <c:bubble3D val="0"/>
            <c:extLst>
              <c:ext xmlns:c16="http://schemas.microsoft.com/office/drawing/2014/chart" uri="{C3380CC4-5D6E-409C-BE32-E72D297353CC}">
                <c16:uniqueId val="{0000002B-C08A-4E1E-BA80-01DB4E351613}"/>
              </c:ext>
            </c:extLst>
          </c:dPt>
          <c:dLbls>
            <c:dLbl>
              <c:idx val="55"/>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5">
                          <a:lumMod val="50000"/>
                        </a:schemeClr>
                      </a:solidFill>
                      <a:latin typeface="Meiryo UI" panose="020B0604030504040204" pitchFamily="50" charset="-128"/>
                      <a:ea typeface="Meiryo UI" panose="020B0604030504040204" pitchFamily="50" charset="-128"/>
                      <a:cs typeface="+mn-cs"/>
                    </a:defRPr>
                  </a:pPr>
                  <a:endParaRPr lang="ja-JP"/>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C-C08A-4E1E-BA80-01DB4E3516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総括表!$C$5:$BF$5</c:f>
              <c:strCache>
                <c:ptCount val="56"/>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pt idx="53">
                  <c:v>　</c:v>
                </c:pt>
                <c:pt idx="54">
                  <c:v>　</c:v>
                </c:pt>
                <c:pt idx="55">
                  <c:v>　</c:v>
                </c:pt>
              </c:strCache>
            </c:strRef>
          </c:cat>
          <c:val>
            <c:numRef>
              <c:f>総括表!$C$334:$BF$334</c:f>
              <c:numCache>
                <c:formatCode>General</c:formatCode>
                <c:ptCount val="56"/>
                <c:pt idx="53">
                  <c:v>0</c:v>
                </c:pt>
                <c:pt idx="54">
                  <c:v>0</c:v>
                </c:pt>
                <c:pt idx="55">
                  <c:v>0</c:v>
                </c:pt>
              </c:numCache>
            </c:numRef>
          </c:val>
          <c:smooth val="0"/>
          <c:extLst>
            <c:ext xmlns:c16="http://schemas.microsoft.com/office/drawing/2014/chart" uri="{C3380CC4-5D6E-409C-BE32-E72D297353CC}">
              <c16:uniqueId val="{0000002D-C08A-4E1E-BA80-01DB4E351613}"/>
            </c:ext>
          </c:extLst>
        </c:ser>
        <c:dLbls>
          <c:showLegendKey val="0"/>
          <c:showVal val="0"/>
          <c:showCatName val="0"/>
          <c:showSerName val="0"/>
          <c:showPercent val="0"/>
          <c:showBubbleSize val="0"/>
        </c:dLbls>
        <c:smooth val="0"/>
        <c:axId val="514310360"/>
        <c:axId val="514311144"/>
        <c:extLst/>
      </c:lineChart>
      <c:catAx>
        <c:axId val="5143103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en-US"/>
                  <a:t>基準日</a:t>
                </a:r>
                <a:r>
                  <a:rPr lang="en-US" altLang="ja-JP"/>
                  <a:t>:</a:t>
                </a:r>
                <a:r>
                  <a:rPr lang="en-US"/>
                  <a:t>1</a:t>
                </a:r>
                <a:r>
                  <a:rPr lang="en-US" altLang="ja-JP"/>
                  <a:t>2</a:t>
                </a:r>
                <a:r>
                  <a:rPr lang="ja-JP"/>
                  <a:t>月</a:t>
                </a:r>
                <a:r>
                  <a:rPr lang="ja-JP" altLang="en-US"/>
                  <a:t>末</a:t>
                </a:r>
                <a:r>
                  <a:rPr lang="ja-JP"/>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年&quot;" sourceLinked="0"/>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14311144"/>
        <c:crosses val="autoZero"/>
        <c:auto val="1"/>
        <c:lblAlgn val="ctr"/>
        <c:lblOffset val="100"/>
        <c:tickLblSkip val="5"/>
        <c:tickMarkSkip val="1"/>
        <c:noMultiLvlLbl val="0"/>
      </c:catAx>
      <c:valAx>
        <c:axId val="514311144"/>
        <c:scaling>
          <c:orientation val="minMax"/>
          <c:max val="2"/>
          <c:min val="1.6"/>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en-US"/>
                  <a:t>人</a:t>
                </a:r>
                <a:r>
                  <a:rPr lang="ja-JP"/>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00_);[Red]\(#,##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14310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総括表!$A$368</c:f>
          <c:strCache>
            <c:ptCount val="1"/>
            <c:pt idx="0">
              <c:v>世帯（家族類型別）_区全域（メイン推計）</c:v>
            </c:pt>
          </c:strCache>
        </c:strRef>
      </c:tx>
      <c:layout>
        <c:manualLayout>
          <c:xMode val="edge"/>
          <c:yMode val="edge"/>
          <c:x val="6.5047341038594678E-3"/>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barChart>
        <c:barDir val="col"/>
        <c:grouping val="stacked"/>
        <c:varyColors val="0"/>
        <c:ser>
          <c:idx val="0"/>
          <c:order val="0"/>
          <c:tx>
            <c:strRef>
              <c:f>総括表!$B$455</c:f>
              <c:strCache>
                <c:ptCount val="1"/>
                <c:pt idx="0">
                  <c:v>単独世帯数</c:v>
                </c:pt>
              </c:strCache>
            </c:strRef>
          </c:tx>
          <c:spPr>
            <a:solidFill>
              <a:schemeClr val="accent1"/>
            </a:solidFill>
            <a:ln>
              <a:noFill/>
            </a:ln>
            <a:effectLst/>
          </c:spPr>
          <c:invertIfNegative val="0"/>
          <c:dPt>
            <c:idx val="0"/>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01-B5AC-475B-8552-2AFA544807FA}"/>
              </c:ext>
            </c:extLst>
          </c:dPt>
          <c:dPt>
            <c:idx val="5"/>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03-B5AC-475B-8552-2AFA544807FA}"/>
              </c:ext>
            </c:extLst>
          </c:dPt>
          <c:dPt>
            <c:idx val="10"/>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05-B5AC-475B-8552-2AFA544807FA}"/>
              </c:ext>
            </c:extLst>
          </c:dPt>
          <c:dPt>
            <c:idx val="15"/>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07-B5AC-475B-8552-2AFA544807FA}"/>
              </c:ext>
            </c:extLst>
          </c:dPt>
          <c:dPt>
            <c:idx val="20"/>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09-B5AC-475B-8552-2AFA544807FA}"/>
              </c:ext>
            </c:extLst>
          </c:dPt>
          <c:dPt>
            <c:idx val="25"/>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0B-B5AC-475B-8552-2AFA544807FA}"/>
              </c:ext>
            </c:extLst>
          </c:dPt>
          <c:dPt>
            <c:idx val="30"/>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0D-B5AC-475B-8552-2AFA544807FA}"/>
              </c:ext>
            </c:extLst>
          </c:dPt>
          <c:dPt>
            <c:idx val="35"/>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0F-B5AC-475B-8552-2AFA544807FA}"/>
              </c:ext>
            </c:extLst>
          </c:dPt>
          <c:dPt>
            <c:idx val="40"/>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11-B5AC-475B-8552-2AFA544807FA}"/>
              </c:ext>
            </c:extLst>
          </c:dPt>
          <c:dPt>
            <c:idx val="45"/>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13-B5AC-475B-8552-2AFA544807FA}"/>
              </c:ext>
            </c:extLst>
          </c:dPt>
          <c:dPt>
            <c:idx val="50"/>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15-B5AC-475B-8552-2AFA544807FA}"/>
              </c:ext>
            </c:extLst>
          </c:dPt>
          <c:dPt>
            <c:idx val="55"/>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17-B5AC-475B-8552-2AFA544807FA}"/>
              </c:ext>
            </c:extLst>
          </c:dPt>
          <c:dLbls>
            <c:dLbl>
              <c:idx val="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lumMod val="7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AC-475B-8552-2AFA544807FA}"/>
                </c:ext>
              </c:extLst>
            </c:dLbl>
            <c:dLbl>
              <c:idx val="5"/>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B5AC-475B-8552-2AFA544807FA}"/>
                </c:ext>
              </c:extLst>
            </c:dLbl>
            <c:dLbl>
              <c:idx val="6"/>
              <c:layout>
                <c:manualLayout>
                  <c:x val="6.8526678569085378E-3"/>
                  <c:y val="-8.3519677205994416E-2"/>
                </c:manualLayout>
              </c:layout>
              <c:spPr>
                <a:solidFill>
                  <a:schemeClr val="bg1">
                    <a:alpha val="65000"/>
                  </a:schemeClr>
                </a:solidFill>
                <a:ln>
                  <a:noFill/>
                </a:ln>
                <a:effectLst/>
              </c:spPr>
              <c:txPr>
                <a:bodyPr rot="0" spcFirstLastPara="1" vertOverflow="ellipsis" vert="horz" wrap="square" lIns="38100" tIns="19050" rIns="38100" bIns="19050" anchor="ctr" anchorCtr="1">
                  <a:noAutofit/>
                </a:bodyPr>
                <a:lstStyle/>
                <a:p>
                  <a:pPr>
                    <a:defRPr sz="1050" b="1" i="0" u="none" strike="noStrike" kern="1200" baseline="0">
                      <a:solidFill>
                        <a:schemeClr val="accent1">
                          <a:lumMod val="50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1"/>
              <c:showSerName val="1"/>
              <c:showPercent val="0"/>
              <c:showBubbleSize val="0"/>
              <c:separator>
</c:separator>
              <c:extLst>
                <c:ext xmlns:c15="http://schemas.microsoft.com/office/drawing/2012/chart" uri="{CE6537A1-D6FC-4f65-9D91-7224C49458BB}">
                  <c15:layout>
                    <c:manualLayout>
                      <c:w val="9.6492470051143558E-2"/>
                      <c:h val="0.12250260711532449"/>
                    </c:manualLayout>
                  </c15:layout>
                </c:ext>
                <c:ext xmlns:c16="http://schemas.microsoft.com/office/drawing/2014/chart" uri="{C3380CC4-5D6E-409C-BE32-E72D297353CC}">
                  <c16:uniqueId val="{00000018-B5AC-475B-8552-2AFA544807FA}"/>
                </c:ext>
              </c:extLst>
            </c:dLbl>
            <c:dLbl>
              <c:idx val="1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5AC-475B-8552-2AFA544807FA}"/>
                </c:ext>
              </c:extLst>
            </c:dLbl>
            <c:dLbl>
              <c:idx val="1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5AC-475B-8552-2AFA544807FA}"/>
                </c:ext>
              </c:extLst>
            </c:dLbl>
            <c:dLbl>
              <c:idx val="2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5AC-475B-8552-2AFA544807FA}"/>
                </c:ext>
              </c:extLst>
            </c:dLbl>
            <c:dLbl>
              <c:idx val="2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5AC-475B-8552-2AFA544807FA}"/>
                </c:ext>
              </c:extLst>
            </c:dLbl>
            <c:dLbl>
              <c:idx val="3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5AC-475B-8552-2AFA544807FA}"/>
                </c:ext>
              </c:extLst>
            </c:dLbl>
            <c:dLbl>
              <c:idx val="3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5AC-475B-8552-2AFA544807FA}"/>
                </c:ext>
              </c:extLst>
            </c:dLbl>
            <c:dLbl>
              <c:idx val="4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5AC-475B-8552-2AFA544807FA}"/>
                </c:ext>
              </c:extLst>
            </c:dLbl>
            <c:dLbl>
              <c:idx val="4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5AC-475B-8552-2AFA544807FA}"/>
                </c:ext>
              </c:extLst>
            </c:dLbl>
            <c:dLbl>
              <c:idx val="5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5AC-475B-8552-2AFA544807FA}"/>
                </c:ext>
              </c:extLst>
            </c:dLbl>
            <c:dLbl>
              <c:idx val="55"/>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lumMod val="7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5AC-475B-8552-2AFA544807FA}"/>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総括表!$C$5:$BF$5</c:f>
              <c:strCache>
                <c:ptCount val="56"/>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pt idx="53">
                  <c:v>　</c:v>
                </c:pt>
                <c:pt idx="54">
                  <c:v>　</c:v>
                </c:pt>
                <c:pt idx="55">
                  <c:v>　</c:v>
                </c:pt>
              </c:strCache>
            </c:strRef>
          </c:cat>
          <c:val>
            <c:numRef>
              <c:f>総括表!$C$291:$BF$291</c:f>
              <c:numCache>
                <c:formatCode>#,##0_ ;[Red]\-#,##0\ </c:formatCode>
                <c:ptCount val="56"/>
                <c:pt idx="53">
                  <c:v>0</c:v>
                </c:pt>
                <c:pt idx="54">
                  <c:v>0</c:v>
                </c:pt>
                <c:pt idx="55">
                  <c:v>0</c:v>
                </c:pt>
              </c:numCache>
            </c:numRef>
          </c:val>
          <c:extLst>
            <c:ext xmlns:c16="http://schemas.microsoft.com/office/drawing/2014/chart" uri="{C3380CC4-5D6E-409C-BE32-E72D297353CC}">
              <c16:uniqueId val="{00000019-B5AC-475B-8552-2AFA544807FA}"/>
            </c:ext>
          </c:extLst>
        </c:ser>
        <c:ser>
          <c:idx val="1"/>
          <c:order val="1"/>
          <c:tx>
            <c:strRef>
              <c:f>総括表!$B$459</c:f>
              <c:strCache>
                <c:ptCount val="1"/>
                <c:pt idx="0">
                  <c:v>その他世帯数</c:v>
                </c:pt>
              </c:strCache>
            </c:strRef>
          </c:tx>
          <c:spPr>
            <a:solidFill>
              <a:schemeClr val="accent3"/>
            </a:solidFill>
            <a:ln>
              <a:noFill/>
            </a:ln>
            <a:effectLst/>
          </c:spPr>
          <c:invertIfNegative val="0"/>
          <c:dPt>
            <c:idx val="0"/>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1B-B5AC-475B-8552-2AFA544807FA}"/>
              </c:ext>
            </c:extLst>
          </c:dPt>
          <c:dPt>
            <c:idx val="5"/>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1D-B5AC-475B-8552-2AFA544807FA}"/>
              </c:ext>
            </c:extLst>
          </c:dPt>
          <c:dPt>
            <c:idx val="10"/>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1F-B5AC-475B-8552-2AFA544807FA}"/>
              </c:ext>
            </c:extLst>
          </c:dPt>
          <c:dPt>
            <c:idx val="15"/>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21-B5AC-475B-8552-2AFA544807FA}"/>
              </c:ext>
            </c:extLst>
          </c:dPt>
          <c:dPt>
            <c:idx val="20"/>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23-B5AC-475B-8552-2AFA544807FA}"/>
              </c:ext>
            </c:extLst>
          </c:dPt>
          <c:dPt>
            <c:idx val="25"/>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25-B5AC-475B-8552-2AFA544807FA}"/>
              </c:ext>
            </c:extLst>
          </c:dPt>
          <c:dPt>
            <c:idx val="30"/>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27-B5AC-475B-8552-2AFA544807FA}"/>
              </c:ext>
            </c:extLst>
          </c:dPt>
          <c:dPt>
            <c:idx val="35"/>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29-B5AC-475B-8552-2AFA544807FA}"/>
              </c:ext>
            </c:extLst>
          </c:dPt>
          <c:dPt>
            <c:idx val="40"/>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2B-B5AC-475B-8552-2AFA544807FA}"/>
              </c:ext>
            </c:extLst>
          </c:dPt>
          <c:dPt>
            <c:idx val="45"/>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2D-B5AC-475B-8552-2AFA544807FA}"/>
              </c:ext>
            </c:extLst>
          </c:dPt>
          <c:dPt>
            <c:idx val="50"/>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2F-B5AC-475B-8552-2AFA544807FA}"/>
              </c:ext>
            </c:extLst>
          </c:dPt>
          <c:dPt>
            <c:idx val="55"/>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31-B5AC-475B-8552-2AFA544807FA}"/>
              </c:ext>
            </c:extLst>
          </c:dPt>
          <c:dLbls>
            <c:dLbl>
              <c:idx val="0"/>
              <c:numFmt formatCode="#,##0_);[Red]\(#,##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3">
                          <a:lumMod val="50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5AC-475B-8552-2AFA544807FA}"/>
                </c:ext>
              </c:extLst>
            </c:dLbl>
            <c:dLbl>
              <c:idx val="5"/>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B5AC-475B-8552-2AFA544807FA}"/>
                </c:ext>
              </c:extLst>
            </c:dLbl>
            <c:dLbl>
              <c:idx val="6"/>
              <c:layout>
                <c:manualLayout>
                  <c:x val="-1.3705335713817175E-3"/>
                  <c:y val="-6.8903801513647667E-2"/>
                </c:manualLayout>
              </c:layout>
              <c:numFmt formatCode="#,##0_);[Red]\(#,##0\)" sourceLinked="0"/>
              <c:spPr>
                <a:solidFill>
                  <a:schemeClr val="bg1">
                    <a:alpha val="60000"/>
                  </a:scheme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3">
                          <a:lumMod val="50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32-B5AC-475B-8552-2AFA544807FA}"/>
                </c:ext>
              </c:extLst>
            </c:dLbl>
            <c:dLbl>
              <c:idx val="1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5AC-475B-8552-2AFA544807FA}"/>
                </c:ext>
              </c:extLst>
            </c:dLbl>
            <c:dLbl>
              <c:idx val="1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5AC-475B-8552-2AFA544807FA}"/>
                </c:ext>
              </c:extLst>
            </c:dLbl>
            <c:dLbl>
              <c:idx val="2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5AC-475B-8552-2AFA544807FA}"/>
                </c:ext>
              </c:extLst>
            </c:dLbl>
            <c:dLbl>
              <c:idx val="2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5AC-475B-8552-2AFA544807FA}"/>
                </c:ext>
              </c:extLst>
            </c:dLbl>
            <c:dLbl>
              <c:idx val="3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5AC-475B-8552-2AFA544807FA}"/>
                </c:ext>
              </c:extLst>
            </c:dLbl>
            <c:dLbl>
              <c:idx val="3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5AC-475B-8552-2AFA544807FA}"/>
                </c:ext>
              </c:extLst>
            </c:dLbl>
            <c:dLbl>
              <c:idx val="4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5AC-475B-8552-2AFA544807FA}"/>
                </c:ext>
              </c:extLst>
            </c:dLbl>
            <c:dLbl>
              <c:idx val="4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B5AC-475B-8552-2AFA544807FA}"/>
                </c:ext>
              </c:extLst>
            </c:dLbl>
            <c:dLbl>
              <c:idx val="5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B5AC-475B-8552-2AFA544807FA}"/>
                </c:ext>
              </c:extLst>
            </c:dLbl>
            <c:dLbl>
              <c:idx val="55"/>
              <c:numFmt formatCode="#,##0_);[Red]\(#,##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3">
                          <a:lumMod val="50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B5AC-475B-8552-2AFA544807FA}"/>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総括表!$C$5:$BF$5</c:f>
              <c:strCache>
                <c:ptCount val="56"/>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pt idx="53">
                  <c:v>　</c:v>
                </c:pt>
                <c:pt idx="54">
                  <c:v>　</c:v>
                </c:pt>
                <c:pt idx="55">
                  <c:v>　</c:v>
                </c:pt>
              </c:strCache>
            </c:strRef>
          </c:cat>
          <c:val>
            <c:numRef>
              <c:f>総括表!$C$326:$BF$326</c:f>
              <c:numCache>
                <c:formatCode>General</c:formatCode>
                <c:ptCount val="56"/>
                <c:pt idx="53">
                  <c:v>0</c:v>
                </c:pt>
                <c:pt idx="54">
                  <c:v>0</c:v>
                </c:pt>
                <c:pt idx="55">
                  <c:v>0</c:v>
                </c:pt>
              </c:numCache>
            </c:numRef>
          </c:val>
          <c:extLst>
            <c:ext xmlns:c16="http://schemas.microsoft.com/office/drawing/2014/chart" uri="{C3380CC4-5D6E-409C-BE32-E72D297353CC}">
              <c16:uniqueId val="{00000033-B5AC-475B-8552-2AFA544807FA}"/>
            </c:ext>
          </c:extLst>
        </c:ser>
        <c:dLbls>
          <c:showLegendKey val="0"/>
          <c:showVal val="0"/>
          <c:showCatName val="0"/>
          <c:showSerName val="0"/>
          <c:showPercent val="0"/>
          <c:showBubbleSize val="0"/>
        </c:dLbls>
        <c:gapWidth val="0"/>
        <c:overlap val="100"/>
        <c:axId val="515385568"/>
        <c:axId val="515380080"/>
      </c:barChart>
      <c:lineChart>
        <c:grouping val="standard"/>
        <c:varyColors val="0"/>
        <c:ser>
          <c:idx val="2"/>
          <c:order val="2"/>
          <c:tx>
            <c:strRef>
              <c:f>総括表!$B$460</c:f>
              <c:strCache>
                <c:ptCount val="1"/>
                <c:pt idx="0">
                  <c:v>世帯（計）</c:v>
                </c:pt>
              </c:strCache>
            </c:strRef>
          </c:tx>
          <c:spPr>
            <a:ln w="28575" cap="rnd">
              <a:noFill/>
              <a:round/>
            </a:ln>
            <a:effectLst/>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B5AC-475B-8552-2AFA544807FA}"/>
                </c:ext>
              </c:extLst>
            </c:dLbl>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B5AC-475B-8552-2AFA544807FA}"/>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B5AC-475B-8552-2AFA544807FA}"/>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B5AC-475B-8552-2AFA544807FA}"/>
                </c:ext>
              </c:extLst>
            </c:dLbl>
            <c:dLbl>
              <c:idx val="2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5AC-475B-8552-2AFA544807FA}"/>
                </c:ext>
              </c:extLst>
            </c:dLbl>
            <c:dLbl>
              <c:idx val="2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5AC-475B-8552-2AFA544807FA}"/>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5AC-475B-8552-2AFA544807FA}"/>
                </c:ext>
              </c:extLst>
            </c:dLbl>
            <c:dLbl>
              <c:idx val="3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5AC-475B-8552-2AFA544807FA}"/>
                </c:ext>
              </c:extLst>
            </c:dLbl>
            <c:dLbl>
              <c:idx val="4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B5AC-475B-8552-2AFA544807FA}"/>
                </c:ext>
              </c:extLst>
            </c:dLbl>
            <c:dLbl>
              <c:idx val="4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B5AC-475B-8552-2AFA544807FA}"/>
                </c:ext>
              </c:extLst>
            </c:dLbl>
            <c:dLbl>
              <c:idx val="5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B5AC-475B-8552-2AFA544807FA}"/>
                </c:ext>
              </c:extLst>
            </c:dLbl>
            <c:dLbl>
              <c:idx val="5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B5AC-475B-8552-2AFA544807F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50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総括表!$C$5:$BF$5</c:f>
              <c:strCache>
                <c:ptCount val="56"/>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pt idx="53">
                  <c:v>　</c:v>
                </c:pt>
                <c:pt idx="54">
                  <c:v>　</c:v>
                </c:pt>
                <c:pt idx="55">
                  <c:v>　</c:v>
                </c:pt>
              </c:strCache>
            </c:strRef>
          </c:cat>
          <c:val>
            <c:numRef>
              <c:f>総括表!$C$284:$BF$284</c:f>
              <c:numCache>
                <c:formatCode>#,##0_ ;[Red]\-#,##0\ </c:formatCode>
                <c:ptCount val="56"/>
                <c:pt idx="53">
                  <c:v>0</c:v>
                </c:pt>
                <c:pt idx="54">
                  <c:v>0</c:v>
                </c:pt>
                <c:pt idx="55">
                  <c:v>0</c:v>
                </c:pt>
              </c:numCache>
            </c:numRef>
          </c:val>
          <c:smooth val="0"/>
          <c:extLst>
            <c:ext xmlns:c16="http://schemas.microsoft.com/office/drawing/2014/chart" uri="{C3380CC4-5D6E-409C-BE32-E72D297353CC}">
              <c16:uniqueId val="{00000040-B5AC-475B-8552-2AFA544807FA}"/>
            </c:ext>
          </c:extLst>
        </c:ser>
        <c:dLbls>
          <c:showLegendKey val="0"/>
          <c:showVal val="0"/>
          <c:showCatName val="0"/>
          <c:showSerName val="0"/>
          <c:showPercent val="0"/>
          <c:showBubbleSize val="0"/>
        </c:dLbls>
        <c:marker val="1"/>
        <c:smooth val="0"/>
        <c:axId val="515385568"/>
        <c:axId val="515380080"/>
      </c:lineChart>
      <c:catAx>
        <c:axId val="5153855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（各年末）</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15380080"/>
        <c:crosses val="autoZero"/>
        <c:auto val="1"/>
        <c:lblAlgn val="ctr"/>
        <c:lblOffset val="100"/>
        <c:tickLblSkip val="5"/>
        <c:noMultiLvlLbl val="0"/>
      </c:catAx>
      <c:valAx>
        <c:axId val="515380080"/>
        <c:scaling>
          <c:orientation val="minMax"/>
        </c:scaling>
        <c:delete val="1"/>
        <c:axPos val="l"/>
        <c:numFmt formatCode="#,##0_ ;[Red]\-#,##0\ " sourceLinked="1"/>
        <c:majorTickMark val="none"/>
        <c:minorTickMark val="none"/>
        <c:tickLblPos val="nextTo"/>
        <c:crossAx val="515385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総括表!$A$375</c:f>
          <c:strCache>
            <c:ptCount val="1"/>
            <c:pt idx="0">
              <c:v>世帯（家族類型別）_構成比_区全域（メイン推計）</c:v>
            </c:pt>
          </c:strCache>
        </c:strRef>
      </c:tx>
      <c:layout>
        <c:manualLayout>
          <c:xMode val="edge"/>
          <c:yMode val="edge"/>
          <c:x val="6.5047341038594678E-3"/>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barChart>
        <c:barDir val="col"/>
        <c:grouping val="stacked"/>
        <c:varyColors val="0"/>
        <c:ser>
          <c:idx val="0"/>
          <c:order val="0"/>
          <c:tx>
            <c:strRef>
              <c:f>総括表!$B$462</c:f>
              <c:strCache>
                <c:ptCount val="1"/>
                <c:pt idx="0">
                  <c:v>単独世帯比率</c:v>
                </c:pt>
              </c:strCache>
            </c:strRef>
          </c:tx>
          <c:spPr>
            <a:solidFill>
              <a:schemeClr val="accent1"/>
            </a:solidFill>
            <a:ln w="28575">
              <a:noFill/>
            </a:ln>
            <a:effectLst/>
          </c:spPr>
          <c:invertIfNegative val="0"/>
          <c:dPt>
            <c:idx val="0"/>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01-235F-4A50-ABEC-4E135A4466C3}"/>
              </c:ext>
            </c:extLst>
          </c:dPt>
          <c:dPt>
            <c:idx val="5"/>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03-235F-4A50-ABEC-4E135A4466C3}"/>
              </c:ext>
            </c:extLst>
          </c:dPt>
          <c:dPt>
            <c:idx val="10"/>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05-235F-4A50-ABEC-4E135A4466C3}"/>
              </c:ext>
            </c:extLst>
          </c:dPt>
          <c:dPt>
            <c:idx val="15"/>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07-235F-4A50-ABEC-4E135A4466C3}"/>
              </c:ext>
            </c:extLst>
          </c:dPt>
          <c:dPt>
            <c:idx val="20"/>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09-235F-4A50-ABEC-4E135A4466C3}"/>
              </c:ext>
            </c:extLst>
          </c:dPt>
          <c:dPt>
            <c:idx val="25"/>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0B-235F-4A50-ABEC-4E135A4466C3}"/>
              </c:ext>
            </c:extLst>
          </c:dPt>
          <c:dPt>
            <c:idx val="30"/>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0D-235F-4A50-ABEC-4E135A4466C3}"/>
              </c:ext>
            </c:extLst>
          </c:dPt>
          <c:dPt>
            <c:idx val="35"/>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0F-235F-4A50-ABEC-4E135A4466C3}"/>
              </c:ext>
            </c:extLst>
          </c:dPt>
          <c:dPt>
            <c:idx val="40"/>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11-235F-4A50-ABEC-4E135A4466C3}"/>
              </c:ext>
            </c:extLst>
          </c:dPt>
          <c:dPt>
            <c:idx val="45"/>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13-235F-4A50-ABEC-4E135A4466C3}"/>
              </c:ext>
            </c:extLst>
          </c:dPt>
          <c:dPt>
            <c:idx val="50"/>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15-235F-4A50-ABEC-4E135A4466C3}"/>
              </c:ext>
            </c:extLst>
          </c:dPt>
          <c:dPt>
            <c:idx val="55"/>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17-235F-4A50-ABEC-4E135A4466C3}"/>
              </c:ext>
            </c:extLst>
          </c:dPt>
          <c:dLbls>
            <c:dLbl>
              <c:idx val="0"/>
              <c:numFmt formatCode="0.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lumMod val="7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35F-4A50-ABEC-4E135A4466C3}"/>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35F-4A50-ABEC-4E135A4466C3}"/>
                </c:ext>
              </c:extLst>
            </c:dLbl>
            <c:dLbl>
              <c:idx val="6"/>
              <c:layout>
                <c:manualLayout>
                  <c:x val="-1.3705335713817175E-3"/>
                  <c:y val="-7.3079789484171848E-2"/>
                </c:manualLayout>
              </c:layout>
              <c:numFmt formatCode="0.0%" sourceLinked="0"/>
              <c:spPr>
                <a:solidFill>
                  <a:sysClr val="window" lastClr="FFFFFF">
                    <a:alpha val="65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lumMod val="7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235F-4A50-ABEC-4E135A4466C3}"/>
                </c:ext>
              </c:extLst>
            </c:dLbl>
            <c:dLbl>
              <c:idx val="1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35F-4A50-ABEC-4E135A4466C3}"/>
                </c:ext>
              </c:extLst>
            </c:dLbl>
            <c:dLbl>
              <c:idx val="1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35F-4A50-ABEC-4E135A4466C3}"/>
                </c:ext>
              </c:extLst>
            </c:dLbl>
            <c:dLbl>
              <c:idx val="2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35F-4A50-ABEC-4E135A4466C3}"/>
                </c:ext>
              </c:extLst>
            </c:dLbl>
            <c:dLbl>
              <c:idx val="2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35F-4A50-ABEC-4E135A4466C3}"/>
                </c:ext>
              </c:extLst>
            </c:dLbl>
            <c:dLbl>
              <c:idx val="3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35F-4A50-ABEC-4E135A4466C3}"/>
                </c:ext>
              </c:extLst>
            </c:dLbl>
            <c:dLbl>
              <c:idx val="3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35F-4A50-ABEC-4E135A4466C3}"/>
                </c:ext>
              </c:extLst>
            </c:dLbl>
            <c:dLbl>
              <c:idx val="4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35F-4A50-ABEC-4E135A4466C3}"/>
                </c:ext>
              </c:extLst>
            </c:dLbl>
            <c:dLbl>
              <c:idx val="4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35F-4A50-ABEC-4E135A4466C3}"/>
                </c:ext>
              </c:extLst>
            </c:dLbl>
            <c:dLbl>
              <c:idx val="5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35F-4A50-ABEC-4E135A4466C3}"/>
                </c:ext>
              </c:extLst>
            </c:dLbl>
            <c:dLbl>
              <c:idx val="55"/>
              <c:numFmt formatCode="0.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lumMod val="7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35F-4A50-ABEC-4E135A4466C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総括表!$C$5:$BF$5</c:f>
              <c:strCache>
                <c:ptCount val="56"/>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pt idx="53">
                  <c:v>　</c:v>
                </c:pt>
                <c:pt idx="54">
                  <c:v>　</c:v>
                </c:pt>
                <c:pt idx="55">
                  <c:v>　</c:v>
                </c:pt>
              </c:strCache>
            </c:strRef>
          </c:cat>
          <c:val>
            <c:numRef>
              <c:f>総括表!$C$462:$BF$462</c:f>
              <c:numCache>
                <c:formatCode>General</c:formatCode>
                <c:ptCount val="56"/>
                <c:pt idx="53">
                  <c:v>0</c:v>
                </c:pt>
                <c:pt idx="54">
                  <c:v>0</c:v>
                </c:pt>
                <c:pt idx="55">
                  <c:v>0</c:v>
                </c:pt>
              </c:numCache>
            </c:numRef>
          </c:val>
          <c:extLst>
            <c:ext xmlns:c16="http://schemas.microsoft.com/office/drawing/2014/chart" uri="{C3380CC4-5D6E-409C-BE32-E72D297353CC}">
              <c16:uniqueId val="{00000019-235F-4A50-ABEC-4E135A4466C3}"/>
            </c:ext>
          </c:extLst>
        </c:ser>
        <c:ser>
          <c:idx val="1"/>
          <c:order val="1"/>
          <c:tx>
            <c:strRef>
              <c:f>総括表!$B$466</c:f>
              <c:strCache>
                <c:ptCount val="1"/>
                <c:pt idx="0">
                  <c:v>その他世帯比率</c:v>
                </c:pt>
              </c:strCache>
            </c:strRef>
          </c:tx>
          <c:spPr>
            <a:solidFill>
              <a:schemeClr val="accent3"/>
            </a:solidFill>
            <a:ln w="28575">
              <a:noFill/>
            </a:ln>
            <a:effectLst/>
          </c:spPr>
          <c:invertIfNegative val="0"/>
          <c:dPt>
            <c:idx val="0"/>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1B-235F-4A50-ABEC-4E135A4466C3}"/>
              </c:ext>
            </c:extLst>
          </c:dPt>
          <c:dPt>
            <c:idx val="5"/>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1D-235F-4A50-ABEC-4E135A4466C3}"/>
              </c:ext>
            </c:extLst>
          </c:dPt>
          <c:dPt>
            <c:idx val="10"/>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1F-235F-4A50-ABEC-4E135A4466C3}"/>
              </c:ext>
            </c:extLst>
          </c:dPt>
          <c:dPt>
            <c:idx val="15"/>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21-235F-4A50-ABEC-4E135A4466C3}"/>
              </c:ext>
            </c:extLst>
          </c:dPt>
          <c:dPt>
            <c:idx val="20"/>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23-235F-4A50-ABEC-4E135A4466C3}"/>
              </c:ext>
            </c:extLst>
          </c:dPt>
          <c:dPt>
            <c:idx val="25"/>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25-235F-4A50-ABEC-4E135A4466C3}"/>
              </c:ext>
            </c:extLst>
          </c:dPt>
          <c:dPt>
            <c:idx val="30"/>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27-235F-4A50-ABEC-4E135A4466C3}"/>
              </c:ext>
            </c:extLst>
          </c:dPt>
          <c:dPt>
            <c:idx val="35"/>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29-235F-4A50-ABEC-4E135A4466C3}"/>
              </c:ext>
            </c:extLst>
          </c:dPt>
          <c:dPt>
            <c:idx val="40"/>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2B-235F-4A50-ABEC-4E135A4466C3}"/>
              </c:ext>
            </c:extLst>
          </c:dPt>
          <c:dPt>
            <c:idx val="45"/>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2D-235F-4A50-ABEC-4E135A4466C3}"/>
              </c:ext>
            </c:extLst>
          </c:dPt>
          <c:dPt>
            <c:idx val="50"/>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2F-235F-4A50-ABEC-4E135A4466C3}"/>
              </c:ext>
            </c:extLst>
          </c:dPt>
          <c:dPt>
            <c:idx val="55"/>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31-235F-4A50-ABEC-4E135A4466C3}"/>
              </c:ext>
            </c:extLst>
          </c:dPt>
          <c:dLbls>
            <c:dLbl>
              <c:idx val="0"/>
              <c:numFmt formatCode="0.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3">
                          <a:lumMod val="50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235F-4A50-ABEC-4E135A4466C3}"/>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235F-4A50-ABEC-4E135A4466C3}"/>
                </c:ext>
              </c:extLst>
            </c:dLbl>
            <c:dLbl>
              <c:idx val="6"/>
              <c:layout>
                <c:manualLayout>
                  <c:x val="-1.3705335713817175E-3"/>
                  <c:y val="-7.5167783469433841E-2"/>
                </c:manualLayout>
              </c:layout>
              <c:numFmt formatCode="0.0%" sourceLinked="0"/>
              <c:spPr>
                <a:solidFill>
                  <a:sysClr val="window" lastClr="FFFFFF">
                    <a:alpha val="65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3">
                          <a:lumMod val="50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32-235F-4A50-ABEC-4E135A4466C3}"/>
                </c:ext>
              </c:extLst>
            </c:dLbl>
            <c:dLbl>
              <c:idx val="1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235F-4A50-ABEC-4E135A4466C3}"/>
                </c:ext>
              </c:extLst>
            </c:dLbl>
            <c:dLbl>
              <c:idx val="1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235F-4A50-ABEC-4E135A4466C3}"/>
                </c:ext>
              </c:extLst>
            </c:dLbl>
            <c:dLbl>
              <c:idx val="2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235F-4A50-ABEC-4E135A4466C3}"/>
                </c:ext>
              </c:extLst>
            </c:dLbl>
            <c:dLbl>
              <c:idx val="2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235F-4A50-ABEC-4E135A4466C3}"/>
                </c:ext>
              </c:extLst>
            </c:dLbl>
            <c:dLbl>
              <c:idx val="3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235F-4A50-ABEC-4E135A4466C3}"/>
                </c:ext>
              </c:extLst>
            </c:dLbl>
            <c:dLbl>
              <c:idx val="3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235F-4A50-ABEC-4E135A4466C3}"/>
                </c:ext>
              </c:extLst>
            </c:dLbl>
            <c:dLbl>
              <c:idx val="4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235F-4A50-ABEC-4E135A4466C3}"/>
                </c:ext>
              </c:extLst>
            </c:dLbl>
            <c:dLbl>
              <c:idx val="4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235F-4A50-ABEC-4E135A4466C3}"/>
                </c:ext>
              </c:extLst>
            </c:dLbl>
            <c:dLbl>
              <c:idx val="5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235F-4A50-ABEC-4E135A4466C3}"/>
                </c:ext>
              </c:extLst>
            </c:dLbl>
            <c:dLbl>
              <c:idx val="55"/>
              <c:numFmt formatCode="0.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3">
                          <a:lumMod val="50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235F-4A50-ABEC-4E135A4466C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総括表!$C$5:$BF$5</c:f>
              <c:strCache>
                <c:ptCount val="56"/>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pt idx="53">
                  <c:v>　</c:v>
                </c:pt>
                <c:pt idx="54">
                  <c:v>　</c:v>
                </c:pt>
                <c:pt idx="55">
                  <c:v>　</c:v>
                </c:pt>
              </c:strCache>
            </c:strRef>
          </c:cat>
          <c:val>
            <c:numRef>
              <c:f>総括表!$C$466:$BF$466</c:f>
              <c:numCache>
                <c:formatCode>General</c:formatCode>
                <c:ptCount val="56"/>
                <c:pt idx="53">
                  <c:v>0</c:v>
                </c:pt>
                <c:pt idx="54">
                  <c:v>0</c:v>
                </c:pt>
                <c:pt idx="55">
                  <c:v>0</c:v>
                </c:pt>
              </c:numCache>
            </c:numRef>
          </c:val>
          <c:extLst>
            <c:ext xmlns:c16="http://schemas.microsoft.com/office/drawing/2014/chart" uri="{C3380CC4-5D6E-409C-BE32-E72D297353CC}">
              <c16:uniqueId val="{00000033-235F-4A50-ABEC-4E135A4466C3}"/>
            </c:ext>
          </c:extLst>
        </c:ser>
        <c:dLbls>
          <c:showLegendKey val="0"/>
          <c:showVal val="0"/>
          <c:showCatName val="0"/>
          <c:showSerName val="0"/>
          <c:showPercent val="0"/>
          <c:showBubbleSize val="0"/>
        </c:dLbls>
        <c:gapWidth val="0"/>
        <c:overlap val="100"/>
        <c:axId val="515382040"/>
        <c:axId val="515384784"/>
      </c:barChart>
      <c:catAx>
        <c:axId val="5153820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（各年末）</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15384784"/>
        <c:crosses val="autoZero"/>
        <c:auto val="1"/>
        <c:lblAlgn val="ctr"/>
        <c:lblOffset val="100"/>
        <c:tickLblSkip val="5"/>
        <c:noMultiLvlLbl val="0"/>
      </c:catAx>
      <c:valAx>
        <c:axId val="515384784"/>
        <c:scaling>
          <c:orientation val="minMax"/>
          <c:max val="1"/>
        </c:scaling>
        <c:delete val="1"/>
        <c:axPos val="l"/>
        <c:numFmt formatCode="General" sourceLinked="1"/>
        <c:majorTickMark val="out"/>
        <c:minorTickMark val="none"/>
        <c:tickLblPos val="nextTo"/>
        <c:crossAx val="515382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r>
              <a:rPr lang="ja-JP" altLang="en-US" sz="1600">
                <a:latin typeface="BIZ UDPゴシック" panose="020B0400000000000000" pitchFamily="50" charset="-128"/>
                <a:ea typeface="BIZ UDPゴシック" panose="020B0400000000000000" pitchFamily="50" charset="-128"/>
              </a:rPr>
              <a:t>総人口</a:t>
            </a:r>
            <a:r>
              <a:rPr lang="en-US" altLang="ja-JP" sz="1600">
                <a:latin typeface="BIZ UDPゴシック" panose="020B0400000000000000" pitchFamily="50" charset="-128"/>
                <a:ea typeface="BIZ UDPゴシック" panose="020B0400000000000000" pitchFamily="50" charset="-128"/>
              </a:rPr>
              <a:t>_</a:t>
            </a:r>
            <a:r>
              <a:rPr lang="ja-JP" altLang="en-US" sz="1600">
                <a:latin typeface="BIZ UDPゴシック" panose="020B0400000000000000" pitchFamily="50" charset="-128"/>
                <a:ea typeface="BIZ UDPゴシック" panose="020B0400000000000000" pitchFamily="50" charset="-128"/>
              </a:rPr>
              <a:t>年齢３区分人口</a:t>
            </a:r>
            <a:r>
              <a:rPr lang="en-US" altLang="ja-JP" sz="1600">
                <a:latin typeface="BIZ UDPゴシック" panose="020B0400000000000000" pitchFamily="50" charset="-128"/>
                <a:ea typeface="BIZ UDPゴシック" panose="020B0400000000000000" pitchFamily="50" charset="-128"/>
              </a:rPr>
              <a:t>_</a:t>
            </a:r>
            <a:r>
              <a:rPr lang="ja-JP" altLang="en-US" sz="1600">
                <a:latin typeface="BIZ UDPゴシック" panose="020B0400000000000000" pitchFamily="50" charset="-128"/>
                <a:ea typeface="BIZ UDPゴシック" panose="020B0400000000000000" pitchFamily="50" charset="-128"/>
              </a:rPr>
              <a:t>構成比</a:t>
            </a:r>
          </a:p>
        </c:rich>
      </c:tx>
      <c:layout>
        <c:manualLayout>
          <c:xMode val="edge"/>
          <c:yMode val="edge"/>
          <c:x val="3.6114124728973448E-2"/>
          <c:y val="1.7618450284885217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endParaRPr lang="ja-JP"/>
        </a:p>
      </c:txPr>
    </c:title>
    <c:autoTitleDeleted val="0"/>
    <c:plotArea>
      <c:layout/>
      <c:barChart>
        <c:barDir val="col"/>
        <c:grouping val="stacked"/>
        <c:varyColors val="0"/>
        <c:ser>
          <c:idx val="0"/>
          <c:order val="0"/>
          <c:tx>
            <c:strRef>
              <c:f>[1]総括表!$B$432</c:f>
              <c:strCache>
                <c:ptCount val="1"/>
                <c:pt idx="0">
                  <c:v>年少人口比率</c:v>
                </c:pt>
              </c:strCache>
            </c:strRef>
          </c:tx>
          <c:spPr>
            <a:solidFill>
              <a:schemeClr val="accent1"/>
            </a:solidFill>
            <a:ln w="28575">
              <a:noFill/>
            </a:ln>
            <a:effectLst/>
          </c:spPr>
          <c:invertIfNegative val="0"/>
          <c:dPt>
            <c:idx val="0"/>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01-A13D-4651-8DA3-8C2F95841BD8}"/>
              </c:ext>
            </c:extLst>
          </c:dPt>
          <c:dPt>
            <c:idx val="5"/>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03-A13D-4651-8DA3-8C2F95841BD8}"/>
              </c:ext>
            </c:extLst>
          </c:dPt>
          <c:dPt>
            <c:idx val="10"/>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05-A13D-4651-8DA3-8C2F95841BD8}"/>
              </c:ext>
            </c:extLst>
          </c:dPt>
          <c:dPt>
            <c:idx val="15"/>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07-A13D-4651-8DA3-8C2F95841BD8}"/>
              </c:ext>
            </c:extLst>
          </c:dPt>
          <c:dPt>
            <c:idx val="20"/>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09-A13D-4651-8DA3-8C2F95841BD8}"/>
              </c:ext>
            </c:extLst>
          </c:dPt>
          <c:dPt>
            <c:idx val="25"/>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0B-A13D-4651-8DA3-8C2F95841BD8}"/>
              </c:ext>
            </c:extLst>
          </c:dPt>
          <c:dPt>
            <c:idx val="30"/>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0D-A13D-4651-8DA3-8C2F95841BD8}"/>
              </c:ext>
            </c:extLst>
          </c:dPt>
          <c:dPt>
            <c:idx val="35"/>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0F-A13D-4651-8DA3-8C2F95841BD8}"/>
              </c:ext>
            </c:extLst>
          </c:dPt>
          <c:dPt>
            <c:idx val="40"/>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11-A13D-4651-8DA3-8C2F95841BD8}"/>
              </c:ext>
            </c:extLst>
          </c:dPt>
          <c:dPt>
            <c:idx val="45"/>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13-A13D-4651-8DA3-8C2F95841BD8}"/>
              </c:ext>
            </c:extLst>
          </c:dPt>
          <c:dPt>
            <c:idx val="50"/>
            <c:invertIfNegative val="0"/>
            <c:bubble3D val="0"/>
            <c:spPr>
              <a:solidFill>
                <a:schemeClr val="accent1"/>
              </a:solidFill>
              <a:ln w="28575">
                <a:solidFill>
                  <a:schemeClr val="accent1">
                    <a:lumMod val="50000"/>
                  </a:schemeClr>
                </a:solidFill>
              </a:ln>
              <a:effectLst/>
            </c:spPr>
            <c:extLst>
              <c:ext xmlns:c16="http://schemas.microsoft.com/office/drawing/2014/chart" uri="{C3380CC4-5D6E-409C-BE32-E72D297353CC}">
                <c16:uniqueId val="{00000015-A13D-4651-8DA3-8C2F95841BD8}"/>
              </c:ext>
            </c:extLst>
          </c:dPt>
          <c:dLbls>
            <c:dLbl>
              <c:idx val="0"/>
              <c:tx>
                <c:rich>
                  <a:bodyPr rot="0" spcFirstLastPara="1" vertOverflow="ellipsis" vert="horz" wrap="square" lIns="38100" tIns="19050" rIns="38100" bIns="19050" anchor="ctr" anchorCtr="1">
                    <a:spAutoFit/>
                  </a:bodyPr>
                  <a:lstStyle/>
                  <a:p>
                    <a:pPr>
                      <a:defRPr sz="1050" b="1" i="0" u="none" strike="noStrike" kern="1200" baseline="0">
                        <a:solidFill>
                          <a:schemeClr val="tx2">
                            <a:lumMod val="75000"/>
                          </a:schemeClr>
                        </a:solidFill>
                        <a:latin typeface="BIZ UDPゴシック" panose="020B0400000000000000" pitchFamily="50" charset="-128"/>
                        <a:ea typeface="BIZ UDPゴシック" panose="020B0400000000000000" pitchFamily="50" charset="-128"/>
                        <a:cs typeface="+mn-cs"/>
                      </a:defRPr>
                    </a:pPr>
                    <a:r>
                      <a:rPr lang="en-US" altLang="ja-JP">
                        <a:latin typeface="BIZ UDPゴシック" panose="020B0400000000000000" pitchFamily="50" charset="-128"/>
                        <a:ea typeface="BIZ UDPゴシック" panose="020B0400000000000000" pitchFamily="50" charset="-128"/>
                      </a:rPr>
                      <a:t>80,325</a:t>
                    </a:r>
                  </a:p>
                  <a:p>
                    <a:pPr>
                      <a:defRPr sz="1050" b="1">
                        <a:solidFill>
                          <a:schemeClr val="tx2">
                            <a:lumMod val="75000"/>
                          </a:schemeClr>
                        </a:solidFill>
                        <a:latin typeface="BIZ UDPゴシック" panose="020B0400000000000000" pitchFamily="50" charset="-128"/>
                        <a:ea typeface="BIZ UDPゴシック" panose="020B0400000000000000" pitchFamily="50" charset="-128"/>
                      </a:defRPr>
                    </a:pPr>
                    <a:fld id="{DE5271EE-B722-4F02-B626-CF979E5D8258}" type="VALUE">
                      <a:rPr lang="en-US" altLang="ja-JP">
                        <a:latin typeface="BIZ UDPゴシック" panose="020B0400000000000000" pitchFamily="50" charset="-128"/>
                        <a:ea typeface="BIZ UDPゴシック" panose="020B0400000000000000" pitchFamily="50" charset="-128"/>
                      </a:rPr>
                      <a:pPr>
                        <a:defRPr sz="1050" b="1">
                          <a:solidFill>
                            <a:schemeClr val="tx2">
                              <a:lumMod val="75000"/>
                            </a:schemeClr>
                          </a:solidFill>
                          <a:latin typeface="BIZ UDPゴシック" panose="020B0400000000000000" pitchFamily="50" charset="-128"/>
                          <a:ea typeface="BIZ UDPゴシック" panose="020B0400000000000000" pitchFamily="50" charset="-128"/>
                        </a:defRPr>
                      </a:pPr>
                      <a:t>[値]</a:t>
                    </a:fld>
                    <a:endParaRPr lang="ja-JP" altLang="en-US"/>
                  </a:p>
                </c:rich>
              </c:tx>
              <c:numFmt formatCode="0.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lumMod val="75000"/>
                        </a:schemeClr>
                      </a:solidFill>
                      <a:latin typeface="BIZ UDPゴシック" panose="020B0400000000000000" pitchFamily="50" charset="-128"/>
                      <a:ea typeface="BIZ UDPゴシック" panose="020B0400000000000000"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13D-4651-8DA3-8C2F95841BD8}"/>
                </c:ext>
              </c:extLst>
            </c:dLbl>
            <c:dLbl>
              <c:idx val="5"/>
              <c:tx>
                <c:rich>
                  <a:bodyPr/>
                  <a:lstStyle/>
                  <a:p>
                    <a:r>
                      <a:rPr lang="en-US" altLang="ja-JP"/>
                      <a:t>75,472</a:t>
                    </a:r>
                  </a:p>
                  <a:p>
                    <a:fld id="{9974A4FF-7E26-4916-98C1-B66660288843}" type="VALUE">
                      <a:rPr lang="en-US" altLang="ja-JP"/>
                      <a:pPr/>
                      <a:t>[値]</a:t>
                    </a:fld>
                    <a:endParaRPr lang="ja-JP" alt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A13D-4651-8DA3-8C2F95841BD8}"/>
                </c:ext>
              </c:extLst>
            </c:dLbl>
            <c:dLbl>
              <c:idx val="6"/>
              <c:layout>
                <c:manualLayout>
                  <c:x val="1.8629997313336612E-2"/>
                  <c:y val="-9.9820152039536328E-2"/>
                </c:manualLayout>
              </c:layout>
              <c:tx>
                <c:rich>
                  <a:bodyPr rot="0" spcFirstLastPara="1" vertOverflow="ellipsis" vert="horz" wrap="square" lIns="38100" tIns="19050" rIns="38100" bIns="19050" anchor="ctr" anchorCtr="1">
                    <a:spAutoFit/>
                  </a:bodyPr>
                  <a:lstStyle/>
                  <a:p>
                    <a:pPr>
                      <a:defRPr sz="1050" b="1" i="0" u="none" strike="noStrike" kern="1200" baseline="0">
                        <a:solidFill>
                          <a:schemeClr val="tx2">
                            <a:lumMod val="75000"/>
                          </a:schemeClr>
                        </a:solidFill>
                        <a:latin typeface="BIZ UDPゴシック" panose="020B0400000000000000" pitchFamily="50" charset="-128"/>
                        <a:ea typeface="BIZ UDPゴシック" panose="020B0400000000000000" pitchFamily="50" charset="-128"/>
                        <a:cs typeface="+mn-cs"/>
                      </a:defRPr>
                    </a:pPr>
                    <a:r>
                      <a:rPr lang="en-US" altLang="ja-JP" baseline="0">
                        <a:latin typeface="BIZ UDPゴシック" panose="020B0400000000000000" pitchFamily="50" charset="-128"/>
                        <a:ea typeface="BIZ UDPゴシック" panose="020B0400000000000000" pitchFamily="50" charset="-128"/>
                      </a:rPr>
                      <a:t>【</a:t>
                    </a:r>
                    <a:r>
                      <a:rPr lang="ja-JP" altLang="en-US" baseline="0">
                        <a:latin typeface="BIZ UDPゴシック" panose="020B0400000000000000" pitchFamily="50" charset="-128"/>
                        <a:ea typeface="BIZ UDPゴシック" panose="020B0400000000000000" pitchFamily="50" charset="-128"/>
                      </a:rPr>
                      <a:t>年少人口 </a:t>
                    </a:r>
                    <a:r>
                      <a:rPr lang="en-US" altLang="ja-JP" baseline="0">
                        <a:latin typeface="BIZ UDPゴシック" panose="020B0400000000000000" pitchFamily="50" charset="-128"/>
                        <a:ea typeface="BIZ UDPゴシック" panose="020B0400000000000000" pitchFamily="50" charset="-128"/>
                      </a:rPr>
                      <a:t>2025】
74,263
</a:t>
                    </a:r>
                    <a:fld id="{A49166B7-E5A7-429E-8D42-0F544252A7D3}" type="VALUE">
                      <a:rPr lang="en-US" altLang="ja-JP" baseline="0">
                        <a:latin typeface="BIZ UDPゴシック" panose="020B0400000000000000" pitchFamily="50" charset="-128"/>
                        <a:ea typeface="BIZ UDPゴシック" panose="020B0400000000000000" pitchFamily="50" charset="-128"/>
                      </a:rPr>
                      <a:pPr>
                        <a:defRPr sz="1050" b="1">
                          <a:solidFill>
                            <a:schemeClr val="tx2">
                              <a:lumMod val="75000"/>
                            </a:schemeClr>
                          </a:solidFill>
                          <a:latin typeface="BIZ UDPゴシック" panose="020B0400000000000000" pitchFamily="50" charset="-128"/>
                          <a:ea typeface="BIZ UDPゴシック" panose="020B0400000000000000" pitchFamily="50" charset="-128"/>
                        </a:defRPr>
                      </a:pPr>
                      <a:t>[値]</a:t>
                    </a:fld>
                    <a:endParaRPr lang="en-US" altLang="ja-JP" baseline="0">
                      <a:latin typeface="BIZ UDPゴシック" panose="020B0400000000000000" pitchFamily="50" charset="-128"/>
                      <a:ea typeface="BIZ UDPゴシック" panose="020B0400000000000000" pitchFamily="50" charset="-128"/>
                    </a:endParaRPr>
                  </a:p>
                </c:rich>
              </c:tx>
              <c:numFmt formatCode="0.0%" sourceLinked="0"/>
              <c:spPr>
                <a:solidFill>
                  <a:sysClr val="window" lastClr="FFFFFF">
                    <a:alpha val="65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lumMod val="75000"/>
                        </a:schemeClr>
                      </a:solidFill>
                      <a:latin typeface="BIZ UDPゴシック" panose="020B0400000000000000" pitchFamily="50" charset="-128"/>
                      <a:ea typeface="BIZ UDPゴシック" panose="020B0400000000000000" pitchFamily="50" charset="-128"/>
                      <a:cs typeface="+mn-cs"/>
                    </a:defRPr>
                  </a:pPr>
                  <a:endParaRPr lang="ja-JP"/>
                </a:p>
              </c:txPr>
              <c:dLblPos val="ctr"/>
              <c:showLegendKey val="0"/>
              <c:showVal val="1"/>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6-A13D-4651-8DA3-8C2F95841BD8}"/>
                </c:ext>
              </c:extLst>
            </c:dLbl>
            <c:dLbl>
              <c:idx val="10"/>
              <c:tx>
                <c:rich>
                  <a:bodyPr/>
                  <a:lstStyle/>
                  <a:p>
                    <a:r>
                      <a:rPr lang="en-US" altLang="ja-JP"/>
                      <a:t>70,245</a:t>
                    </a:r>
                  </a:p>
                  <a:p>
                    <a:fld id="{85378932-C119-496B-AF17-53CE1808E93C}" type="VALUE">
                      <a:rPr lang="en-US" altLang="ja-JP"/>
                      <a:pPr/>
                      <a:t>[値]</a:t>
                    </a:fld>
                    <a:endParaRPr lang="ja-JP" alt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A13D-4651-8DA3-8C2F95841BD8}"/>
                </c:ext>
              </c:extLst>
            </c:dLbl>
            <c:dLbl>
              <c:idx val="15"/>
              <c:tx>
                <c:rich>
                  <a:bodyPr/>
                  <a:lstStyle/>
                  <a:p>
                    <a:r>
                      <a:rPr lang="en-US" altLang="ja-JP"/>
                      <a:t>65,775</a:t>
                    </a:r>
                  </a:p>
                  <a:p>
                    <a:fld id="{8B751E12-86EA-4536-8758-8FA3EDB28D7C}" type="VALUE">
                      <a:rPr lang="en-US" altLang="ja-JP"/>
                      <a:pPr/>
                      <a:t>[値]</a:t>
                    </a:fld>
                    <a:endParaRPr lang="ja-JP" alt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A13D-4651-8DA3-8C2F95841BD8}"/>
                </c:ext>
              </c:extLst>
            </c:dLbl>
            <c:dLbl>
              <c:idx val="20"/>
              <c:tx>
                <c:rich>
                  <a:bodyPr/>
                  <a:lstStyle/>
                  <a:p>
                    <a:r>
                      <a:rPr lang="en-US" altLang="ja-JP"/>
                      <a:t>65,801</a:t>
                    </a:r>
                  </a:p>
                  <a:p>
                    <a:fld id="{5B9623BF-3514-4C07-8734-575DF287AB22}" type="VALUE">
                      <a:rPr lang="en-US" altLang="ja-JP"/>
                      <a:pPr/>
                      <a:t>[値]</a:t>
                    </a:fld>
                    <a:endParaRPr lang="ja-JP" alt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A13D-4651-8DA3-8C2F95841BD8}"/>
                </c:ext>
              </c:extLst>
            </c:dLbl>
            <c:dLbl>
              <c:idx val="25"/>
              <c:tx>
                <c:rich>
                  <a:bodyPr/>
                  <a:lstStyle/>
                  <a:p>
                    <a:r>
                      <a:rPr lang="en-US" altLang="ja-JP"/>
                      <a:t>66,650</a:t>
                    </a:r>
                  </a:p>
                  <a:p>
                    <a:fld id="{E4EA812B-88D2-48A5-9BD9-473B39C2B441}" type="VALUE">
                      <a:rPr lang="en-US" altLang="ja-JP"/>
                      <a:pPr/>
                      <a:t>[値]</a:t>
                    </a:fld>
                    <a:endParaRPr lang="ja-JP" alt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A13D-4651-8DA3-8C2F95841BD8}"/>
                </c:ext>
              </c:extLst>
            </c:dLbl>
            <c:dLbl>
              <c:idx val="30"/>
              <c:tx>
                <c:rich>
                  <a:bodyPr/>
                  <a:lstStyle/>
                  <a:p>
                    <a:r>
                      <a:rPr lang="en-US" altLang="ja-JP"/>
                      <a:t>66,414</a:t>
                    </a:r>
                  </a:p>
                  <a:p>
                    <a:fld id="{644691AC-784B-4AA7-B2E7-A7E4FF0345F3}" type="VALUE">
                      <a:rPr lang="en-US" altLang="ja-JP"/>
                      <a:pPr/>
                      <a:t>[値]</a:t>
                    </a:fld>
                    <a:endParaRPr lang="ja-JP" alt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A13D-4651-8DA3-8C2F95841BD8}"/>
                </c:ext>
              </c:extLst>
            </c:dLbl>
            <c:dLbl>
              <c:idx val="35"/>
              <c:tx>
                <c:rich>
                  <a:bodyPr/>
                  <a:lstStyle/>
                  <a:p>
                    <a:r>
                      <a:rPr lang="en-US" altLang="ja-JP"/>
                      <a:t>65,134</a:t>
                    </a:r>
                  </a:p>
                  <a:p>
                    <a:fld id="{D5E9DBAB-230F-4B97-893E-7DF31DEC1723}" type="VALUE">
                      <a:rPr lang="en-US" altLang="ja-JP"/>
                      <a:pPr/>
                      <a:t>[値]</a:t>
                    </a:fld>
                    <a:endParaRPr lang="ja-JP" alt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A13D-4651-8DA3-8C2F95841BD8}"/>
                </c:ext>
              </c:extLst>
            </c:dLbl>
            <c:dLbl>
              <c:idx val="40"/>
              <c:tx>
                <c:rich>
                  <a:bodyPr/>
                  <a:lstStyle/>
                  <a:p>
                    <a:r>
                      <a:rPr lang="en-US" altLang="ja-JP"/>
                      <a:t>63,089</a:t>
                    </a:r>
                  </a:p>
                  <a:p>
                    <a:fld id="{CF4A5E3A-DDCD-494F-BFC9-009FB3314818}" type="VALUE">
                      <a:rPr lang="en-US" altLang="ja-JP"/>
                      <a:pPr/>
                      <a:t>[値]</a:t>
                    </a:fld>
                    <a:endParaRPr lang="ja-JP" alt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A13D-4651-8DA3-8C2F95841BD8}"/>
                </c:ext>
              </c:extLst>
            </c:dLbl>
            <c:dLbl>
              <c:idx val="45"/>
              <c:tx>
                <c:rich>
                  <a:bodyPr/>
                  <a:lstStyle/>
                  <a:p>
                    <a:r>
                      <a:rPr lang="en-US" altLang="ja-JP"/>
                      <a:t>60,885</a:t>
                    </a:r>
                  </a:p>
                  <a:p>
                    <a:fld id="{CEEDD97B-F800-455B-9B75-39950AC0F4D5}" type="VALUE">
                      <a:rPr lang="en-US" altLang="ja-JP"/>
                      <a:pPr/>
                      <a:t>[値]</a:t>
                    </a:fld>
                    <a:endParaRPr lang="ja-JP" alt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A13D-4651-8DA3-8C2F95841BD8}"/>
                </c:ext>
              </c:extLst>
            </c:dLbl>
            <c:dLbl>
              <c:idx val="50"/>
              <c:tx>
                <c:rich>
                  <a:bodyPr/>
                  <a:lstStyle/>
                  <a:p>
                    <a:r>
                      <a:rPr lang="en-US" altLang="ja-JP"/>
                      <a:t>58,822</a:t>
                    </a:r>
                  </a:p>
                  <a:p>
                    <a:fld id="{71D176EF-A10B-4C88-9525-7DC260957D96}" type="VALUE">
                      <a:rPr lang="en-US" altLang="ja-JP"/>
                      <a:pPr/>
                      <a:t>[値]</a:t>
                    </a:fld>
                    <a:endParaRPr lang="ja-JP" alt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5-A13D-4651-8DA3-8C2F95841BD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BIZ UDPゴシック" panose="020B0400000000000000" pitchFamily="50" charset="-128"/>
                    <a:ea typeface="BIZ UDPゴシック" panose="020B0400000000000000"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[1]総括表!$C$5:$BC$5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[1]総括表!$C$432:$BC$432</c:f>
              <c:numCache>
                <c:formatCode>General</c:formatCode>
                <c:ptCount val="53"/>
                <c:pt idx="0">
                  <c:v>0.11010453248237918</c:v>
                </c:pt>
                <c:pt idx="1">
                  <c:v>0.10894589873559038</c:v>
                </c:pt>
                <c:pt idx="2">
                  <c:v>0.10861665703475121</c:v>
                </c:pt>
                <c:pt idx="3">
                  <c:v>0.10734688892456874</c:v>
                </c:pt>
                <c:pt idx="4">
                  <c:v>0.10559357517932526</c:v>
                </c:pt>
                <c:pt idx="5">
                  <c:v>0.10287418522042323</c:v>
                </c:pt>
                <c:pt idx="6">
                  <c:v>0.10028507033580501</c:v>
                </c:pt>
                <c:pt idx="7">
                  <c:v>9.8866484857085699E-2</c:v>
                </c:pt>
                <c:pt idx="8">
                  <c:v>9.7414011833172082E-2</c:v>
                </c:pt>
                <c:pt idx="9">
                  <c:v>9.6088278909025271E-2</c:v>
                </c:pt>
                <c:pt idx="10">
                  <c:v>9.4675911469987231E-2</c:v>
                </c:pt>
                <c:pt idx="11">
                  <c:v>9.3267753966035899E-2</c:v>
                </c:pt>
                <c:pt idx="12">
                  <c:v>9.1744962414414821E-2</c:v>
                </c:pt>
                <c:pt idx="13">
                  <c:v>9.0499611614792211E-2</c:v>
                </c:pt>
                <c:pt idx="14">
                  <c:v>8.9535475361220501E-2</c:v>
                </c:pt>
                <c:pt idx="15">
                  <c:v>8.8560509809429006E-2</c:v>
                </c:pt>
                <c:pt idx="16">
                  <c:v>8.8238252192210806E-2</c:v>
                </c:pt>
                <c:pt idx="17">
                  <c:v>8.788281451601529E-2</c:v>
                </c:pt>
                <c:pt idx="18">
                  <c:v>8.7780726340316112E-2</c:v>
                </c:pt>
                <c:pt idx="19">
                  <c:v>8.7931615805809146E-2</c:v>
                </c:pt>
                <c:pt idx="20">
                  <c:v>8.838967113602389E-2</c:v>
                </c:pt>
                <c:pt idx="21">
                  <c:v>8.8976791969785765E-2</c:v>
                </c:pt>
                <c:pt idx="22">
                  <c:v>8.9073136199693759E-2</c:v>
                </c:pt>
                <c:pt idx="23">
                  <c:v>8.918921564910974E-2</c:v>
                </c:pt>
                <c:pt idx="24">
                  <c:v>8.9338076884091455E-2</c:v>
                </c:pt>
                <c:pt idx="25">
                  <c:v>8.949350433734958E-2</c:v>
                </c:pt>
                <c:pt idx="26">
                  <c:v>8.9633173831998397E-2</c:v>
                </c:pt>
                <c:pt idx="27">
                  <c:v>8.9726859763785735E-2</c:v>
                </c:pt>
                <c:pt idx="28">
                  <c:v>8.9776583095454929E-2</c:v>
                </c:pt>
                <c:pt idx="29">
                  <c:v>8.9775902205981944E-2</c:v>
                </c:pt>
                <c:pt idx="30">
                  <c:v>8.9706817367883468E-2</c:v>
                </c:pt>
                <c:pt idx="31">
                  <c:v>8.9595576419401704E-2</c:v>
                </c:pt>
                <c:pt idx="32">
                  <c:v>8.9429410064457496E-2</c:v>
                </c:pt>
                <c:pt idx="33">
                  <c:v>8.920824481224128E-2</c:v>
                </c:pt>
                <c:pt idx="34">
                  <c:v>8.8937053635294416E-2</c:v>
                </c:pt>
                <c:pt idx="35">
                  <c:v>8.8636114178774317E-2</c:v>
                </c:pt>
                <c:pt idx="36">
                  <c:v>8.8304005133200775E-2</c:v>
                </c:pt>
                <c:pt idx="37">
                  <c:v>8.7945116459848899E-2</c:v>
                </c:pt>
                <c:pt idx="38">
                  <c:v>8.7560959984996425E-2</c:v>
                </c:pt>
                <c:pt idx="39">
                  <c:v>8.7165650936586583E-2</c:v>
                </c:pt>
                <c:pt idx="40">
                  <c:v>8.6753065315953365E-2</c:v>
                </c:pt>
                <c:pt idx="41">
                  <c:v>8.634669925918094E-2</c:v>
                </c:pt>
                <c:pt idx="42">
                  <c:v>8.5946761386171577E-2</c:v>
                </c:pt>
                <c:pt idx="43">
                  <c:v>8.5566440636229021E-2</c:v>
                </c:pt>
                <c:pt idx="44">
                  <c:v>8.5208651010699354E-2</c:v>
                </c:pt>
                <c:pt idx="45">
                  <c:v>8.4857314424225255E-2</c:v>
                </c:pt>
                <c:pt idx="46">
                  <c:v>8.4508169291826418E-2</c:v>
                </c:pt>
                <c:pt idx="47">
                  <c:v>8.4163220957745422E-2</c:v>
                </c:pt>
                <c:pt idx="48">
                  <c:v>8.3841019711253711E-2</c:v>
                </c:pt>
                <c:pt idx="49">
                  <c:v>8.3537967205753183E-2</c:v>
                </c:pt>
                <c:pt idx="50">
                  <c:v>8.3241876980155907E-2</c:v>
                </c:pt>
                <c:pt idx="51">
                  <c:v>8.2963965321696434E-2</c:v>
                </c:pt>
                <c:pt idx="52">
                  <c:v>8.2697358706523449E-2</c:v>
                </c:pt>
              </c:numCache>
            </c:numRef>
          </c:val>
          <c:extLst>
            <c:ext xmlns:c16="http://schemas.microsoft.com/office/drawing/2014/chart" uri="{C3380CC4-5D6E-409C-BE32-E72D297353CC}">
              <c16:uniqueId val="{00000017-A13D-4651-8DA3-8C2F95841BD8}"/>
            </c:ext>
          </c:extLst>
        </c:ser>
        <c:ser>
          <c:idx val="1"/>
          <c:order val="1"/>
          <c:tx>
            <c:strRef>
              <c:f>[1]総括表!$B$433</c:f>
              <c:strCache>
                <c:ptCount val="1"/>
                <c:pt idx="0">
                  <c:v>生産年齢人口比率</c:v>
                </c:pt>
              </c:strCache>
            </c:strRef>
          </c:tx>
          <c:spPr>
            <a:solidFill>
              <a:schemeClr val="accent2"/>
            </a:solidFill>
            <a:ln w="28575">
              <a:noFill/>
            </a:ln>
            <a:effectLst/>
          </c:spPr>
          <c:invertIfNegative val="0"/>
          <c:dPt>
            <c:idx val="0"/>
            <c:invertIfNegative val="0"/>
            <c:bubble3D val="0"/>
            <c:spPr>
              <a:solidFill>
                <a:schemeClr val="accent2"/>
              </a:solidFill>
              <a:ln w="28575">
                <a:solidFill>
                  <a:schemeClr val="accent2">
                    <a:lumMod val="50000"/>
                  </a:schemeClr>
                </a:solidFill>
              </a:ln>
              <a:effectLst/>
            </c:spPr>
            <c:extLst>
              <c:ext xmlns:c16="http://schemas.microsoft.com/office/drawing/2014/chart" uri="{C3380CC4-5D6E-409C-BE32-E72D297353CC}">
                <c16:uniqueId val="{00000019-A13D-4651-8DA3-8C2F95841BD8}"/>
              </c:ext>
            </c:extLst>
          </c:dPt>
          <c:dPt>
            <c:idx val="5"/>
            <c:invertIfNegative val="0"/>
            <c:bubble3D val="0"/>
            <c:spPr>
              <a:solidFill>
                <a:schemeClr val="accent2"/>
              </a:solidFill>
              <a:ln w="28575">
                <a:solidFill>
                  <a:schemeClr val="accent2">
                    <a:lumMod val="50000"/>
                  </a:schemeClr>
                </a:solidFill>
              </a:ln>
              <a:effectLst/>
            </c:spPr>
            <c:extLst>
              <c:ext xmlns:c16="http://schemas.microsoft.com/office/drawing/2014/chart" uri="{C3380CC4-5D6E-409C-BE32-E72D297353CC}">
                <c16:uniqueId val="{0000001B-A13D-4651-8DA3-8C2F95841BD8}"/>
              </c:ext>
            </c:extLst>
          </c:dPt>
          <c:dPt>
            <c:idx val="10"/>
            <c:invertIfNegative val="0"/>
            <c:bubble3D val="0"/>
            <c:spPr>
              <a:solidFill>
                <a:schemeClr val="accent2"/>
              </a:solidFill>
              <a:ln w="28575">
                <a:solidFill>
                  <a:schemeClr val="accent2">
                    <a:lumMod val="50000"/>
                  </a:schemeClr>
                </a:solidFill>
              </a:ln>
              <a:effectLst/>
            </c:spPr>
            <c:extLst>
              <c:ext xmlns:c16="http://schemas.microsoft.com/office/drawing/2014/chart" uri="{C3380CC4-5D6E-409C-BE32-E72D297353CC}">
                <c16:uniqueId val="{0000001D-A13D-4651-8DA3-8C2F95841BD8}"/>
              </c:ext>
            </c:extLst>
          </c:dPt>
          <c:dPt>
            <c:idx val="15"/>
            <c:invertIfNegative val="0"/>
            <c:bubble3D val="0"/>
            <c:spPr>
              <a:solidFill>
                <a:schemeClr val="accent2"/>
              </a:solidFill>
              <a:ln w="28575">
                <a:solidFill>
                  <a:schemeClr val="accent2">
                    <a:lumMod val="50000"/>
                  </a:schemeClr>
                </a:solidFill>
              </a:ln>
              <a:effectLst/>
            </c:spPr>
            <c:extLst>
              <c:ext xmlns:c16="http://schemas.microsoft.com/office/drawing/2014/chart" uri="{C3380CC4-5D6E-409C-BE32-E72D297353CC}">
                <c16:uniqueId val="{0000001F-A13D-4651-8DA3-8C2F95841BD8}"/>
              </c:ext>
            </c:extLst>
          </c:dPt>
          <c:dPt>
            <c:idx val="20"/>
            <c:invertIfNegative val="0"/>
            <c:bubble3D val="0"/>
            <c:spPr>
              <a:solidFill>
                <a:schemeClr val="accent2"/>
              </a:solidFill>
              <a:ln w="28575">
                <a:solidFill>
                  <a:schemeClr val="accent2">
                    <a:lumMod val="50000"/>
                  </a:schemeClr>
                </a:solidFill>
              </a:ln>
              <a:effectLst/>
            </c:spPr>
            <c:extLst>
              <c:ext xmlns:c16="http://schemas.microsoft.com/office/drawing/2014/chart" uri="{C3380CC4-5D6E-409C-BE32-E72D297353CC}">
                <c16:uniqueId val="{00000021-A13D-4651-8DA3-8C2F95841BD8}"/>
              </c:ext>
            </c:extLst>
          </c:dPt>
          <c:dPt>
            <c:idx val="25"/>
            <c:invertIfNegative val="0"/>
            <c:bubble3D val="0"/>
            <c:spPr>
              <a:solidFill>
                <a:schemeClr val="accent2"/>
              </a:solidFill>
              <a:ln w="28575">
                <a:solidFill>
                  <a:schemeClr val="accent2">
                    <a:lumMod val="50000"/>
                  </a:schemeClr>
                </a:solidFill>
              </a:ln>
              <a:effectLst/>
            </c:spPr>
            <c:extLst>
              <c:ext xmlns:c16="http://schemas.microsoft.com/office/drawing/2014/chart" uri="{C3380CC4-5D6E-409C-BE32-E72D297353CC}">
                <c16:uniqueId val="{00000023-A13D-4651-8DA3-8C2F95841BD8}"/>
              </c:ext>
            </c:extLst>
          </c:dPt>
          <c:dPt>
            <c:idx val="30"/>
            <c:invertIfNegative val="0"/>
            <c:bubble3D val="0"/>
            <c:spPr>
              <a:solidFill>
                <a:schemeClr val="accent2"/>
              </a:solidFill>
              <a:ln w="28575">
                <a:solidFill>
                  <a:schemeClr val="accent2">
                    <a:lumMod val="50000"/>
                  </a:schemeClr>
                </a:solidFill>
              </a:ln>
              <a:effectLst/>
            </c:spPr>
            <c:extLst>
              <c:ext xmlns:c16="http://schemas.microsoft.com/office/drawing/2014/chart" uri="{C3380CC4-5D6E-409C-BE32-E72D297353CC}">
                <c16:uniqueId val="{00000025-A13D-4651-8DA3-8C2F95841BD8}"/>
              </c:ext>
            </c:extLst>
          </c:dPt>
          <c:dPt>
            <c:idx val="35"/>
            <c:invertIfNegative val="0"/>
            <c:bubble3D val="0"/>
            <c:spPr>
              <a:solidFill>
                <a:schemeClr val="accent2"/>
              </a:solidFill>
              <a:ln w="28575">
                <a:solidFill>
                  <a:schemeClr val="accent2">
                    <a:lumMod val="50000"/>
                  </a:schemeClr>
                </a:solidFill>
              </a:ln>
              <a:effectLst/>
            </c:spPr>
            <c:extLst>
              <c:ext xmlns:c16="http://schemas.microsoft.com/office/drawing/2014/chart" uri="{C3380CC4-5D6E-409C-BE32-E72D297353CC}">
                <c16:uniqueId val="{00000027-A13D-4651-8DA3-8C2F95841BD8}"/>
              </c:ext>
            </c:extLst>
          </c:dPt>
          <c:dPt>
            <c:idx val="40"/>
            <c:invertIfNegative val="0"/>
            <c:bubble3D val="0"/>
            <c:spPr>
              <a:solidFill>
                <a:schemeClr val="accent2"/>
              </a:solidFill>
              <a:ln w="28575">
                <a:solidFill>
                  <a:schemeClr val="accent2">
                    <a:lumMod val="50000"/>
                  </a:schemeClr>
                </a:solidFill>
              </a:ln>
              <a:effectLst/>
            </c:spPr>
            <c:extLst>
              <c:ext xmlns:c16="http://schemas.microsoft.com/office/drawing/2014/chart" uri="{C3380CC4-5D6E-409C-BE32-E72D297353CC}">
                <c16:uniqueId val="{00000029-A13D-4651-8DA3-8C2F95841BD8}"/>
              </c:ext>
            </c:extLst>
          </c:dPt>
          <c:dPt>
            <c:idx val="45"/>
            <c:invertIfNegative val="0"/>
            <c:bubble3D val="0"/>
            <c:spPr>
              <a:solidFill>
                <a:schemeClr val="accent2"/>
              </a:solidFill>
              <a:ln w="28575">
                <a:solidFill>
                  <a:schemeClr val="accent2">
                    <a:lumMod val="50000"/>
                  </a:schemeClr>
                </a:solidFill>
              </a:ln>
              <a:effectLst/>
            </c:spPr>
            <c:extLst>
              <c:ext xmlns:c16="http://schemas.microsoft.com/office/drawing/2014/chart" uri="{C3380CC4-5D6E-409C-BE32-E72D297353CC}">
                <c16:uniqueId val="{0000002B-A13D-4651-8DA3-8C2F95841BD8}"/>
              </c:ext>
            </c:extLst>
          </c:dPt>
          <c:dPt>
            <c:idx val="50"/>
            <c:invertIfNegative val="0"/>
            <c:bubble3D val="0"/>
            <c:spPr>
              <a:solidFill>
                <a:schemeClr val="accent2"/>
              </a:solidFill>
              <a:ln w="28575">
                <a:solidFill>
                  <a:schemeClr val="accent2">
                    <a:lumMod val="50000"/>
                  </a:schemeClr>
                </a:solidFill>
              </a:ln>
              <a:effectLst/>
            </c:spPr>
            <c:extLst>
              <c:ext xmlns:c16="http://schemas.microsoft.com/office/drawing/2014/chart" uri="{C3380CC4-5D6E-409C-BE32-E72D297353CC}">
                <c16:uniqueId val="{0000002D-A13D-4651-8DA3-8C2F95841BD8}"/>
              </c:ext>
            </c:extLst>
          </c:dPt>
          <c:dLbls>
            <c:dLbl>
              <c:idx val="0"/>
              <c:layout>
                <c:manualLayout>
                  <c:x val="0"/>
                  <c:y val="5.8861164427383143E-2"/>
                </c:manualLayout>
              </c:layout>
              <c:tx>
                <c:rich>
                  <a:bodyPr rot="0" spcFirstLastPara="1" vertOverflow="ellipsis" vert="horz" wrap="square" lIns="38100" tIns="19050" rIns="38100" bIns="19050" anchor="ctr" anchorCtr="1">
                    <a:spAutoFit/>
                  </a:bodyPr>
                  <a:lstStyle/>
                  <a:p>
                    <a:pPr>
                      <a:defRPr sz="1050" b="1" i="0" u="none" strike="noStrike" kern="1200" baseline="0">
                        <a:solidFill>
                          <a:schemeClr val="accent2">
                            <a:lumMod val="75000"/>
                          </a:schemeClr>
                        </a:solidFill>
                        <a:latin typeface="BIZ UDPゴシック" panose="020B0400000000000000" pitchFamily="50" charset="-128"/>
                        <a:ea typeface="BIZ UDPゴシック" panose="020B0400000000000000" pitchFamily="50" charset="-128"/>
                        <a:cs typeface="+mn-cs"/>
                      </a:defRPr>
                    </a:pPr>
                    <a:r>
                      <a:rPr lang="en-US" altLang="ja-JP">
                        <a:latin typeface="BIZ UDPゴシック" panose="020B0400000000000000" pitchFamily="50" charset="-128"/>
                        <a:ea typeface="BIZ UDPゴシック" panose="020B0400000000000000" pitchFamily="50" charset="-128"/>
                      </a:rPr>
                      <a:t>483,584</a:t>
                    </a:r>
                  </a:p>
                  <a:p>
                    <a:pPr>
                      <a:defRPr sz="1050" b="1">
                        <a:solidFill>
                          <a:schemeClr val="accent2">
                            <a:lumMod val="75000"/>
                          </a:schemeClr>
                        </a:solidFill>
                        <a:latin typeface="BIZ UDPゴシック" panose="020B0400000000000000" pitchFamily="50" charset="-128"/>
                        <a:ea typeface="BIZ UDPゴシック" panose="020B0400000000000000" pitchFamily="50" charset="-128"/>
                      </a:defRPr>
                    </a:pPr>
                    <a:fld id="{B47C9976-D361-4FB8-A6B0-67244102131A}" type="VALUE">
                      <a:rPr lang="en-US" altLang="ja-JP">
                        <a:latin typeface="BIZ UDPゴシック" panose="020B0400000000000000" pitchFamily="50" charset="-128"/>
                        <a:ea typeface="BIZ UDPゴシック" panose="020B0400000000000000" pitchFamily="50" charset="-128"/>
                      </a:rPr>
                      <a:pPr>
                        <a:defRPr sz="1050" b="1">
                          <a:solidFill>
                            <a:schemeClr val="accent2">
                              <a:lumMod val="75000"/>
                            </a:schemeClr>
                          </a:solidFill>
                          <a:latin typeface="BIZ UDPゴシック" panose="020B0400000000000000" pitchFamily="50" charset="-128"/>
                          <a:ea typeface="BIZ UDPゴシック" panose="020B0400000000000000" pitchFamily="50" charset="-128"/>
                        </a:defRPr>
                      </a:pPr>
                      <a:t>[値]</a:t>
                    </a:fld>
                    <a:endParaRPr lang="ja-JP" altLang="en-US"/>
                  </a:p>
                </c:rich>
              </c:tx>
              <c:numFmt formatCode="0.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2">
                          <a:lumMod val="75000"/>
                        </a:schemeClr>
                      </a:solidFill>
                      <a:latin typeface="BIZ UDPゴシック" panose="020B0400000000000000" pitchFamily="50" charset="-128"/>
                      <a:ea typeface="BIZ UDPゴシック" panose="020B0400000000000000"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9-A13D-4651-8DA3-8C2F95841BD8}"/>
                </c:ext>
              </c:extLst>
            </c:dLbl>
            <c:dLbl>
              <c:idx val="5"/>
              <c:layout>
                <c:manualLayout>
                  <c:x val="0"/>
                  <c:y val="3.8387715930902108E-2"/>
                </c:manualLayout>
              </c:layout>
              <c:tx>
                <c:rich>
                  <a:bodyPr/>
                  <a:lstStyle/>
                  <a:p>
                    <a:r>
                      <a:rPr lang="en-US" altLang="ja-JP"/>
                      <a:t>493,790</a:t>
                    </a:r>
                  </a:p>
                  <a:p>
                    <a:fld id="{E201AF85-BBCC-4FFD-AD5C-4A467E44F4BB}" type="VALUE">
                      <a:rPr lang="en-US" altLang="ja-JP"/>
                      <a:pPr/>
                      <a:t>[値]</a:t>
                    </a:fld>
                    <a:endParaRPr lang="ja-JP" alt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B-A13D-4651-8DA3-8C2F95841BD8}"/>
                </c:ext>
              </c:extLst>
            </c:dLbl>
            <c:dLbl>
              <c:idx val="6"/>
              <c:layout>
                <c:manualLayout>
                  <c:x val="1.4594997437318973E-2"/>
                  <c:y val="-8.7975778459554413E-2"/>
                </c:manualLayout>
              </c:layout>
              <c:tx>
                <c:rich>
                  <a:bodyPr rot="0" spcFirstLastPara="1" vertOverflow="ellipsis" vert="horz" wrap="square" lIns="38100" tIns="19050" rIns="38100" bIns="19050" anchor="ctr" anchorCtr="1">
                    <a:spAutoFit/>
                  </a:bodyPr>
                  <a:lstStyle/>
                  <a:p>
                    <a:pPr>
                      <a:defRPr sz="1050" b="1" i="0" u="none" strike="noStrike" kern="1200" baseline="0">
                        <a:solidFill>
                          <a:schemeClr val="accent2">
                            <a:lumMod val="75000"/>
                          </a:schemeClr>
                        </a:solidFill>
                        <a:latin typeface="BIZ UDPゴシック" panose="020B0400000000000000" pitchFamily="50" charset="-128"/>
                        <a:ea typeface="BIZ UDPゴシック" panose="020B0400000000000000" pitchFamily="50" charset="-128"/>
                        <a:cs typeface="+mn-cs"/>
                      </a:defRPr>
                    </a:pPr>
                    <a:r>
                      <a:rPr lang="en-US" altLang="ja-JP" baseline="0">
                        <a:latin typeface="BIZ UDPゴシック" panose="020B0400000000000000" pitchFamily="50" charset="-128"/>
                        <a:ea typeface="BIZ UDPゴシック" panose="020B0400000000000000" pitchFamily="50" charset="-128"/>
                      </a:rPr>
                      <a:t>【</a:t>
                    </a:r>
                    <a:r>
                      <a:rPr lang="ja-JP" altLang="en-US" baseline="0">
                        <a:latin typeface="BIZ UDPゴシック" panose="020B0400000000000000" pitchFamily="50" charset="-128"/>
                        <a:ea typeface="BIZ UDPゴシック" panose="020B0400000000000000" pitchFamily="50" charset="-128"/>
                      </a:rPr>
                      <a:t>生産年齢人口 </a:t>
                    </a:r>
                    <a:r>
                      <a:rPr lang="en-US" altLang="ja-JP" baseline="0">
                        <a:latin typeface="BIZ UDPゴシック" panose="020B0400000000000000" pitchFamily="50" charset="-128"/>
                        <a:ea typeface="BIZ UDPゴシック" panose="020B0400000000000000" pitchFamily="50" charset="-128"/>
                      </a:rPr>
                      <a:t>2025】</a:t>
                    </a:r>
                  </a:p>
                  <a:p>
                    <a:pPr>
                      <a:defRPr sz="1050" b="1">
                        <a:solidFill>
                          <a:schemeClr val="accent2">
                            <a:lumMod val="75000"/>
                          </a:schemeClr>
                        </a:solidFill>
                        <a:latin typeface="BIZ UDPゴシック" panose="020B0400000000000000" pitchFamily="50" charset="-128"/>
                        <a:ea typeface="BIZ UDPゴシック" panose="020B0400000000000000" pitchFamily="50" charset="-128"/>
                      </a:defRPr>
                    </a:pPr>
                    <a:r>
                      <a:rPr lang="en-US" altLang="ja-JP" baseline="0">
                        <a:latin typeface="BIZ UDPゴシック" panose="020B0400000000000000" pitchFamily="50" charset="-128"/>
                        <a:ea typeface="BIZ UDPゴシック" panose="020B0400000000000000" pitchFamily="50" charset="-128"/>
                      </a:rPr>
                      <a:t>502,189
</a:t>
                    </a:r>
                    <a:fld id="{393EC78C-4E7F-4927-8688-B3619D3560E8}" type="VALUE">
                      <a:rPr lang="en-US" altLang="ja-JP" baseline="0">
                        <a:latin typeface="BIZ UDPゴシック" panose="020B0400000000000000" pitchFamily="50" charset="-128"/>
                        <a:ea typeface="BIZ UDPゴシック" panose="020B0400000000000000" pitchFamily="50" charset="-128"/>
                      </a:rPr>
                      <a:pPr>
                        <a:defRPr sz="1050" b="1">
                          <a:solidFill>
                            <a:schemeClr val="accent2">
                              <a:lumMod val="75000"/>
                            </a:schemeClr>
                          </a:solidFill>
                          <a:latin typeface="BIZ UDPゴシック" panose="020B0400000000000000" pitchFamily="50" charset="-128"/>
                          <a:ea typeface="BIZ UDPゴシック" panose="020B0400000000000000" pitchFamily="50" charset="-128"/>
                        </a:defRPr>
                      </a:pPr>
                      <a:t>[値]</a:t>
                    </a:fld>
                    <a:endParaRPr lang="en-US" altLang="ja-JP" baseline="0">
                      <a:latin typeface="BIZ UDPゴシック" panose="020B0400000000000000" pitchFamily="50" charset="-128"/>
                      <a:ea typeface="BIZ UDPゴシック" panose="020B0400000000000000" pitchFamily="50" charset="-128"/>
                    </a:endParaRPr>
                  </a:p>
                </c:rich>
              </c:tx>
              <c:numFmt formatCode="0.0%" sourceLinked="0"/>
              <c:spPr>
                <a:solidFill>
                  <a:sysClr val="window" lastClr="FFFFFF">
                    <a:alpha val="65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2">
                          <a:lumMod val="75000"/>
                        </a:schemeClr>
                      </a:solidFill>
                      <a:latin typeface="BIZ UDPゴシック" panose="020B0400000000000000" pitchFamily="50" charset="-128"/>
                      <a:ea typeface="BIZ UDPゴシック" panose="020B0400000000000000" pitchFamily="50" charset="-128"/>
                      <a:cs typeface="+mn-cs"/>
                    </a:defRPr>
                  </a:pPr>
                  <a:endParaRPr lang="ja-JP"/>
                </a:p>
              </c:txPr>
              <c:dLblPos val="ctr"/>
              <c:showLegendKey val="0"/>
              <c:showVal val="1"/>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2E-A13D-4651-8DA3-8C2F95841BD8}"/>
                </c:ext>
              </c:extLst>
            </c:dLbl>
            <c:dLbl>
              <c:idx val="10"/>
              <c:layout>
                <c:manualLayout>
                  <c:x val="2.6483385529584307E-17"/>
                  <c:y val="2.5143853179580865E-2"/>
                </c:manualLayout>
              </c:layout>
              <c:tx>
                <c:rich>
                  <a:bodyPr/>
                  <a:lstStyle/>
                  <a:p>
                    <a:r>
                      <a:rPr lang="en-US" altLang="ja-JP"/>
                      <a:t>510,790</a:t>
                    </a:r>
                  </a:p>
                  <a:p>
                    <a:fld id="{446E960E-17A1-423C-A879-D351262A9046}" type="VALUE">
                      <a:rPr lang="en-US" altLang="ja-JP"/>
                      <a:pPr/>
                      <a:t>[値]</a:t>
                    </a:fld>
                    <a:endParaRPr lang="ja-JP" alt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D-A13D-4651-8DA3-8C2F95841BD8}"/>
                </c:ext>
              </c:extLst>
            </c:dLbl>
            <c:dLbl>
              <c:idx val="15"/>
              <c:layout>
                <c:manualLayout>
                  <c:x val="0"/>
                  <c:y val="1.7466309993400538E-2"/>
                </c:manualLayout>
              </c:layout>
              <c:tx>
                <c:rich>
                  <a:bodyPr/>
                  <a:lstStyle/>
                  <a:p>
                    <a:r>
                      <a:rPr lang="en-US" altLang="ja-JP"/>
                      <a:t>511,681</a:t>
                    </a:r>
                  </a:p>
                  <a:p>
                    <a:fld id="{56B347F8-86C8-4F6A-9BE0-3CA864F2540F}" type="VALUE">
                      <a:rPr lang="en-US" altLang="ja-JP"/>
                      <a:pPr/>
                      <a:t>[値]</a:t>
                    </a:fld>
                    <a:endParaRPr lang="ja-JP" alt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A13D-4651-8DA3-8C2F95841BD8}"/>
                </c:ext>
              </c:extLst>
            </c:dLbl>
            <c:dLbl>
              <c:idx val="20"/>
              <c:layout>
                <c:manualLayout>
                  <c:x val="0"/>
                  <c:y val="1.7466511503720292E-2"/>
                </c:manualLayout>
              </c:layout>
              <c:tx>
                <c:rich>
                  <a:bodyPr/>
                  <a:lstStyle/>
                  <a:p>
                    <a:r>
                      <a:rPr lang="en-US" altLang="ja-JP"/>
                      <a:t>501,149</a:t>
                    </a:r>
                  </a:p>
                  <a:p>
                    <a:fld id="{A1796624-EEBF-451E-BC8B-8845764F0F9B}" type="VALUE">
                      <a:rPr lang="en-US" altLang="ja-JP"/>
                      <a:pPr/>
                      <a:t>[値]</a:t>
                    </a:fld>
                    <a:endParaRPr lang="ja-JP" alt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1-A13D-4651-8DA3-8C2F95841BD8}"/>
                </c:ext>
              </c:extLst>
            </c:dLbl>
            <c:dLbl>
              <c:idx val="25"/>
              <c:layout>
                <c:manualLayout>
                  <c:x val="-5.2966771059168615E-17"/>
                  <c:y val="4.3058322124321792E-2"/>
                </c:manualLayout>
              </c:layout>
              <c:tx>
                <c:rich>
                  <a:bodyPr/>
                  <a:lstStyle/>
                  <a:p>
                    <a:r>
                      <a:rPr lang="en-US" altLang="ja-JP"/>
                      <a:t>492,833</a:t>
                    </a:r>
                  </a:p>
                  <a:p>
                    <a:fld id="{CF9977B6-BD96-4FF4-B0BE-1520435C1CCB}" type="VALUE">
                      <a:rPr lang="en-US" altLang="ja-JP"/>
                      <a:pPr/>
                      <a:t>[値]</a:t>
                    </a:fld>
                    <a:endParaRPr lang="ja-JP" alt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3-A13D-4651-8DA3-8C2F95841BD8}"/>
                </c:ext>
              </c:extLst>
            </c:dLbl>
            <c:dLbl>
              <c:idx val="30"/>
              <c:layout>
                <c:manualLayout>
                  <c:x val="-1.0593354211833723E-16"/>
                  <c:y val="6.1420345489443286E-2"/>
                </c:manualLayout>
              </c:layout>
              <c:tx>
                <c:rich>
                  <a:bodyPr/>
                  <a:lstStyle/>
                  <a:p>
                    <a:r>
                      <a:rPr lang="en-US" altLang="ja-JP"/>
                      <a:t>486,096</a:t>
                    </a:r>
                  </a:p>
                  <a:p>
                    <a:fld id="{3EA9B33A-D201-43C4-A7B4-AE61262DC11C}" type="VALUE">
                      <a:rPr lang="en-US" altLang="ja-JP"/>
                      <a:pPr/>
                      <a:t>[値]</a:t>
                    </a:fld>
                    <a:endParaRPr lang="ja-JP" alt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5-A13D-4651-8DA3-8C2F95841BD8}"/>
                </c:ext>
              </c:extLst>
            </c:dLbl>
            <c:dLbl>
              <c:idx val="35"/>
              <c:layout>
                <c:manualLayout>
                  <c:x val="0"/>
                  <c:y val="6.0972589558742685E-2"/>
                </c:manualLayout>
              </c:layout>
              <c:tx>
                <c:rich>
                  <a:bodyPr/>
                  <a:lstStyle/>
                  <a:p>
                    <a:r>
                      <a:rPr lang="en-US" altLang="ja-JP"/>
                      <a:t>482,958</a:t>
                    </a:r>
                  </a:p>
                  <a:p>
                    <a:fld id="{FADCA611-C3BD-4095-B053-1438F4D6C953}" type="VALUE">
                      <a:rPr lang="en-US" altLang="ja-JP"/>
                      <a:pPr/>
                      <a:t>[値]</a:t>
                    </a:fld>
                    <a:endParaRPr lang="ja-JP" alt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7-A13D-4651-8DA3-8C2F95841BD8}"/>
                </c:ext>
              </c:extLst>
            </c:dLbl>
            <c:dLbl>
              <c:idx val="40"/>
              <c:layout>
                <c:manualLayout>
                  <c:x val="0"/>
                  <c:y val="4.0499141062261559E-2"/>
                </c:manualLayout>
              </c:layout>
              <c:tx>
                <c:rich>
                  <a:bodyPr/>
                  <a:lstStyle/>
                  <a:p>
                    <a:r>
                      <a:rPr lang="en-US" altLang="ja-JP"/>
                      <a:t>481,819</a:t>
                    </a:r>
                  </a:p>
                  <a:p>
                    <a:fld id="{571C2EF1-C409-46AA-A145-2E77CA1B28C4}" type="VALUE">
                      <a:rPr lang="en-US" altLang="ja-JP"/>
                      <a:pPr/>
                      <a:t>[値]</a:t>
                    </a:fld>
                    <a:endParaRPr lang="ja-JP" alt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9-A13D-4651-8DA3-8C2F95841BD8}"/>
                </c:ext>
              </c:extLst>
            </c:dLbl>
            <c:dLbl>
              <c:idx val="45"/>
              <c:layout>
                <c:manualLayout>
                  <c:x val="0"/>
                  <c:y val="4.0498939551941802E-2"/>
                </c:manualLayout>
              </c:layout>
              <c:tx>
                <c:rich>
                  <a:bodyPr/>
                  <a:lstStyle/>
                  <a:p>
                    <a:r>
                      <a:rPr lang="en-US" altLang="ja-JP"/>
                      <a:t>472,928</a:t>
                    </a:r>
                  </a:p>
                  <a:p>
                    <a:fld id="{C7091932-54B7-4616-A5F9-416BED470F7B}" type="VALUE">
                      <a:rPr lang="en-US" altLang="ja-JP"/>
                      <a:pPr/>
                      <a:t>[値]</a:t>
                    </a:fld>
                    <a:endParaRPr lang="ja-JP" alt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B-A13D-4651-8DA3-8C2F95841BD8}"/>
                </c:ext>
              </c:extLst>
            </c:dLbl>
            <c:dLbl>
              <c:idx val="50"/>
              <c:layout>
                <c:manualLayout>
                  <c:x val="0"/>
                  <c:y val="5.5854227434622497E-2"/>
                </c:manualLayout>
              </c:layout>
              <c:tx>
                <c:rich>
                  <a:bodyPr/>
                  <a:lstStyle/>
                  <a:p>
                    <a:r>
                      <a:rPr lang="en-US" altLang="ja-JP"/>
                      <a:t>459,498</a:t>
                    </a:r>
                  </a:p>
                  <a:p>
                    <a:fld id="{C2F4F7BF-92B9-4547-AD0A-B59A2754AB39}" type="VALUE">
                      <a:rPr lang="en-US" altLang="ja-JP"/>
                      <a:pPr/>
                      <a:t>[値]</a:t>
                    </a:fld>
                    <a:endParaRPr lang="ja-JP" alt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D-A13D-4651-8DA3-8C2F95841BD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BIZ UDPゴシック" panose="020B0400000000000000" pitchFamily="50" charset="-128"/>
                    <a:ea typeface="BIZ UDPゴシック" panose="020B0400000000000000"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[1]総括表!$C$5:$BC$5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[1]総括表!$C$433:$BC$433</c:f>
              <c:numCache>
                <c:formatCode>General</c:formatCode>
                <c:ptCount val="53"/>
                <c:pt idx="0">
                  <c:v>0.66286698083982376</c:v>
                </c:pt>
                <c:pt idx="1">
                  <c:v>0.66489809977766978</c:v>
                </c:pt>
                <c:pt idx="2">
                  <c:v>0.6646757679180888</c:v>
                </c:pt>
                <c:pt idx="3">
                  <c:v>0.66531769458887913</c:v>
                </c:pt>
                <c:pt idx="4">
                  <c:v>0.66825548271956614</c:v>
                </c:pt>
                <c:pt idx="5">
                  <c:v>0.67307403964374612</c:v>
                </c:pt>
                <c:pt idx="6">
                  <c:v>0.67815815664419143</c:v>
                </c:pt>
                <c:pt idx="7">
                  <c:v>0.68095424880286148</c:v>
                </c:pt>
                <c:pt idx="8">
                  <c:v>0.68397848801272321</c:v>
                </c:pt>
                <c:pt idx="9">
                  <c:v>0.6864135295242072</c:v>
                </c:pt>
                <c:pt idx="10">
                  <c:v>0.68844168804387351</c:v>
                </c:pt>
                <c:pt idx="11">
                  <c:v>0.68943748340778899</c:v>
                </c:pt>
                <c:pt idx="12">
                  <c:v>0.68931386560037455</c:v>
                </c:pt>
                <c:pt idx="13">
                  <c:v>0.69185437964652585</c:v>
                </c:pt>
                <c:pt idx="14">
                  <c:v>0.69033630246435385</c:v>
                </c:pt>
                <c:pt idx="15">
                  <c:v>0.68893910163682348</c:v>
                </c:pt>
                <c:pt idx="16">
                  <c:v>0.68654933588309608</c:v>
                </c:pt>
                <c:pt idx="17">
                  <c:v>0.68392726107155732</c:v>
                </c:pt>
                <c:pt idx="18">
                  <c:v>0.68065770385079916</c:v>
                </c:pt>
                <c:pt idx="19">
                  <c:v>0.67709260636183</c:v>
                </c:pt>
                <c:pt idx="20">
                  <c:v>0.67318910956227074</c:v>
                </c:pt>
                <c:pt idx="21">
                  <c:v>0.66969444258213595</c:v>
                </c:pt>
                <c:pt idx="22">
                  <c:v>0.66726812062166829</c:v>
                </c:pt>
                <c:pt idx="23">
                  <c:v>0.66513607858289592</c:v>
                </c:pt>
                <c:pt idx="24">
                  <c:v>0.66344463776372542</c:v>
                </c:pt>
                <c:pt idx="25">
                  <c:v>0.66174692898750531</c:v>
                </c:pt>
                <c:pt idx="26">
                  <c:v>0.66048847675829392</c:v>
                </c:pt>
                <c:pt idx="27">
                  <c:v>0.65946543145226422</c:v>
                </c:pt>
                <c:pt idx="28">
                  <c:v>0.65829852635626707</c:v>
                </c:pt>
                <c:pt idx="29">
                  <c:v>0.65727193039365761</c:v>
                </c:pt>
                <c:pt idx="30">
                  <c:v>0.65657517664987386</c:v>
                </c:pt>
                <c:pt idx="31">
                  <c:v>0.65582696575355892</c:v>
                </c:pt>
                <c:pt idx="32">
                  <c:v>0.6554325496765494</c:v>
                </c:pt>
                <c:pt idx="33">
                  <c:v>0.65580258042846074</c:v>
                </c:pt>
                <c:pt idx="34">
                  <c:v>0.65651131461872103</c:v>
                </c:pt>
                <c:pt idx="35">
                  <c:v>0.65722252095138411</c:v>
                </c:pt>
                <c:pt idx="36">
                  <c:v>0.65845443937296133</c:v>
                </c:pt>
                <c:pt idx="37">
                  <c:v>0.65975182104143459</c:v>
                </c:pt>
                <c:pt idx="38">
                  <c:v>0.66065193507339259</c:v>
                </c:pt>
                <c:pt idx="39">
                  <c:v>0.66174276659346953</c:v>
                </c:pt>
                <c:pt idx="40">
                  <c:v>0.66254279379681047</c:v>
                </c:pt>
                <c:pt idx="41">
                  <c:v>0.66245093429734614</c:v>
                </c:pt>
                <c:pt idx="42">
                  <c:v>0.6624973631872012</c:v>
                </c:pt>
                <c:pt idx="43">
                  <c:v>0.6614785115317583</c:v>
                </c:pt>
                <c:pt idx="44">
                  <c:v>0.66026595720015102</c:v>
                </c:pt>
                <c:pt idx="45">
                  <c:v>0.65913957010992053</c:v>
                </c:pt>
                <c:pt idx="46">
                  <c:v>0.65769523176691169</c:v>
                </c:pt>
                <c:pt idx="47">
                  <c:v>0.655586939089431</c:v>
                </c:pt>
                <c:pt idx="48">
                  <c:v>0.65341970019556617</c:v>
                </c:pt>
                <c:pt idx="49">
                  <c:v>0.65161865458285873</c:v>
                </c:pt>
                <c:pt idx="50">
                  <c:v>0.65025502617451747</c:v>
                </c:pt>
                <c:pt idx="51">
                  <c:v>0.64886240450131361</c:v>
                </c:pt>
                <c:pt idx="52">
                  <c:v>0.64802244188210423</c:v>
                </c:pt>
              </c:numCache>
            </c:numRef>
          </c:val>
          <c:extLst>
            <c:ext xmlns:c16="http://schemas.microsoft.com/office/drawing/2014/chart" uri="{C3380CC4-5D6E-409C-BE32-E72D297353CC}">
              <c16:uniqueId val="{0000002F-A13D-4651-8DA3-8C2F95841BD8}"/>
            </c:ext>
          </c:extLst>
        </c:ser>
        <c:ser>
          <c:idx val="2"/>
          <c:order val="2"/>
          <c:tx>
            <c:strRef>
              <c:f>[1]総括表!$B$434</c:f>
              <c:strCache>
                <c:ptCount val="1"/>
                <c:pt idx="0">
                  <c:v>高齢化率</c:v>
                </c:pt>
              </c:strCache>
            </c:strRef>
          </c:tx>
          <c:spPr>
            <a:solidFill>
              <a:schemeClr val="accent3"/>
            </a:solidFill>
            <a:ln w="28575">
              <a:noFill/>
            </a:ln>
            <a:effectLst/>
          </c:spPr>
          <c:invertIfNegative val="0"/>
          <c:dPt>
            <c:idx val="0"/>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31-A13D-4651-8DA3-8C2F95841BD8}"/>
              </c:ext>
            </c:extLst>
          </c:dPt>
          <c:dPt>
            <c:idx val="5"/>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33-A13D-4651-8DA3-8C2F95841BD8}"/>
              </c:ext>
            </c:extLst>
          </c:dPt>
          <c:dPt>
            <c:idx val="10"/>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35-A13D-4651-8DA3-8C2F95841BD8}"/>
              </c:ext>
            </c:extLst>
          </c:dPt>
          <c:dPt>
            <c:idx val="15"/>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37-A13D-4651-8DA3-8C2F95841BD8}"/>
              </c:ext>
            </c:extLst>
          </c:dPt>
          <c:dPt>
            <c:idx val="20"/>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39-A13D-4651-8DA3-8C2F95841BD8}"/>
              </c:ext>
            </c:extLst>
          </c:dPt>
          <c:dPt>
            <c:idx val="25"/>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3B-A13D-4651-8DA3-8C2F95841BD8}"/>
              </c:ext>
            </c:extLst>
          </c:dPt>
          <c:dPt>
            <c:idx val="30"/>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3D-A13D-4651-8DA3-8C2F95841BD8}"/>
              </c:ext>
            </c:extLst>
          </c:dPt>
          <c:dPt>
            <c:idx val="35"/>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3F-A13D-4651-8DA3-8C2F95841BD8}"/>
              </c:ext>
            </c:extLst>
          </c:dPt>
          <c:dPt>
            <c:idx val="40"/>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41-A13D-4651-8DA3-8C2F95841BD8}"/>
              </c:ext>
            </c:extLst>
          </c:dPt>
          <c:dPt>
            <c:idx val="45"/>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43-A13D-4651-8DA3-8C2F95841BD8}"/>
              </c:ext>
            </c:extLst>
          </c:dPt>
          <c:dPt>
            <c:idx val="50"/>
            <c:invertIfNegative val="0"/>
            <c:bubble3D val="0"/>
            <c:spPr>
              <a:solidFill>
                <a:schemeClr val="accent3"/>
              </a:solidFill>
              <a:ln w="28575">
                <a:solidFill>
                  <a:schemeClr val="accent3">
                    <a:lumMod val="50000"/>
                  </a:schemeClr>
                </a:solidFill>
              </a:ln>
              <a:effectLst/>
            </c:spPr>
            <c:extLst>
              <c:ext xmlns:c16="http://schemas.microsoft.com/office/drawing/2014/chart" uri="{C3380CC4-5D6E-409C-BE32-E72D297353CC}">
                <c16:uniqueId val="{00000045-A13D-4651-8DA3-8C2F95841BD8}"/>
              </c:ext>
            </c:extLst>
          </c:dPt>
          <c:dLbls>
            <c:dLbl>
              <c:idx val="0"/>
              <c:tx>
                <c:rich>
                  <a:bodyPr rot="0" spcFirstLastPara="1" vertOverflow="ellipsis" vert="horz" wrap="square" lIns="38100" tIns="19050" rIns="38100" bIns="19050" anchor="ctr" anchorCtr="1">
                    <a:spAutoFit/>
                  </a:bodyPr>
                  <a:lstStyle/>
                  <a:p>
                    <a:pPr>
                      <a:defRPr sz="1050" b="1" i="0" u="none" strike="noStrike" kern="1200" baseline="0">
                        <a:solidFill>
                          <a:schemeClr val="accent3">
                            <a:lumMod val="50000"/>
                          </a:schemeClr>
                        </a:solidFill>
                        <a:latin typeface="BIZ UDPゴシック" panose="020B0400000000000000" pitchFamily="50" charset="-128"/>
                        <a:ea typeface="BIZ UDPゴシック" panose="020B0400000000000000" pitchFamily="50" charset="-128"/>
                        <a:cs typeface="+mn-cs"/>
                      </a:defRPr>
                    </a:pPr>
                    <a:r>
                      <a:rPr lang="en-US" altLang="ja-JP">
                        <a:latin typeface="BIZ UDPゴシック" panose="020B0400000000000000" pitchFamily="50" charset="-128"/>
                        <a:ea typeface="BIZ UDPゴシック" panose="020B0400000000000000" pitchFamily="50" charset="-128"/>
                      </a:rPr>
                      <a:t>165,625</a:t>
                    </a:r>
                  </a:p>
                  <a:p>
                    <a:pPr>
                      <a:defRPr sz="1050" b="1">
                        <a:solidFill>
                          <a:schemeClr val="accent3">
                            <a:lumMod val="50000"/>
                          </a:schemeClr>
                        </a:solidFill>
                        <a:latin typeface="BIZ UDPゴシック" panose="020B0400000000000000" pitchFamily="50" charset="-128"/>
                        <a:ea typeface="BIZ UDPゴシック" panose="020B0400000000000000" pitchFamily="50" charset="-128"/>
                      </a:defRPr>
                    </a:pPr>
                    <a:fld id="{8CF58751-75B0-442A-BC0E-4537EA42FD9C}" type="VALUE">
                      <a:rPr lang="en-US" altLang="ja-JP">
                        <a:latin typeface="BIZ UDPゴシック" panose="020B0400000000000000" pitchFamily="50" charset="-128"/>
                        <a:ea typeface="BIZ UDPゴシック" panose="020B0400000000000000" pitchFamily="50" charset="-128"/>
                      </a:rPr>
                      <a:pPr>
                        <a:defRPr sz="1050" b="1">
                          <a:solidFill>
                            <a:schemeClr val="accent3">
                              <a:lumMod val="50000"/>
                            </a:schemeClr>
                          </a:solidFill>
                          <a:latin typeface="BIZ UDPゴシック" panose="020B0400000000000000" pitchFamily="50" charset="-128"/>
                          <a:ea typeface="BIZ UDPゴシック" panose="020B0400000000000000" pitchFamily="50" charset="-128"/>
                        </a:defRPr>
                      </a:pPr>
                      <a:t>[値]</a:t>
                    </a:fld>
                    <a:endParaRPr lang="ja-JP" altLang="en-US"/>
                  </a:p>
                </c:rich>
              </c:tx>
              <c:numFmt formatCode="0.0%" sourceLinked="0"/>
              <c:spPr>
                <a:solidFill>
                  <a:sysClr val="window" lastClr="FFFFFF">
                    <a:alpha val="6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3">
                          <a:lumMod val="50000"/>
                        </a:schemeClr>
                      </a:solidFill>
                      <a:latin typeface="BIZ UDPゴシック" panose="020B0400000000000000" pitchFamily="50" charset="-128"/>
                      <a:ea typeface="BIZ UDPゴシック" panose="020B0400000000000000"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1-A13D-4651-8DA3-8C2F95841BD8}"/>
                </c:ext>
              </c:extLst>
            </c:dLbl>
            <c:dLbl>
              <c:idx val="5"/>
              <c:layout>
                <c:manualLayout>
                  <c:x val="0"/>
                  <c:y val="-4.4775593070062446E-4"/>
                </c:manualLayout>
              </c:layout>
              <c:tx>
                <c:rich>
                  <a:bodyPr/>
                  <a:lstStyle/>
                  <a:p>
                    <a:r>
                      <a:rPr lang="en-US" altLang="ja-JP"/>
                      <a:t>164,372</a:t>
                    </a:r>
                  </a:p>
                  <a:p>
                    <a:fld id="{14B4E436-D900-4E03-8A47-86328CC5BD54}" type="VALUE">
                      <a:rPr lang="en-US" altLang="ja-JP"/>
                      <a:pPr/>
                      <a:t>[値]</a:t>
                    </a:fld>
                    <a:endParaRPr lang="ja-JP" alt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3-A13D-4651-8DA3-8C2F95841BD8}"/>
                </c:ext>
              </c:extLst>
            </c:dLbl>
            <c:dLbl>
              <c:idx val="6"/>
              <c:layout>
                <c:manualLayout>
                  <c:x val="1.5964945526250489E-2"/>
                  <c:y val="0.10315091611629155"/>
                </c:manualLayout>
              </c:layout>
              <c:tx>
                <c:rich>
                  <a:bodyPr rot="0" spcFirstLastPara="1" vertOverflow="ellipsis" vert="horz" wrap="square" lIns="38100" tIns="19050" rIns="38100" bIns="19050" anchor="ctr" anchorCtr="1">
                    <a:spAutoFit/>
                  </a:bodyPr>
                  <a:lstStyle/>
                  <a:p>
                    <a:pPr>
                      <a:defRPr sz="1050" b="1" i="0" u="none" strike="noStrike" kern="1200" baseline="0">
                        <a:solidFill>
                          <a:schemeClr val="accent3">
                            <a:lumMod val="50000"/>
                          </a:schemeClr>
                        </a:solidFill>
                        <a:latin typeface="BIZ UDPゴシック" panose="020B0400000000000000" pitchFamily="50" charset="-128"/>
                        <a:ea typeface="BIZ UDPゴシック" panose="020B0400000000000000" pitchFamily="50" charset="-128"/>
                        <a:cs typeface="+mn-cs"/>
                      </a:defRPr>
                    </a:pPr>
                    <a:r>
                      <a:rPr lang="en-US" altLang="ja-JP" baseline="0">
                        <a:latin typeface="BIZ UDPゴシック" panose="020B0400000000000000" pitchFamily="50" charset="-128"/>
                        <a:ea typeface="BIZ UDPゴシック" panose="020B0400000000000000" pitchFamily="50" charset="-128"/>
                      </a:rPr>
                      <a:t>【</a:t>
                    </a:r>
                    <a:r>
                      <a:rPr lang="ja-JP" altLang="en-US" baseline="0">
                        <a:latin typeface="BIZ UDPゴシック" panose="020B0400000000000000" pitchFamily="50" charset="-128"/>
                        <a:ea typeface="BIZ UDPゴシック" panose="020B0400000000000000" pitchFamily="50" charset="-128"/>
                      </a:rPr>
                      <a:t>老年人口 </a:t>
                    </a:r>
                    <a:r>
                      <a:rPr lang="en-US" altLang="ja-JP" baseline="0">
                        <a:latin typeface="BIZ UDPゴシック" panose="020B0400000000000000" pitchFamily="50" charset="-128"/>
                        <a:ea typeface="BIZ UDPゴシック" panose="020B0400000000000000" pitchFamily="50" charset="-128"/>
                      </a:rPr>
                      <a:t>2025】
164,067
</a:t>
                    </a:r>
                    <a:fld id="{35A1BE40-C759-4E16-A2E9-AA3082BB930E}" type="VALUE">
                      <a:rPr lang="en-US" altLang="ja-JP" baseline="0">
                        <a:latin typeface="BIZ UDPゴシック" panose="020B0400000000000000" pitchFamily="50" charset="-128"/>
                        <a:ea typeface="BIZ UDPゴシック" panose="020B0400000000000000" pitchFamily="50" charset="-128"/>
                      </a:rPr>
                      <a:pPr>
                        <a:defRPr sz="1050" b="1">
                          <a:solidFill>
                            <a:schemeClr val="accent3">
                              <a:lumMod val="50000"/>
                            </a:schemeClr>
                          </a:solidFill>
                          <a:latin typeface="BIZ UDPゴシック" panose="020B0400000000000000" pitchFamily="50" charset="-128"/>
                          <a:ea typeface="BIZ UDPゴシック" panose="020B0400000000000000" pitchFamily="50" charset="-128"/>
                        </a:defRPr>
                      </a:pPr>
                      <a:t>[値]</a:t>
                    </a:fld>
                    <a:endParaRPr lang="en-US" altLang="ja-JP" baseline="0">
                      <a:latin typeface="BIZ UDPゴシック" panose="020B0400000000000000" pitchFamily="50" charset="-128"/>
                      <a:ea typeface="BIZ UDPゴシック" panose="020B0400000000000000" pitchFamily="50" charset="-128"/>
                    </a:endParaRPr>
                  </a:p>
                </c:rich>
              </c:tx>
              <c:numFmt formatCode="0.0%" sourceLinked="0"/>
              <c:spPr>
                <a:solidFill>
                  <a:sysClr val="window" lastClr="FFFFFF">
                    <a:alpha val="65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3">
                          <a:lumMod val="50000"/>
                        </a:schemeClr>
                      </a:solidFill>
                      <a:latin typeface="BIZ UDPゴシック" panose="020B0400000000000000" pitchFamily="50" charset="-128"/>
                      <a:ea typeface="BIZ UDPゴシック" panose="020B0400000000000000" pitchFamily="50" charset="-128"/>
                      <a:cs typeface="+mn-cs"/>
                    </a:defRPr>
                  </a:pPr>
                  <a:endParaRPr lang="ja-JP"/>
                </a:p>
              </c:txPr>
              <c:dLblPos val="ctr"/>
              <c:showLegendKey val="0"/>
              <c:showVal val="1"/>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46-A13D-4651-8DA3-8C2F95841BD8}"/>
                </c:ext>
              </c:extLst>
            </c:dLbl>
            <c:dLbl>
              <c:idx val="10"/>
              <c:layout>
                <c:manualLayout>
                  <c:x val="-2.6483385529584307E-17"/>
                  <c:y val="9.7887668072201145E-3"/>
                </c:manualLayout>
              </c:layout>
              <c:tx>
                <c:rich>
                  <a:bodyPr/>
                  <a:lstStyle/>
                  <a:p>
                    <a:r>
                      <a:rPr lang="en-US" altLang="ja-JP"/>
                      <a:t>160,916</a:t>
                    </a:r>
                  </a:p>
                  <a:p>
                    <a:fld id="{987C0EA4-64DC-4358-A483-34927997F96D}" type="VALUE">
                      <a:rPr lang="en-US" altLang="ja-JP"/>
                      <a:pPr/>
                      <a:t>[値]</a:t>
                    </a:fld>
                    <a:endParaRPr lang="ja-JP" alt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5-A13D-4651-8DA3-8C2F95841BD8}"/>
                </c:ext>
              </c:extLst>
            </c:dLbl>
            <c:dLbl>
              <c:idx val="15"/>
              <c:layout>
                <c:manualLayout>
                  <c:x val="-5.2966771059168615E-17"/>
                  <c:y val="2.1112236210396925E-3"/>
                </c:manualLayout>
              </c:layout>
              <c:tx>
                <c:rich>
                  <a:bodyPr/>
                  <a:lstStyle/>
                  <a:p>
                    <a:r>
                      <a:rPr lang="en-US" altLang="ja-JP"/>
                      <a:t>165,253</a:t>
                    </a:r>
                  </a:p>
                  <a:p>
                    <a:fld id="{0826962F-2F56-460A-888A-6D9E6D0EA5E5}" type="VALUE">
                      <a:rPr lang="en-US" altLang="ja-JP"/>
                      <a:pPr/>
                      <a:t>[値]</a:t>
                    </a:fld>
                    <a:endParaRPr lang="ja-JP" alt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7-A13D-4651-8DA3-8C2F95841BD8}"/>
                </c:ext>
              </c:extLst>
            </c:dLbl>
            <c:dLbl>
              <c:idx val="20"/>
              <c:layout>
                <c:manualLayout>
                  <c:x val="0"/>
                  <c:y val="-1.0684681689261035E-2"/>
                </c:manualLayout>
              </c:layout>
              <c:tx>
                <c:rich>
                  <a:bodyPr/>
                  <a:lstStyle/>
                  <a:p>
                    <a:r>
                      <a:rPr lang="en-US" altLang="ja-JP"/>
                      <a:t>177,490</a:t>
                    </a:r>
                  </a:p>
                  <a:p>
                    <a:fld id="{9D8A44E9-BFF9-4A91-846A-EF7E36E0F409}" type="VALUE">
                      <a:rPr lang="en-US" altLang="ja-JP"/>
                      <a:pPr/>
                      <a:t>[値]</a:t>
                    </a:fld>
                    <a:endParaRPr lang="ja-JP" alt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9-A13D-4651-8DA3-8C2F95841BD8}"/>
                </c:ext>
              </c:extLst>
            </c:dLbl>
            <c:dLbl>
              <c:idx val="25"/>
              <c:layout>
                <c:manualLayout>
                  <c:x val="0"/>
                  <c:y val="-2.0921204427181726E-2"/>
                </c:manualLayout>
              </c:layout>
              <c:tx>
                <c:rich>
                  <a:bodyPr/>
                  <a:lstStyle/>
                  <a:p>
                    <a:r>
                      <a:rPr lang="en-US" altLang="ja-JP"/>
                      <a:t>185,262</a:t>
                    </a:r>
                  </a:p>
                  <a:p>
                    <a:fld id="{68891A33-D542-4921-BCCF-2DE9A63E679C}" type="VALUE">
                      <a:rPr lang="en-US" altLang="ja-JP"/>
                      <a:pPr/>
                      <a:t>[値]</a:t>
                    </a:fld>
                    <a:endParaRPr lang="ja-JP" alt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B-A13D-4651-8DA3-8C2F95841BD8}"/>
                </c:ext>
              </c:extLst>
            </c:dLbl>
            <c:dLbl>
              <c:idx val="30"/>
              <c:layout>
                <c:manualLayout>
                  <c:x val="0"/>
                  <c:y val="-2.8598949123681997E-2"/>
                </c:manualLayout>
              </c:layout>
              <c:tx>
                <c:rich>
                  <a:bodyPr/>
                  <a:lstStyle/>
                  <a:p>
                    <a:r>
                      <a:rPr lang="en-US" altLang="ja-JP"/>
                      <a:t>187,840</a:t>
                    </a:r>
                  </a:p>
                  <a:p>
                    <a:fld id="{F6AB8F1E-2E4C-462B-9E1E-25CC2C19E783}" type="VALUE">
                      <a:rPr lang="en-US" altLang="ja-JP"/>
                      <a:pPr/>
                      <a:t>[値]</a:t>
                    </a:fld>
                    <a:endParaRPr lang="ja-JP" alt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D-A13D-4651-8DA3-8C2F95841BD8}"/>
                </c:ext>
              </c:extLst>
            </c:dLbl>
            <c:dLbl>
              <c:idx val="35"/>
              <c:layout>
                <c:manualLayout>
                  <c:x val="-1.0593354211833723E-16"/>
                  <c:y val="-2.6039566551302008E-2"/>
                </c:manualLayout>
              </c:layout>
              <c:tx>
                <c:rich>
                  <a:bodyPr/>
                  <a:lstStyle/>
                  <a:p>
                    <a:r>
                      <a:rPr lang="en-US" altLang="ja-JP"/>
                      <a:t>186,755</a:t>
                    </a:r>
                  </a:p>
                  <a:p>
                    <a:fld id="{C198BC05-4BEB-4EC9-A493-B566033656CC}" type="VALUE">
                      <a:rPr lang="en-US" altLang="ja-JP"/>
                      <a:pPr/>
                      <a:t>[値]</a:t>
                    </a:fld>
                    <a:endParaRPr lang="ja-JP" alt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F-A13D-4651-8DA3-8C2F95841BD8}"/>
                </c:ext>
              </c:extLst>
            </c:dLbl>
            <c:dLbl>
              <c:idx val="40"/>
              <c:layout>
                <c:manualLayout>
                  <c:x val="0"/>
                  <c:y val="-1.8362023365121587E-2"/>
                </c:manualLayout>
              </c:layout>
              <c:tx>
                <c:rich>
                  <a:bodyPr/>
                  <a:lstStyle/>
                  <a:p>
                    <a:r>
                      <a:rPr lang="en-US" altLang="ja-JP"/>
                      <a:t>182,319</a:t>
                    </a:r>
                  </a:p>
                  <a:p>
                    <a:fld id="{EC0423D7-2319-4813-BE84-6EAEE8E513B1}" type="VALUE">
                      <a:rPr lang="en-US" altLang="ja-JP"/>
                      <a:pPr/>
                      <a:t>[値]</a:t>
                    </a:fld>
                    <a:endParaRPr lang="ja-JP" alt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1-A13D-4651-8DA3-8C2F95841BD8}"/>
                </c:ext>
              </c:extLst>
            </c:dLbl>
            <c:dLbl>
              <c:idx val="45"/>
              <c:layout>
                <c:manualLayout>
                  <c:x val="0"/>
                  <c:y val="-2.6039566551302008E-2"/>
                </c:manualLayout>
              </c:layout>
              <c:tx>
                <c:rich>
                  <a:bodyPr/>
                  <a:lstStyle/>
                  <a:p>
                    <a:r>
                      <a:rPr lang="en-US" altLang="ja-JP"/>
                      <a:t>183,680</a:t>
                    </a:r>
                  </a:p>
                  <a:p>
                    <a:fld id="{3806F4EE-8AE9-4379-9CE0-C604F4688413}" type="VALUE">
                      <a:rPr lang="en-US" altLang="ja-JP"/>
                      <a:pPr/>
                      <a:t>[値]</a:t>
                    </a:fld>
                    <a:endParaRPr lang="ja-JP" alt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3-A13D-4651-8DA3-8C2F95841BD8}"/>
                </c:ext>
              </c:extLst>
            </c:dLbl>
            <c:dLbl>
              <c:idx val="50"/>
              <c:layout>
                <c:manualLayout>
                  <c:x val="0"/>
                  <c:y val="-4.3953833985723015E-2"/>
                </c:manualLayout>
              </c:layout>
              <c:tx>
                <c:rich>
                  <a:bodyPr/>
                  <a:lstStyle/>
                  <a:p>
                    <a:r>
                      <a:rPr lang="en-US" altLang="ja-JP"/>
                      <a:t>188,323</a:t>
                    </a:r>
                  </a:p>
                  <a:p>
                    <a:fld id="{0034A9FE-E682-4A0C-AE30-AD9B0B929CEA}" type="VALUE">
                      <a:rPr lang="en-US" altLang="ja-JP"/>
                      <a:pPr/>
                      <a:t>[値]</a:t>
                    </a:fld>
                    <a:endParaRPr lang="ja-JP" alt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5-A13D-4651-8DA3-8C2F95841BD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BIZ UDPゴシック" panose="020B0400000000000000" pitchFamily="50" charset="-128"/>
                    <a:ea typeface="BIZ UDPゴシック" panose="020B0400000000000000"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[1]総括表!$C$5:$BC$5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[1]総括表!$C$434:$BC$434</c:f>
              <c:numCache>
                <c:formatCode>General</c:formatCode>
                <c:ptCount val="53"/>
                <c:pt idx="0">
                  <c:v>0.22702848667779704</c:v>
                </c:pt>
                <c:pt idx="1">
                  <c:v>0.22615600148673981</c:v>
                </c:pt>
                <c:pt idx="2">
                  <c:v>0.22670757504715999</c:v>
                </c:pt>
                <c:pt idx="3">
                  <c:v>0.22733541648655217</c:v>
                </c:pt>
                <c:pt idx="4">
                  <c:v>0.22615094210110859</c:v>
                </c:pt>
                <c:pt idx="5">
                  <c:v>0.22405177513583069</c:v>
                </c:pt>
                <c:pt idx="6">
                  <c:v>0.22155677302000357</c:v>
                </c:pt>
                <c:pt idx="7">
                  <c:v>0.22017926634005278</c:v>
                </c:pt>
                <c:pt idx="8">
                  <c:v>0.21860750015410477</c:v>
                </c:pt>
                <c:pt idx="9">
                  <c:v>0.21749819156676745</c:v>
                </c:pt>
                <c:pt idx="10">
                  <c:v>0.21688240048613938</c:v>
                </c:pt>
                <c:pt idx="11">
                  <c:v>0.21729476262617509</c:v>
                </c:pt>
                <c:pt idx="12">
                  <c:v>0.21894117198521065</c:v>
                </c:pt>
                <c:pt idx="13">
                  <c:v>0.21764600873868178</c:v>
                </c:pt>
                <c:pt idx="14">
                  <c:v>0.22012822217442568</c:v>
                </c:pt>
                <c:pt idx="15">
                  <c:v>0.22250038855374751</c:v>
                </c:pt>
                <c:pt idx="16">
                  <c:v>0.22521241192469318</c:v>
                </c:pt>
                <c:pt idx="17">
                  <c:v>0.22818992441242719</c:v>
                </c:pt>
                <c:pt idx="18">
                  <c:v>0.2315615698088847</c:v>
                </c:pt>
                <c:pt idx="19">
                  <c:v>0.23497577783236076</c:v>
                </c:pt>
                <c:pt idx="20">
                  <c:v>0.23842121930170526</c:v>
                </c:pt>
                <c:pt idx="21">
                  <c:v>0.2413287654480783</c:v>
                </c:pt>
                <c:pt idx="22">
                  <c:v>0.24365874317863787</c:v>
                </c:pt>
                <c:pt idx="23">
                  <c:v>0.24567470576799422</c:v>
                </c:pt>
                <c:pt idx="24">
                  <c:v>0.24721728535218304</c:v>
                </c:pt>
                <c:pt idx="25">
                  <c:v>0.24875956667514509</c:v>
                </c:pt>
                <c:pt idx="26">
                  <c:v>0.24987834940970763</c:v>
                </c:pt>
                <c:pt idx="27">
                  <c:v>0.25080770878395009</c:v>
                </c:pt>
                <c:pt idx="28">
                  <c:v>0.25192489054827799</c:v>
                </c:pt>
                <c:pt idx="29">
                  <c:v>0.25295216740036047</c:v>
                </c:pt>
                <c:pt idx="30">
                  <c:v>0.25371800598224253</c:v>
                </c:pt>
                <c:pt idx="31">
                  <c:v>0.25457745782703955</c:v>
                </c:pt>
                <c:pt idx="32">
                  <c:v>0.25513804025899306</c:v>
                </c:pt>
                <c:pt idx="33">
                  <c:v>0.25498917475929794</c:v>
                </c:pt>
                <c:pt idx="34">
                  <c:v>0.25455163174598444</c:v>
                </c:pt>
                <c:pt idx="35">
                  <c:v>0.25414136486984157</c:v>
                </c:pt>
                <c:pt idx="36">
                  <c:v>0.25324155549383798</c:v>
                </c:pt>
                <c:pt idx="37">
                  <c:v>0.25230306249871648</c:v>
                </c:pt>
                <c:pt idx="38">
                  <c:v>0.25178710494161105</c:v>
                </c:pt>
                <c:pt idx="39">
                  <c:v>0.25109158246994379</c:v>
                </c:pt>
                <c:pt idx="40">
                  <c:v>0.25070414088723619</c:v>
                </c:pt>
                <c:pt idx="41">
                  <c:v>0.25120236644347288</c:v>
                </c:pt>
                <c:pt idx="42">
                  <c:v>0.25155587542662722</c:v>
                </c:pt>
                <c:pt idx="43">
                  <c:v>0.25295504783201267</c:v>
                </c:pt>
                <c:pt idx="44">
                  <c:v>0.25452539178914968</c:v>
                </c:pt>
                <c:pt idx="45">
                  <c:v>0.25600311546585419</c:v>
                </c:pt>
                <c:pt idx="46">
                  <c:v>0.25779659894126206</c:v>
                </c:pt>
                <c:pt idx="47">
                  <c:v>0.26024983995282347</c:v>
                </c:pt>
                <c:pt idx="48">
                  <c:v>0.26273928009318004</c:v>
                </c:pt>
                <c:pt idx="49">
                  <c:v>0.26484337821138809</c:v>
                </c:pt>
                <c:pt idx="50">
                  <c:v>0.26650309684532653</c:v>
                </c:pt>
                <c:pt idx="51">
                  <c:v>0.26817363017699009</c:v>
                </c:pt>
                <c:pt idx="52">
                  <c:v>0.26928019941137238</c:v>
                </c:pt>
              </c:numCache>
            </c:numRef>
          </c:val>
          <c:extLst>
            <c:ext xmlns:c16="http://schemas.microsoft.com/office/drawing/2014/chart" uri="{C3380CC4-5D6E-409C-BE32-E72D297353CC}">
              <c16:uniqueId val="{00000047-A13D-4651-8DA3-8C2F95841BD8}"/>
            </c:ext>
          </c:extLst>
        </c:ser>
        <c:dLbls>
          <c:showLegendKey val="0"/>
          <c:showVal val="0"/>
          <c:showCatName val="0"/>
          <c:showSerName val="0"/>
          <c:showPercent val="0"/>
          <c:showBubbleSize val="0"/>
        </c:dLbls>
        <c:gapWidth val="0"/>
        <c:overlap val="100"/>
        <c:axId val="514312712"/>
        <c:axId val="514317808"/>
      </c:barChart>
      <c:catAx>
        <c:axId val="5143127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r>
                  <a:rPr lang="ja-JP" altLang="en-US">
                    <a:latin typeface="BIZ UDPゴシック" panose="020B0400000000000000" pitchFamily="50" charset="-128"/>
                    <a:ea typeface="BIZ UDPゴシック" panose="020B0400000000000000" pitchFamily="50" charset="-128"/>
                  </a:rPr>
                  <a:t>（基準日：２０２５年</a:t>
                </a:r>
                <a:r>
                  <a:rPr lang="en-US" altLang="ja-JP">
                    <a:latin typeface="BIZ UDPゴシック" panose="020B0400000000000000" pitchFamily="50" charset="-128"/>
                    <a:ea typeface="BIZ UDPゴシック" panose="020B0400000000000000" pitchFamily="50" charset="-128"/>
                  </a:rPr>
                  <a:t>1</a:t>
                </a:r>
                <a:r>
                  <a:rPr lang="ja-JP" altLang="en-US">
                    <a:latin typeface="BIZ UDPゴシック" panose="020B0400000000000000" pitchFamily="50" charset="-128"/>
                    <a:ea typeface="BIZ UDPゴシック" panose="020B0400000000000000" pitchFamily="50" charset="-128"/>
                  </a:rPr>
                  <a:t>月</a:t>
                </a:r>
                <a:r>
                  <a:rPr lang="en-US" altLang="ja-JP">
                    <a:latin typeface="BIZ UDPゴシック" panose="020B0400000000000000" pitchFamily="50" charset="-128"/>
                    <a:ea typeface="BIZ UDPゴシック" panose="020B0400000000000000" pitchFamily="50" charset="-128"/>
                  </a:rPr>
                  <a:t>1</a:t>
                </a:r>
                <a:r>
                  <a:rPr lang="ja-JP" altLang="en-US">
                    <a:latin typeface="BIZ UDPゴシック" panose="020B0400000000000000" pitchFamily="50" charset="-128"/>
                    <a:ea typeface="BIZ UDPゴシック" panose="020B0400000000000000" pitchFamily="50" charset="-128"/>
                  </a:rPr>
                  <a:t>日）</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endParaRPr lang="ja-JP"/>
            </a:p>
          </c:txPr>
        </c:title>
        <c:numFmt formatCode="0&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14317808"/>
        <c:crosses val="autoZero"/>
        <c:auto val="1"/>
        <c:lblAlgn val="ctr"/>
        <c:lblOffset val="100"/>
        <c:tickLblSkip val="5"/>
        <c:noMultiLvlLbl val="0"/>
      </c:catAx>
      <c:valAx>
        <c:axId val="514317808"/>
        <c:scaling>
          <c:orientation val="minMax"/>
          <c:max val="1"/>
        </c:scaling>
        <c:delete val="1"/>
        <c:axPos val="l"/>
        <c:numFmt formatCode="General" sourceLinked="1"/>
        <c:majorTickMark val="out"/>
        <c:minorTickMark val="none"/>
        <c:tickLblPos val="nextTo"/>
        <c:crossAx val="514312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総括表!$A$28</c:f>
          <c:strCache>
            <c:ptCount val="1"/>
            <c:pt idx="0">
              <c:v>：総人口_区全域</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4"/>
          <c:order val="0"/>
          <c:tx>
            <c:strRef>
              <c:f>総括表!$B$31</c:f>
              <c:strCache>
                <c:ptCount val="1"/>
                <c:pt idx="0">
                  <c:v>基本推計</c:v>
                </c:pt>
              </c:strCache>
            </c:strRef>
          </c:tx>
          <c:spPr>
            <a:ln w="63500" cap="rnd">
              <a:solidFill>
                <a:schemeClr val="accent5"/>
              </a:solidFill>
              <a:round/>
            </a:ln>
            <a:effectLst/>
          </c:spPr>
          <c:marker>
            <c:symbol val="none"/>
          </c:marker>
          <c:dPt>
            <c:idx val="0"/>
            <c:marker>
              <c:symbol val="none"/>
            </c:marker>
            <c:bubble3D val="0"/>
            <c:extLst>
              <c:ext xmlns:c16="http://schemas.microsoft.com/office/drawing/2014/chart" uri="{C3380CC4-5D6E-409C-BE32-E72D297353CC}">
                <c16:uniqueId val="{00000000-8FFD-49A2-9E4A-E6300A37D0D6}"/>
              </c:ext>
            </c:extLst>
          </c:dPt>
          <c:dPt>
            <c:idx val="5"/>
            <c:marker>
              <c:symbol val="none"/>
            </c:marker>
            <c:bubble3D val="0"/>
            <c:extLst>
              <c:ext xmlns:c16="http://schemas.microsoft.com/office/drawing/2014/chart" uri="{C3380CC4-5D6E-409C-BE32-E72D297353CC}">
                <c16:uniqueId val="{00000001-8FFD-49A2-9E4A-E6300A37D0D6}"/>
              </c:ext>
            </c:extLst>
          </c:dPt>
          <c:dPt>
            <c:idx val="10"/>
            <c:marker>
              <c:symbol val="none"/>
            </c:marker>
            <c:bubble3D val="0"/>
            <c:extLst>
              <c:ext xmlns:c16="http://schemas.microsoft.com/office/drawing/2014/chart" uri="{C3380CC4-5D6E-409C-BE32-E72D297353CC}">
                <c16:uniqueId val="{00000002-8FFD-49A2-9E4A-E6300A37D0D6}"/>
              </c:ext>
            </c:extLst>
          </c:dPt>
          <c:dPt>
            <c:idx val="15"/>
            <c:marker>
              <c:symbol val="none"/>
            </c:marker>
            <c:bubble3D val="0"/>
            <c:extLst>
              <c:ext xmlns:c16="http://schemas.microsoft.com/office/drawing/2014/chart" uri="{C3380CC4-5D6E-409C-BE32-E72D297353CC}">
                <c16:uniqueId val="{00000003-8FFD-49A2-9E4A-E6300A37D0D6}"/>
              </c:ext>
            </c:extLst>
          </c:dPt>
          <c:dPt>
            <c:idx val="20"/>
            <c:marker>
              <c:symbol val="none"/>
            </c:marker>
            <c:bubble3D val="0"/>
            <c:extLst>
              <c:ext xmlns:c16="http://schemas.microsoft.com/office/drawing/2014/chart" uri="{C3380CC4-5D6E-409C-BE32-E72D297353CC}">
                <c16:uniqueId val="{00000004-8FFD-49A2-9E4A-E6300A37D0D6}"/>
              </c:ext>
            </c:extLst>
          </c:dPt>
          <c:dPt>
            <c:idx val="25"/>
            <c:marker>
              <c:symbol val="none"/>
            </c:marker>
            <c:bubble3D val="0"/>
            <c:extLst>
              <c:ext xmlns:c16="http://schemas.microsoft.com/office/drawing/2014/chart" uri="{C3380CC4-5D6E-409C-BE32-E72D297353CC}">
                <c16:uniqueId val="{00000005-8FFD-49A2-9E4A-E6300A37D0D6}"/>
              </c:ext>
            </c:extLst>
          </c:dPt>
          <c:dPt>
            <c:idx val="30"/>
            <c:marker>
              <c:symbol val="none"/>
            </c:marker>
            <c:bubble3D val="0"/>
            <c:extLst>
              <c:ext xmlns:c16="http://schemas.microsoft.com/office/drawing/2014/chart" uri="{C3380CC4-5D6E-409C-BE32-E72D297353CC}">
                <c16:uniqueId val="{00000006-8FFD-49A2-9E4A-E6300A37D0D6}"/>
              </c:ext>
            </c:extLst>
          </c:dPt>
          <c:dPt>
            <c:idx val="35"/>
            <c:marker>
              <c:symbol val="none"/>
            </c:marker>
            <c:bubble3D val="0"/>
            <c:extLst>
              <c:ext xmlns:c16="http://schemas.microsoft.com/office/drawing/2014/chart" uri="{C3380CC4-5D6E-409C-BE32-E72D297353CC}">
                <c16:uniqueId val="{00000007-8FFD-49A2-9E4A-E6300A37D0D6}"/>
              </c:ext>
            </c:extLst>
          </c:dPt>
          <c:dPt>
            <c:idx val="40"/>
            <c:marker>
              <c:symbol val="none"/>
            </c:marker>
            <c:bubble3D val="0"/>
            <c:extLst>
              <c:ext xmlns:c16="http://schemas.microsoft.com/office/drawing/2014/chart" uri="{C3380CC4-5D6E-409C-BE32-E72D297353CC}">
                <c16:uniqueId val="{00000008-8FFD-49A2-9E4A-E6300A37D0D6}"/>
              </c:ext>
            </c:extLst>
          </c:dPt>
          <c:dPt>
            <c:idx val="45"/>
            <c:marker>
              <c:symbol val="none"/>
            </c:marker>
            <c:bubble3D val="0"/>
            <c:extLst>
              <c:ext xmlns:c16="http://schemas.microsoft.com/office/drawing/2014/chart" uri="{C3380CC4-5D6E-409C-BE32-E72D297353CC}">
                <c16:uniqueId val="{00000009-8FFD-49A2-9E4A-E6300A37D0D6}"/>
              </c:ext>
            </c:extLst>
          </c:dPt>
          <c:dPt>
            <c:idx val="50"/>
            <c:marker>
              <c:symbol val="none"/>
            </c:marker>
            <c:bubble3D val="0"/>
            <c:extLst>
              <c:ext xmlns:c16="http://schemas.microsoft.com/office/drawing/2014/chart" uri="{C3380CC4-5D6E-409C-BE32-E72D297353CC}">
                <c16:uniqueId val="{0000000A-8FFD-49A2-9E4A-E6300A37D0D6}"/>
              </c:ext>
            </c:extLst>
          </c:dPt>
          <c:cat>
            <c:numRef>
              <c:f>総括表!$C$5:$BC$5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総括表!$C$31:$BC$31</c:f>
              <c:numCache>
                <c:formatCode>#,##0_);[Red]\(#,##0\)</c:formatCode>
                <c:ptCount val="53"/>
                <c:pt idx="0">
                  <c:v>729534.00000000012</c:v>
                </c:pt>
                <c:pt idx="1">
                  <c:v>734493.00000000023</c:v>
                </c:pt>
                <c:pt idx="2">
                  <c:v>733672.00000000023</c:v>
                </c:pt>
                <c:pt idx="3">
                  <c:v>728703.00000000023</c:v>
                </c:pt>
                <c:pt idx="4">
                  <c:v>728425</c:v>
                </c:pt>
                <c:pt idx="5">
                  <c:v>733633.99999999988</c:v>
                </c:pt>
                <c:pt idx="6">
                  <c:v>740519</c:v>
                </c:pt>
                <c:pt idx="7">
                  <c:v>741187.83783589222</c:v>
                </c:pt>
                <c:pt idx="8">
                  <c:v>741642.04402879719</c:v>
                </c:pt>
                <c:pt idx="9">
                  <c:v>741901.4254152067</c:v>
                </c:pt>
                <c:pt idx="10">
                  <c:v>741951.28818123275</c:v>
                </c:pt>
                <c:pt idx="11">
                  <c:v>741914.45391372521</c:v>
                </c:pt>
                <c:pt idx="12">
                  <c:v>742162.29526980082</c:v>
                </c:pt>
                <c:pt idx="13">
                  <c:v>742386.03200188174</c:v>
                </c:pt>
                <c:pt idx="14">
                  <c:v>742576.69693021663</c:v>
                </c:pt>
                <c:pt idx="15">
                  <c:v>742709.14678664692</c:v>
                </c:pt>
                <c:pt idx="16">
                  <c:v>742850.5355657147</c:v>
                </c:pt>
                <c:pt idx="17">
                  <c:v>743304.3658317402</c:v>
                </c:pt>
                <c:pt idx="18">
                  <c:v>743722.85826523858</c:v>
                </c:pt>
                <c:pt idx="19">
                  <c:v>744101.24658383382</c:v>
                </c:pt>
                <c:pt idx="20">
                  <c:v>744440.74507822772</c:v>
                </c:pt>
                <c:pt idx="21">
                  <c:v>744674.15159437549</c:v>
                </c:pt>
                <c:pt idx="22">
                  <c:v>745099.78537092649</c:v>
                </c:pt>
                <c:pt idx="23">
                  <c:v>745333.4774138584</c:v>
                </c:pt>
                <c:pt idx="24">
                  <c:v>745151.91509601113</c:v>
                </c:pt>
                <c:pt idx="25">
                  <c:v>744745.17349455738</c:v>
                </c:pt>
                <c:pt idx="26">
                  <c:v>744060.04041324742</c:v>
                </c:pt>
                <c:pt idx="27">
                  <c:v>743311.54790759447</c:v>
                </c:pt>
                <c:pt idx="28">
                  <c:v>742371.62590283516</c:v>
                </c:pt>
                <c:pt idx="29">
                  <c:v>741329.85554908868</c:v>
                </c:pt>
                <c:pt idx="30">
                  <c:v>740350.35598310095</c:v>
                </c:pt>
                <c:pt idx="31">
                  <c:v>739346.56136899407</c:v>
                </c:pt>
                <c:pt idx="32">
                  <c:v>738319.86210045812</c:v>
                </c:pt>
                <c:pt idx="33">
                  <c:v>737234.81767825177</c:v>
                </c:pt>
                <c:pt idx="34">
                  <c:v>736082.04813395557</c:v>
                </c:pt>
                <c:pt idx="35">
                  <c:v>734846.74065901188</c:v>
                </c:pt>
                <c:pt idx="36">
                  <c:v>733528.02534624049</c:v>
                </c:pt>
                <c:pt idx="37">
                  <c:v>732113.87245869485</c:v>
                </c:pt>
                <c:pt idx="38">
                  <c:v>730594.10841683671</c:v>
                </c:pt>
                <c:pt idx="39">
                  <c:v>728955.66805374098</c:v>
                </c:pt>
                <c:pt idx="40">
                  <c:v>727227.64789074718</c:v>
                </c:pt>
                <c:pt idx="41">
                  <c:v>725410.87340074987</c:v>
                </c:pt>
                <c:pt idx="42">
                  <c:v>723521.59302466852</c:v>
                </c:pt>
                <c:pt idx="43">
                  <c:v>721574.68951717659</c:v>
                </c:pt>
                <c:pt idx="44">
                  <c:v>719557.16355863563</c:v>
                </c:pt>
                <c:pt idx="45">
                  <c:v>717492.7093562833</c:v>
                </c:pt>
                <c:pt idx="46">
                  <c:v>715386.69767549285</c:v>
                </c:pt>
                <c:pt idx="47">
                  <c:v>713242.13852253929</c:v>
                </c:pt>
                <c:pt idx="48">
                  <c:v>711066.89905868843</c:v>
                </c:pt>
                <c:pt idx="49">
                  <c:v>708865.48100656876</c:v>
                </c:pt>
                <c:pt idx="50">
                  <c:v>706643.38153078489</c:v>
                </c:pt>
                <c:pt idx="51">
                  <c:v>704413.38767031534</c:v>
                </c:pt>
                <c:pt idx="52">
                  <c:v>702179.47954848141</c:v>
                </c:pt>
              </c:numCache>
            </c:numRef>
          </c:val>
          <c:smooth val="0"/>
          <c:extLst>
            <c:ext xmlns:c16="http://schemas.microsoft.com/office/drawing/2014/chart" uri="{C3380CC4-5D6E-409C-BE32-E72D297353CC}">
              <c16:uniqueId val="{0000000C-8FFD-49A2-9E4A-E6300A37D0D6}"/>
            </c:ext>
          </c:extLst>
        </c:ser>
        <c:dLbls>
          <c:showLegendKey val="0"/>
          <c:showVal val="0"/>
          <c:showCatName val="0"/>
          <c:showSerName val="0"/>
          <c:showPercent val="0"/>
          <c:showBubbleSize val="0"/>
        </c:dLbls>
        <c:smooth val="0"/>
        <c:axId val="168197456"/>
        <c:axId val="123518888"/>
        <c:extLst>
          <c:ext xmlns:c15="http://schemas.microsoft.com/office/drawing/2012/chart" uri="{02D57815-91ED-43cb-92C2-25804820EDAC}">
            <c15:filteredLineSeries>
              <c15:ser>
                <c:idx val="3"/>
                <c:order val="1"/>
                <c:tx>
                  <c:strRef>
                    <c:extLst>
                      <c:ext uri="{02D57815-91ED-43cb-92C2-25804820EDAC}">
                        <c15:formulaRef>
                          <c15:sqref>総括表!$B$32</c15:sqref>
                        </c15:formulaRef>
                      </c:ext>
                    </c:extLst>
                    <c:strCache>
                      <c:ptCount val="1"/>
                      <c:pt idx="0">
                        <c:v>前回推計</c:v>
                      </c:pt>
                    </c:strCache>
                  </c:strRef>
                </c:tx>
                <c:spPr>
                  <a:ln w="28575" cap="rnd">
                    <a:solidFill>
                      <a:schemeClr val="accent4"/>
                    </a:solidFill>
                    <a:prstDash val="sysDash"/>
                    <a:round/>
                  </a:ln>
                  <a:effectLst/>
                </c:spPr>
                <c:marker>
                  <c:symbol val="none"/>
                </c:marker>
                <c:cat>
                  <c:numRef>
                    <c:extLst>
                      <c:ext uri="{02D57815-91ED-43cb-92C2-25804820EDAC}">
                        <c15:formulaRef>
                          <c15:sqref>総括表!$C$5:$BC$5</c15:sqref>
                        </c15:formulaRef>
                      </c:ext>
                    </c:extLst>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extLst>
                      <c:ext uri="{02D57815-91ED-43cb-92C2-25804820EDAC}">
                        <c15:formulaRef>
                          <c15:sqref>総括表!$C$32:$BC$32</c15:sqref>
                        </c15:formulaRef>
                      </c:ext>
                    </c:extLst>
                    <c:numCache>
                      <c:formatCode>#,##0_);[Red]\(#,##0\)</c:formatCode>
                      <c:ptCount val="53"/>
                      <c:pt idx="0">
                        <c:v>729534.00000000012</c:v>
                      </c:pt>
                      <c:pt idx="1">
                        <c:v>734493.00000000023</c:v>
                      </c:pt>
                      <c:pt idx="2">
                        <c:v>733672.00000000023</c:v>
                      </c:pt>
                      <c:pt idx="3">
                        <c:v>728703.00000000023</c:v>
                      </c:pt>
                      <c:pt idx="4">
                        <c:v>728425</c:v>
                      </c:pt>
                      <c:pt idx="5">
                        <c:v>733633.99999999988</c:v>
                      </c:pt>
                      <c:pt idx="6">
                        <c:v>733666.51325624017</c:v>
                      </c:pt>
                      <c:pt idx="7">
                        <c:v>733998.70142182522</c:v>
                      </c:pt>
                      <c:pt idx="8">
                        <c:v>734190.13598644745</c:v>
                      </c:pt>
                      <c:pt idx="9">
                        <c:v>734225.15891440562</c:v>
                      </c:pt>
                      <c:pt idx="10">
                        <c:v>734095.10597245628</c:v>
                      </c:pt>
                      <c:pt idx="11">
                        <c:v>733915.72860612301</c:v>
                      </c:pt>
                      <c:pt idx="12">
                        <c:v>734050.53781874152</c:v>
                      </c:pt>
                      <c:pt idx="13">
                        <c:v>734153.04768530582</c:v>
                      </c:pt>
                      <c:pt idx="14">
                        <c:v>734234.71192383277</c:v>
                      </c:pt>
                      <c:pt idx="15">
                        <c:v>734250.22826235811</c:v>
                      </c:pt>
                      <c:pt idx="16">
                        <c:v>734277.35889035754</c:v>
                      </c:pt>
                      <c:pt idx="17">
                        <c:v>734591.96284681302</c:v>
                      </c:pt>
                      <c:pt idx="18">
                        <c:v>734874.10977197741</c:v>
                      </c:pt>
                      <c:pt idx="19">
                        <c:v>735121.22040802077</c:v>
                      </c:pt>
                      <c:pt idx="20">
                        <c:v>735305.09793985612</c:v>
                      </c:pt>
                      <c:pt idx="21">
                        <c:v>735392.90589742421</c:v>
                      </c:pt>
                      <c:pt idx="22">
                        <c:v>735692.30529599066</c:v>
                      </c:pt>
                      <c:pt idx="23">
                        <c:v>735815.00991753465</c:v>
                      </c:pt>
                      <c:pt idx="24">
                        <c:v>735548.94031750213</c:v>
                      </c:pt>
                      <c:pt idx="25">
                        <c:v>735136.03409516939</c:v>
                      </c:pt>
                      <c:pt idx="26">
                        <c:v>734482.56637198303</c:v>
                      </c:pt>
                      <c:pt idx="27">
                        <c:v>733891.56221807841</c:v>
                      </c:pt>
                      <c:pt idx="28">
                        <c:v>733192.49476820487</c:v>
                      </c:pt>
                      <c:pt idx="29">
                        <c:v>732700.87163555645</c:v>
                      </c:pt>
                      <c:pt idx="30">
                        <c:v>732237.40623258951</c:v>
                      </c:pt>
                      <c:pt idx="31">
                        <c:v>731786.11866813141</c:v>
                      </c:pt>
                      <c:pt idx="32">
                        <c:v>731320.10311570251</c:v>
                      </c:pt>
                      <c:pt idx="33">
                        <c:v>730812.17560645414</c:v>
                      </c:pt>
                      <c:pt idx="34">
                        <c:v>730254.25156241423</c:v>
                      </c:pt>
                      <c:pt idx="35">
                        <c:v>729617.00253611896</c:v>
                      </c:pt>
                      <c:pt idx="36">
                        <c:v>728890.10635858111</c:v>
                      </c:pt>
                      <c:pt idx="37">
                        <c:v>728067.04877785756</c:v>
                      </c:pt>
                      <c:pt idx="38">
                        <c:v>727148.06491729373</c:v>
                      </c:pt>
                      <c:pt idx="39">
                        <c:v>726125.9874251039</c:v>
                      </c:pt>
                      <c:pt idx="40">
                        <c:v>725019.83526364004</c:v>
                      </c:pt>
                      <c:pt idx="41">
                        <c:v>723841.36623821908</c:v>
                      </c:pt>
                      <c:pt idx="42">
                        <c:v>722597.14829275967</c:v>
                      </c:pt>
                      <c:pt idx="43">
                        <c:v>721323.87881720124</c:v>
                      </c:pt>
                      <c:pt idx="44">
                        <c:v>720005.42674622289</c:v>
                      </c:pt>
                      <c:pt idx="45">
                        <c:v>718664.33649980766</c:v>
                      </c:pt>
                      <c:pt idx="46">
                        <c:v>717302.9490395349</c:v>
                      </c:pt>
                      <c:pt idx="47">
                        <c:v>715934.58107837127</c:v>
                      </c:pt>
                      <c:pt idx="48">
                        <c:v>714568.04482434248</c:v>
                      </c:pt>
                      <c:pt idx="49">
                        <c:v>713214.26818024297</c:v>
                      </c:pt>
                      <c:pt idx="50">
                        <c:v>711875.56137397862</c:v>
                      </c:pt>
                      <c:pt idx="51">
                        <c:v>710571.83508799784</c:v>
                      </c:pt>
                      <c:pt idx="52">
                        <c:v>0</c:v>
                      </c:pt>
                    </c:numCache>
                  </c:numRef>
                </c:val>
                <c:smooth val="0"/>
                <c:extLst>
                  <c:ext xmlns:c16="http://schemas.microsoft.com/office/drawing/2014/chart" uri="{C3380CC4-5D6E-409C-BE32-E72D297353CC}">
                    <c16:uniqueId val="{0000000D-8FFD-49A2-9E4A-E6300A37D0D6}"/>
                  </c:ext>
                </c:extLst>
              </c15:ser>
            </c15:filteredLineSeries>
          </c:ext>
        </c:extLst>
      </c:lineChart>
      <c:catAx>
        <c:axId val="1681974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en-US"/>
                  <a:t>基準日</a:t>
                </a:r>
                <a:r>
                  <a:rPr lang="en-US" altLang="ja-JP"/>
                  <a:t>:</a:t>
                </a:r>
                <a:r>
                  <a:rPr lang="en-US"/>
                  <a:t>1</a:t>
                </a:r>
                <a:r>
                  <a:rPr lang="ja-JP"/>
                  <a:t>月</a:t>
                </a:r>
                <a:r>
                  <a:rPr lang="en-US" altLang="ja-JP"/>
                  <a:t>1</a:t>
                </a:r>
                <a:r>
                  <a:rPr lang="ja-JP" altLang="en-US"/>
                  <a:t>日</a:t>
                </a:r>
                <a:r>
                  <a:rPr lang="ja-JP"/>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23518888"/>
        <c:crosses val="autoZero"/>
        <c:auto val="1"/>
        <c:lblAlgn val="ctr"/>
        <c:lblOffset val="100"/>
        <c:tickLblSkip val="5"/>
        <c:tickMarkSkip val="1"/>
        <c:noMultiLvlLbl val="0"/>
      </c:catAx>
      <c:valAx>
        <c:axId val="123518888"/>
        <c:scaling>
          <c:orientation val="minMax"/>
          <c:min val="700000"/>
        </c:scaling>
        <c:delete val="0"/>
        <c:axPos val="r"/>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68197456"/>
        <c:crosses val="max"/>
        <c:crossBetween val="between"/>
        <c:majorUnit val="1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'総括表(地区)'!$A$28</c:f>
          <c:strCache>
            <c:ptCount val="1"/>
            <c:pt idx="0">
              <c:v>：総人口_地区別(基本推計)</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1446575342465753"/>
          <c:y val="0.16170833333333334"/>
          <c:w val="0.86487800668752024"/>
          <c:h val="0.68731955380577425"/>
        </c:manualLayout>
      </c:layout>
      <c:lineChart>
        <c:grouping val="standard"/>
        <c:varyColors val="0"/>
        <c:ser>
          <c:idx val="0"/>
          <c:order val="0"/>
          <c:tx>
            <c:strRef>
              <c:f>'総括表(地区)'!$B$28</c:f>
              <c:strCache>
                <c:ptCount val="1"/>
                <c:pt idx="0">
                  <c:v>大森地区</c:v>
                </c:pt>
              </c:strCache>
            </c:strRef>
          </c:tx>
          <c:spPr>
            <a:ln w="28575" cap="rnd">
              <a:solidFill>
                <a:schemeClr val="accent2"/>
              </a:solidFill>
              <a:round/>
            </a:ln>
            <a:effectLst/>
          </c:spPr>
          <c:marker>
            <c:symbol val="none"/>
          </c:marker>
          <c:dPt>
            <c:idx val="5"/>
            <c:marker>
              <c:symbol val="none"/>
            </c:marker>
            <c:bubble3D val="0"/>
            <c:extLst>
              <c:ext xmlns:c16="http://schemas.microsoft.com/office/drawing/2014/chart" uri="{C3380CC4-5D6E-409C-BE32-E72D297353CC}">
                <c16:uniqueId val="{00000000-89C0-4438-ADC6-69A6FA21946F}"/>
              </c:ext>
            </c:extLst>
          </c:dPt>
          <c:dPt>
            <c:idx val="10"/>
            <c:marker>
              <c:symbol val="none"/>
            </c:marker>
            <c:bubble3D val="0"/>
            <c:extLst>
              <c:ext xmlns:c16="http://schemas.microsoft.com/office/drawing/2014/chart" uri="{C3380CC4-5D6E-409C-BE32-E72D297353CC}">
                <c16:uniqueId val="{00000001-89C0-4438-ADC6-69A6FA21946F}"/>
              </c:ext>
            </c:extLst>
          </c:dPt>
          <c:dPt>
            <c:idx val="15"/>
            <c:marker>
              <c:symbol val="none"/>
            </c:marker>
            <c:bubble3D val="0"/>
            <c:extLst>
              <c:ext xmlns:c16="http://schemas.microsoft.com/office/drawing/2014/chart" uri="{C3380CC4-5D6E-409C-BE32-E72D297353CC}">
                <c16:uniqueId val="{00000002-89C0-4438-ADC6-69A6FA21946F}"/>
              </c:ext>
            </c:extLst>
          </c:dPt>
          <c:dPt>
            <c:idx val="20"/>
            <c:marker>
              <c:symbol val="none"/>
            </c:marker>
            <c:bubble3D val="0"/>
            <c:extLst>
              <c:ext xmlns:c16="http://schemas.microsoft.com/office/drawing/2014/chart" uri="{C3380CC4-5D6E-409C-BE32-E72D297353CC}">
                <c16:uniqueId val="{00000003-89C0-4438-ADC6-69A6FA21946F}"/>
              </c:ext>
            </c:extLst>
          </c:dPt>
          <c:dPt>
            <c:idx val="25"/>
            <c:marker>
              <c:symbol val="none"/>
            </c:marker>
            <c:bubble3D val="0"/>
            <c:extLst>
              <c:ext xmlns:c16="http://schemas.microsoft.com/office/drawing/2014/chart" uri="{C3380CC4-5D6E-409C-BE32-E72D297353CC}">
                <c16:uniqueId val="{00000004-89C0-4438-ADC6-69A6FA21946F}"/>
              </c:ext>
            </c:extLst>
          </c:dPt>
          <c:dPt>
            <c:idx val="35"/>
            <c:marker>
              <c:symbol val="none"/>
            </c:marker>
            <c:bubble3D val="0"/>
            <c:extLst>
              <c:ext xmlns:c16="http://schemas.microsoft.com/office/drawing/2014/chart" uri="{C3380CC4-5D6E-409C-BE32-E72D297353CC}">
                <c16:uniqueId val="{00000005-89C0-4438-ADC6-69A6FA21946F}"/>
              </c:ext>
            </c:extLst>
          </c:dPt>
          <c:dPt>
            <c:idx val="45"/>
            <c:marker>
              <c:symbol val="none"/>
            </c:marker>
            <c:bubble3D val="0"/>
            <c:extLst>
              <c:ext xmlns:c16="http://schemas.microsoft.com/office/drawing/2014/chart" uri="{C3380CC4-5D6E-409C-BE32-E72D297353CC}">
                <c16:uniqueId val="{00000006-89C0-4438-ADC6-69A6FA21946F}"/>
              </c:ext>
            </c:extLst>
          </c:dPt>
          <c:cat>
            <c:numRef>
              <c:f>'総括表(地区)'!$C$5:$BC$5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'総括表(地区)'!$C$28:$BC$28</c:f>
              <c:numCache>
                <c:formatCode>#,##0_);[Red]\(#,##0\)</c:formatCode>
                <c:ptCount val="53"/>
                <c:pt idx="0">
                  <c:v>243927.99999999997</c:v>
                </c:pt>
                <c:pt idx="1">
                  <c:v>245982.00000000009</c:v>
                </c:pt>
                <c:pt idx="2">
                  <c:v>245536.00000000006</c:v>
                </c:pt>
                <c:pt idx="3">
                  <c:v>243225.00000000003</c:v>
                </c:pt>
                <c:pt idx="4">
                  <c:v>243332.00000000003</c:v>
                </c:pt>
                <c:pt idx="5">
                  <c:v>245568.99999999991</c:v>
                </c:pt>
                <c:pt idx="6">
                  <c:v>247908.99999999988</c:v>
                </c:pt>
                <c:pt idx="7">
                  <c:v>248242.83960761121</c:v>
                </c:pt>
                <c:pt idx="8">
                  <c:v>248505.09990783356</c:v>
                </c:pt>
                <c:pt idx="9">
                  <c:v>248713.35851190137</c:v>
                </c:pt>
                <c:pt idx="10">
                  <c:v>248844.03579190158</c:v>
                </c:pt>
                <c:pt idx="11">
                  <c:v>248960.77127359615</c:v>
                </c:pt>
                <c:pt idx="12">
                  <c:v>249169.44153999031</c:v>
                </c:pt>
                <c:pt idx="13">
                  <c:v>249399.94530684807</c:v>
                </c:pt>
                <c:pt idx="14">
                  <c:v>249637.88506275465</c:v>
                </c:pt>
                <c:pt idx="15">
                  <c:v>249871.17596327857</c:v>
                </c:pt>
                <c:pt idx="16">
                  <c:v>250147.38737520759</c:v>
                </c:pt>
                <c:pt idx="17">
                  <c:v>250556.54913020573</c:v>
                </c:pt>
                <c:pt idx="18">
                  <c:v>250996.18322347989</c:v>
                </c:pt>
                <c:pt idx="19">
                  <c:v>251441.2952463312</c:v>
                </c:pt>
                <c:pt idx="20">
                  <c:v>251887.83442737153</c:v>
                </c:pt>
                <c:pt idx="21">
                  <c:v>252308.12710684014</c:v>
                </c:pt>
                <c:pt idx="22">
                  <c:v>252807.8682452029</c:v>
                </c:pt>
                <c:pt idx="23">
                  <c:v>253238.93695758248</c:v>
                </c:pt>
                <c:pt idx="24">
                  <c:v>253522.61122600868</c:v>
                </c:pt>
                <c:pt idx="25">
                  <c:v>253724.39850056788</c:v>
                </c:pt>
                <c:pt idx="26">
                  <c:v>253803.10884939582</c:v>
                </c:pt>
                <c:pt idx="27">
                  <c:v>253865.25717908534</c:v>
                </c:pt>
                <c:pt idx="28">
                  <c:v>253825.88180118968</c:v>
                </c:pt>
                <c:pt idx="29">
                  <c:v>253733.66323437053</c:v>
                </c:pt>
                <c:pt idx="30">
                  <c:v>253670.35556223942</c:v>
                </c:pt>
                <c:pt idx="31">
                  <c:v>253595.07996681952</c:v>
                </c:pt>
                <c:pt idx="32">
                  <c:v>253517.88215393512</c:v>
                </c:pt>
                <c:pt idx="33">
                  <c:v>253431.09690406112</c:v>
                </c:pt>
                <c:pt idx="34">
                  <c:v>253338.38863884067</c:v>
                </c:pt>
                <c:pt idx="35">
                  <c:v>253229.13826427603</c:v>
                </c:pt>
                <c:pt idx="36">
                  <c:v>253100.01192998889</c:v>
                </c:pt>
                <c:pt idx="37">
                  <c:v>252949.48615038962</c:v>
                </c:pt>
                <c:pt idx="38">
                  <c:v>252771.90675412153</c:v>
                </c:pt>
                <c:pt idx="39">
                  <c:v>252564.90930235753</c:v>
                </c:pt>
                <c:pt idx="40">
                  <c:v>252333.47041926283</c:v>
                </c:pt>
                <c:pt idx="41">
                  <c:v>252075.70669751082</c:v>
                </c:pt>
                <c:pt idx="42">
                  <c:v>251800.53997757452</c:v>
                </c:pt>
                <c:pt idx="43">
                  <c:v>251512.72812822621</c:v>
                </c:pt>
                <c:pt idx="44">
                  <c:v>251206.06301359617</c:v>
                </c:pt>
                <c:pt idx="45">
                  <c:v>250890.04249301917</c:v>
                </c:pt>
                <c:pt idx="46">
                  <c:v>250560.63997467249</c:v>
                </c:pt>
                <c:pt idx="47">
                  <c:v>250221.75113681995</c:v>
                </c:pt>
                <c:pt idx="48">
                  <c:v>249875.5576894132</c:v>
                </c:pt>
                <c:pt idx="49">
                  <c:v>249521.33064884754</c:v>
                </c:pt>
                <c:pt idx="50">
                  <c:v>249162.09181689986</c:v>
                </c:pt>
                <c:pt idx="51">
                  <c:v>248796.53923291972</c:v>
                </c:pt>
                <c:pt idx="52">
                  <c:v>248426.4883003578</c:v>
                </c:pt>
              </c:numCache>
            </c:numRef>
          </c:val>
          <c:smooth val="0"/>
          <c:extLst>
            <c:ext xmlns:c16="http://schemas.microsoft.com/office/drawing/2014/chart" uri="{C3380CC4-5D6E-409C-BE32-E72D297353CC}">
              <c16:uniqueId val="{00000008-89C0-4438-ADC6-69A6FA21946F}"/>
            </c:ext>
          </c:extLst>
        </c:ser>
        <c:ser>
          <c:idx val="1"/>
          <c:order val="1"/>
          <c:tx>
            <c:strRef>
              <c:f>'総括表(地区)'!$B$29</c:f>
              <c:strCache>
                <c:ptCount val="1"/>
                <c:pt idx="0">
                  <c:v>調布地区</c:v>
                </c:pt>
              </c:strCache>
            </c:strRef>
          </c:tx>
          <c:spPr>
            <a:ln w="28575" cap="rnd">
              <a:solidFill>
                <a:schemeClr val="accent4"/>
              </a:solidFill>
              <a:round/>
            </a:ln>
            <a:effectLst/>
          </c:spPr>
          <c:marker>
            <c:symbol val="none"/>
          </c:marker>
          <c:dPt>
            <c:idx val="5"/>
            <c:marker>
              <c:symbol val="none"/>
            </c:marker>
            <c:bubble3D val="0"/>
            <c:extLst>
              <c:ext xmlns:c16="http://schemas.microsoft.com/office/drawing/2014/chart" uri="{C3380CC4-5D6E-409C-BE32-E72D297353CC}">
                <c16:uniqueId val="{00000009-89C0-4438-ADC6-69A6FA21946F}"/>
              </c:ext>
            </c:extLst>
          </c:dPt>
          <c:dPt>
            <c:idx val="10"/>
            <c:marker>
              <c:symbol val="none"/>
            </c:marker>
            <c:bubble3D val="0"/>
            <c:extLst>
              <c:ext xmlns:c16="http://schemas.microsoft.com/office/drawing/2014/chart" uri="{C3380CC4-5D6E-409C-BE32-E72D297353CC}">
                <c16:uniqueId val="{0000000A-89C0-4438-ADC6-69A6FA21946F}"/>
              </c:ext>
            </c:extLst>
          </c:dPt>
          <c:dPt>
            <c:idx val="15"/>
            <c:marker>
              <c:symbol val="none"/>
            </c:marker>
            <c:bubble3D val="0"/>
            <c:extLst>
              <c:ext xmlns:c16="http://schemas.microsoft.com/office/drawing/2014/chart" uri="{C3380CC4-5D6E-409C-BE32-E72D297353CC}">
                <c16:uniqueId val="{0000000B-89C0-4438-ADC6-69A6FA21946F}"/>
              </c:ext>
            </c:extLst>
          </c:dPt>
          <c:dPt>
            <c:idx val="20"/>
            <c:marker>
              <c:symbol val="none"/>
            </c:marker>
            <c:bubble3D val="0"/>
            <c:extLst>
              <c:ext xmlns:c16="http://schemas.microsoft.com/office/drawing/2014/chart" uri="{C3380CC4-5D6E-409C-BE32-E72D297353CC}">
                <c16:uniqueId val="{0000000C-89C0-4438-ADC6-69A6FA21946F}"/>
              </c:ext>
            </c:extLst>
          </c:dPt>
          <c:dPt>
            <c:idx val="25"/>
            <c:marker>
              <c:symbol val="none"/>
            </c:marker>
            <c:bubble3D val="0"/>
            <c:extLst>
              <c:ext xmlns:c16="http://schemas.microsoft.com/office/drawing/2014/chart" uri="{C3380CC4-5D6E-409C-BE32-E72D297353CC}">
                <c16:uniqueId val="{0000000D-89C0-4438-ADC6-69A6FA21946F}"/>
              </c:ext>
            </c:extLst>
          </c:dPt>
          <c:dPt>
            <c:idx val="35"/>
            <c:marker>
              <c:symbol val="none"/>
            </c:marker>
            <c:bubble3D val="0"/>
            <c:extLst>
              <c:ext xmlns:c16="http://schemas.microsoft.com/office/drawing/2014/chart" uri="{C3380CC4-5D6E-409C-BE32-E72D297353CC}">
                <c16:uniqueId val="{0000000E-89C0-4438-ADC6-69A6FA21946F}"/>
              </c:ext>
            </c:extLst>
          </c:dPt>
          <c:dPt>
            <c:idx val="45"/>
            <c:marker>
              <c:symbol val="none"/>
            </c:marker>
            <c:bubble3D val="0"/>
            <c:extLst>
              <c:ext xmlns:c16="http://schemas.microsoft.com/office/drawing/2014/chart" uri="{C3380CC4-5D6E-409C-BE32-E72D297353CC}">
                <c16:uniqueId val="{0000000F-89C0-4438-ADC6-69A6FA21946F}"/>
              </c:ext>
            </c:extLst>
          </c:dPt>
          <c:cat>
            <c:numRef>
              <c:f>'総括表(地区)'!$C$5:$BC$5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'総括表(地区)'!$C$29:$BC$29</c:f>
              <c:numCache>
                <c:formatCode>#,##0_);[Red]\(#,##0\)</c:formatCode>
                <c:ptCount val="53"/>
                <c:pt idx="0">
                  <c:v>189022.99999999997</c:v>
                </c:pt>
                <c:pt idx="1">
                  <c:v>190511.99999999997</c:v>
                </c:pt>
                <c:pt idx="2">
                  <c:v>190732.00000000003</c:v>
                </c:pt>
                <c:pt idx="3">
                  <c:v>189306.00000000006</c:v>
                </c:pt>
                <c:pt idx="4">
                  <c:v>189046.99999999994</c:v>
                </c:pt>
                <c:pt idx="5">
                  <c:v>189480.99999999997</c:v>
                </c:pt>
                <c:pt idx="6">
                  <c:v>191100.00000000017</c:v>
                </c:pt>
                <c:pt idx="7">
                  <c:v>191079.18261067107</c:v>
                </c:pt>
                <c:pt idx="8">
                  <c:v>191033.38152891587</c:v>
                </c:pt>
                <c:pt idx="9">
                  <c:v>190950.1641527933</c:v>
                </c:pt>
                <c:pt idx="10">
                  <c:v>190820.59321984422</c:v>
                </c:pt>
                <c:pt idx="11">
                  <c:v>190694.166737388</c:v>
                </c:pt>
                <c:pt idx="12">
                  <c:v>190648.2461808729</c:v>
                </c:pt>
                <c:pt idx="13">
                  <c:v>190611.44368239553</c:v>
                </c:pt>
                <c:pt idx="14">
                  <c:v>190589.27288474393</c:v>
                </c:pt>
                <c:pt idx="15">
                  <c:v>190555.02884089021</c:v>
                </c:pt>
                <c:pt idx="16">
                  <c:v>190507.31919161385</c:v>
                </c:pt>
                <c:pt idx="17">
                  <c:v>190544.87940631001</c:v>
                </c:pt>
                <c:pt idx="18">
                  <c:v>190564.57181757138</c:v>
                </c:pt>
                <c:pt idx="19">
                  <c:v>190548.75812474225</c:v>
                </c:pt>
                <c:pt idx="20">
                  <c:v>190514.35511910598</c:v>
                </c:pt>
                <c:pt idx="21">
                  <c:v>190421.67331673999</c:v>
                </c:pt>
                <c:pt idx="22">
                  <c:v>190373.25592756749</c:v>
                </c:pt>
                <c:pt idx="23">
                  <c:v>190277.73316552385</c:v>
                </c:pt>
                <c:pt idx="24">
                  <c:v>190090.2645385403</c:v>
                </c:pt>
                <c:pt idx="25">
                  <c:v>189832.91207459493</c:v>
                </c:pt>
                <c:pt idx="26">
                  <c:v>189514.18394734425</c:v>
                </c:pt>
                <c:pt idx="27">
                  <c:v>189188.68809542331</c:v>
                </c:pt>
                <c:pt idx="28">
                  <c:v>188828.16704581692</c:v>
                </c:pt>
                <c:pt idx="29">
                  <c:v>188426.6393612712</c:v>
                </c:pt>
                <c:pt idx="30">
                  <c:v>188018.32807519939</c:v>
                </c:pt>
                <c:pt idx="31">
                  <c:v>187589.53204877171</c:v>
                </c:pt>
                <c:pt idx="32">
                  <c:v>187134.99308260987</c:v>
                </c:pt>
                <c:pt idx="33">
                  <c:v>186652.34575378842</c:v>
                </c:pt>
                <c:pt idx="34">
                  <c:v>186137.45704754235</c:v>
                </c:pt>
                <c:pt idx="35">
                  <c:v>185590.29719077711</c:v>
                </c:pt>
                <c:pt idx="36">
                  <c:v>185016.08039510899</c:v>
                </c:pt>
                <c:pt idx="37">
                  <c:v>184416.46135419564</c:v>
                </c:pt>
                <c:pt idx="38">
                  <c:v>183782.52131964982</c:v>
                </c:pt>
                <c:pt idx="39">
                  <c:v>183118.49053202124</c:v>
                </c:pt>
                <c:pt idx="40">
                  <c:v>182430.55560037153</c:v>
                </c:pt>
                <c:pt idx="41">
                  <c:v>181719.76653627766</c:v>
                </c:pt>
                <c:pt idx="42">
                  <c:v>180994.65619638743</c:v>
                </c:pt>
                <c:pt idx="43">
                  <c:v>180258.90910891898</c:v>
                </c:pt>
                <c:pt idx="44">
                  <c:v>179507.39185165541</c:v>
                </c:pt>
                <c:pt idx="45">
                  <c:v>178750.45894161801</c:v>
                </c:pt>
                <c:pt idx="46">
                  <c:v>177992.28907689385</c:v>
                </c:pt>
                <c:pt idx="47">
                  <c:v>177234.74807051214</c:v>
                </c:pt>
                <c:pt idx="48">
                  <c:v>176483.35818469973</c:v>
                </c:pt>
                <c:pt idx="49">
                  <c:v>175741.44479740731</c:v>
                </c:pt>
                <c:pt idx="50">
                  <c:v>175009.36852564188</c:v>
                </c:pt>
                <c:pt idx="51">
                  <c:v>174292.54522246614</c:v>
                </c:pt>
                <c:pt idx="52">
                  <c:v>173596.51098902826</c:v>
                </c:pt>
              </c:numCache>
            </c:numRef>
          </c:val>
          <c:smooth val="0"/>
          <c:extLst>
            <c:ext xmlns:c16="http://schemas.microsoft.com/office/drawing/2014/chart" uri="{C3380CC4-5D6E-409C-BE32-E72D297353CC}">
              <c16:uniqueId val="{00000011-89C0-4438-ADC6-69A6FA21946F}"/>
            </c:ext>
          </c:extLst>
        </c:ser>
        <c:ser>
          <c:idx val="2"/>
          <c:order val="2"/>
          <c:tx>
            <c:strRef>
              <c:f>'総括表(地区)'!$B$30</c:f>
              <c:strCache>
                <c:ptCount val="1"/>
                <c:pt idx="0">
                  <c:v>蒲田地区</c:v>
                </c:pt>
              </c:strCache>
            </c:strRef>
          </c:tx>
          <c:spPr>
            <a:ln w="28575" cap="rnd">
              <a:solidFill>
                <a:schemeClr val="accent6"/>
              </a:solidFill>
              <a:round/>
            </a:ln>
            <a:effectLst/>
          </c:spPr>
          <c:marker>
            <c:symbol val="none"/>
          </c:marker>
          <c:dPt>
            <c:idx val="0"/>
            <c:marker>
              <c:symbol val="none"/>
            </c:marker>
            <c:bubble3D val="0"/>
            <c:extLst>
              <c:ext xmlns:c16="http://schemas.microsoft.com/office/drawing/2014/chart" uri="{C3380CC4-5D6E-409C-BE32-E72D297353CC}">
                <c16:uniqueId val="{00000012-89C0-4438-ADC6-69A6FA21946F}"/>
              </c:ext>
            </c:extLst>
          </c:dPt>
          <c:dPt>
            <c:idx val="1"/>
            <c:marker>
              <c:symbol val="none"/>
            </c:marker>
            <c:bubble3D val="0"/>
            <c:extLst>
              <c:ext xmlns:c16="http://schemas.microsoft.com/office/drawing/2014/chart" uri="{C3380CC4-5D6E-409C-BE32-E72D297353CC}">
                <c16:uniqueId val="{00000013-89C0-4438-ADC6-69A6FA21946F}"/>
              </c:ext>
            </c:extLst>
          </c:dPt>
          <c:dPt>
            <c:idx val="2"/>
            <c:marker>
              <c:symbol val="none"/>
            </c:marker>
            <c:bubble3D val="0"/>
            <c:extLst>
              <c:ext xmlns:c16="http://schemas.microsoft.com/office/drawing/2014/chart" uri="{C3380CC4-5D6E-409C-BE32-E72D297353CC}">
                <c16:uniqueId val="{00000014-89C0-4438-ADC6-69A6FA21946F}"/>
              </c:ext>
            </c:extLst>
          </c:dPt>
          <c:dPt>
            <c:idx val="3"/>
            <c:marker>
              <c:symbol val="none"/>
            </c:marker>
            <c:bubble3D val="0"/>
            <c:extLst>
              <c:ext xmlns:c16="http://schemas.microsoft.com/office/drawing/2014/chart" uri="{C3380CC4-5D6E-409C-BE32-E72D297353CC}">
                <c16:uniqueId val="{00000015-89C0-4438-ADC6-69A6FA21946F}"/>
              </c:ext>
            </c:extLst>
          </c:dPt>
          <c:dPt>
            <c:idx val="4"/>
            <c:marker>
              <c:symbol val="none"/>
            </c:marker>
            <c:bubble3D val="0"/>
            <c:extLst>
              <c:ext xmlns:c16="http://schemas.microsoft.com/office/drawing/2014/chart" uri="{C3380CC4-5D6E-409C-BE32-E72D297353CC}">
                <c16:uniqueId val="{00000016-89C0-4438-ADC6-69A6FA21946F}"/>
              </c:ext>
            </c:extLst>
          </c:dPt>
          <c:dPt>
            <c:idx val="5"/>
            <c:marker>
              <c:symbol val="none"/>
            </c:marker>
            <c:bubble3D val="0"/>
            <c:extLst>
              <c:ext xmlns:c16="http://schemas.microsoft.com/office/drawing/2014/chart" uri="{C3380CC4-5D6E-409C-BE32-E72D297353CC}">
                <c16:uniqueId val="{00000017-89C0-4438-ADC6-69A6FA21946F}"/>
              </c:ext>
            </c:extLst>
          </c:dPt>
          <c:dPt>
            <c:idx val="6"/>
            <c:marker>
              <c:symbol val="none"/>
            </c:marker>
            <c:bubble3D val="0"/>
            <c:extLst>
              <c:ext xmlns:c16="http://schemas.microsoft.com/office/drawing/2014/chart" uri="{C3380CC4-5D6E-409C-BE32-E72D297353CC}">
                <c16:uniqueId val="{00000018-89C0-4438-ADC6-69A6FA21946F}"/>
              </c:ext>
            </c:extLst>
          </c:dPt>
          <c:dPt>
            <c:idx val="7"/>
            <c:marker>
              <c:symbol val="none"/>
            </c:marker>
            <c:bubble3D val="0"/>
            <c:extLst>
              <c:ext xmlns:c16="http://schemas.microsoft.com/office/drawing/2014/chart" uri="{C3380CC4-5D6E-409C-BE32-E72D297353CC}">
                <c16:uniqueId val="{00000019-89C0-4438-ADC6-69A6FA21946F}"/>
              </c:ext>
            </c:extLst>
          </c:dPt>
          <c:dPt>
            <c:idx val="8"/>
            <c:marker>
              <c:symbol val="none"/>
            </c:marker>
            <c:bubble3D val="0"/>
            <c:extLst>
              <c:ext xmlns:c16="http://schemas.microsoft.com/office/drawing/2014/chart" uri="{C3380CC4-5D6E-409C-BE32-E72D297353CC}">
                <c16:uniqueId val="{0000001A-89C0-4438-ADC6-69A6FA21946F}"/>
              </c:ext>
            </c:extLst>
          </c:dPt>
          <c:dPt>
            <c:idx val="9"/>
            <c:marker>
              <c:symbol val="none"/>
            </c:marker>
            <c:bubble3D val="0"/>
            <c:extLst>
              <c:ext xmlns:c16="http://schemas.microsoft.com/office/drawing/2014/chart" uri="{C3380CC4-5D6E-409C-BE32-E72D297353CC}">
                <c16:uniqueId val="{0000001B-89C0-4438-ADC6-69A6FA21946F}"/>
              </c:ext>
            </c:extLst>
          </c:dPt>
          <c:dPt>
            <c:idx val="11"/>
            <c:marker>
              <c:symbol val="none"/>
            </c:marker>
            <c:bubble3D val="0"/>
            <c:extLst>
              <c:ext xmlns:c16="http://schemas.microsoft.com/office/drawing/2014/chart" uri="{C3380CC4-5D6E-409C-BE32-E72D297353CC}">
                <c16:uniqueId val="{0000001C-89C0-4438-ADC6-69A6FA21946F}"/>
              </c:ext>
            </c:extLst>
          </c:dPt>
          <c:dPt>
            <c:idx val="12"/>
            <c:marker>
              <c:symbol val="none"/>
            </c:marker>
            <c:bubble3D val="0"/>
            <c:extLst>
              <c:ext xmlns:c16="http://schemas.microsoft.com/office/drawing/2014/chart" uri="{C3380CC4-5D6E-409C-BE32-E72D297353CC}">
                <c16:uniqueId val="{0000001D-89C0-4438-ADC6-69A6FA21946F}"/>
              </c:ext>
            </c:extLst>
          </c:dPt>
          <c:dPt>
            <c:idx val="13"/>
            <c:marker>
              <c:symbol val="none"/>
            </c:marker>
            <c:bubble3D val="0"/>
            <c:extLst>
              <c:ext xmlns:c16="http://schemas.microsoft.com/office/drawing/2014/chart" uri="{C3380CC4-5D6E-409C-BE32-E72D297353CC}">
                <c16:uniqueId val="{0000001E-89C0-4438-ADC6-69A6FA21946F}"/>
              </c:ext>
            </c:extLst>
          </c:dPt>
          <c:dPt>
            <c:idx val="14"/>
            <c:marker>
              <c:symbol val="none"/>
            </c:marker>
            <c:bubble3D val="0"/>
            <c:extLst>
              <c:ext xmlns:c16="http://schemas.microsoft.com/office/drawing/2014/chart" uri="{C3380CC4-5D6E-409C-BE32-E72D297353CC}">
                <c16:uniqueId val="{0000001F-89C0-4438-ADC6-69A6FA21946F}"/>
              </c:ext>
            </c:extLst>
          </c:dPt>
          <c:dPt>
            <c:idx val="15"/>
            <c:marker>
              <c:symbol val="none"/>
            </c:marker>
            <c:bubble3D val="0"/>
            <c:extLst>
              <c:ext xmlns:c16="http://schemas.microsoft.com/office/drawing/2014/chart" uri="{C3380CC4-5D6E-409C-BE32-E72D297353CC}">
                <c16:uniqueId val="{00000020-89C0-4438-ADC6-69A6FA21946F}"/>
              </c:ext>
            </c:extLst>
          </c:dPt>
          <c:dPt>
            <c:idx val="16"/>
            <c:marker>
              <c:symbol val="none"/>
            </c:marker>
            <c:bubble3D val="0"/>
            <c:extLst>
              <c:ext xmlns:c16="http://schemas.microsoft.com/office/drawing/2014/chart" uri="{C3380CC4-5D6E-409C-BE32-E72D297353CC}">
                <c16:uniqueId val="{00000021-89C0-4438-ADC6-69A6FA21946F}"/>
              </c:ext>
            </c:extLst>
          </c:dPt>
          <c:dPt>
            <c:idx val="17"/>
            <c:marker>
              <c:symbol val="none"/>
            </c:marker>
            <c:bubble3D val="0"/>
            <c:extLst>
              <c:ext xmlns:c16="http://schemas.microsoft.com/office/drawing/2014/chart" uri="{C3380CC4-5D6E-409C-BE32-E72D297353CC}">
                <c16:uniqueId val="{00000022-89C0-4438-ADC6-69A6FA21946F}"/>
              </c:ext>
            </c:extLst>
          </c:dPt>
          <c:dPt>
            <c:idx val="18"/>
            <c:marker>
              <c:symbol val="none"/>
            </c:marker>
            <c:bubble3D val="0"/>
            <c:extLst>
              <c:ext xmlns:c16="http://schemas.microsoft.com/office/drawing/2014/chart" uri="{C3380CC4-5D6E-409C-BE32-E72D297353CC}">
                <c16:uniqueId val="{00000023-89C0-4438-ADC6-69A6FA21946F}"/>
              </c:ext>
            </c:extLst>
          </c:dPt>
          <c:dPt>
            <c:idx val="19"/>
            <c:marker>
              <c:symbol val="none"/>
            </c:marker>
            <c:bubble3D val="0"/>
            <c:extLst>
              <c:ext xmlns:c16="http://schemas.microsoft.com/office/drawing/2014/chart" uri="{C3380CC4-5D6E-409C-BE32-E72D297353CC}">
                <c16:uniqueId val="{00000024-89C0-4438-ADC6-69A6FA21946F}"/>
              </c:ext>
            </c:extLst>
          </c:dPt>
          <c:dPt>
            <c:idx val="21"/>
            <c:marker>
              <c:symbol val="none"/>
            </c:marker>
            <c:bubble3D val="0"/>
            <c:extLst>
              <c:ext xmlns:c16="http://schemas.microsoft.com/office/drawing/2014/chart" uri="{C3380CC4-5D6E-409C-BE32-E72D297353CC}">
                <c16:uniqueId val="{00000025-89C0-4438-ADC6-69A6FA21946F}"/>
              </c:ext>
            </c:extLst>
          </c:dPt>
          <c:dPt>
            <c:idx val="22"/>
            <c:marker>
              <c:symbol val="none"/>
            </c:marker>
            <c:bubble3D val="0"/>
            <c:extLst>
              <c:ext xmlns:c16="http://schemas.microsoft.com/office/drawing/2014/chart" uri="{C3380CC4-5D6E-409C-BE32-E72D297353CC}">
                <c16:uniqueId val="{00000026-89C0-4438-ADC6-69A6FA21946F}"/>
              </c:ext>
            </c:extLst>
          </c:dPt>
          <c:dPt>
            <c:idx val="23"/>
            <c:marker>
              <c:symbol val="none"/>
            </c:marker>
            <c:bubble3D val="0"/>
            <c:extLst>
              <c:ext xmlns:c16="http://schemas.microsoft.com/office/drawing/2014/chart" uri="{C3380CC4-5D6E-409C-BE32-E72D297353CC}">
                <c16:uniqueId val="{00000027-89C0-4438-ADC6-69A6FA21946F}"/>
              </c:ext>
            </c:extLst>
          </c:dPt>
          <c:dPt>
            <c:idx val="24"/>
            <c:marker>
              <c:symbol val="none"/>
            </c:marker>
            <c:bubble3D val="0"/>
            <c:extLst>
              <c:ext xmlns:c16="http://schemas.microsoft.com/office/drawing/2014/chart" uri="{C3380CC4-5D6E-409C-BE32-E72D297353CC}">
                <c16:uniqueId val="{00000028-89C0-4438-ADC6-69A6FA21946F}"/>
              </c:ext>
            </c:extLst>
          </c:dPt>
          <c:dPt>
            <c:idx val="25"/>
            <c:marker>
              <c:symbol val="none"/>
            </c:marker>
            <c:bubble3D val="0"/>
            <c:extLst>
              <c:ext xmlns:c16="http://schemas.microsoft.com/office/drawing/2014/chart" uri="{C3380CC4-5D6E-409C-BE32-E72D297353CC}">
                <c16:uniqueId val="{00000029-89C0-4438-ADC6-69A6FA21946F}"/>
              </c:ext>
            </c:extLst>
          </c:dPt>
          <c:dPt>
            <c:idx val="35"/>
            <c:marker>
              <c:symbol val="none"/>
            </c:marker>
            <c:bubble3D val="0"/>
            <c:extLst>
              <c:ext xmlns:c16="http://schemas.microsoft.com/office/drawing/2014/chart" uri="{C3380CC4-5D6E-409C-BE32-E72D297353CC}">
                <c16:uniqueId val="{0000002A-89C0-4438-ADC6-69A6FA21946F}"/>
              </c:ext>
            </c:extLst>
          </c:dPt>
          <c:dPt>
            <c:idx val="45"/>
            <c:marker>
              <c:symbol val="none"/>
            </c:marker>
            <c:bubble3D val="0"/>
            <c:extLst>
              <c:ext xmlns:c16="http://schemas.microsoft.com/office/drawing/2014/chart" uri="{C3380CC4-5D6E-409C-BE32-E72D297353CC}">
                <c16:uniqueId val="{0000002B-89C0-4438-ADC6-69A6FA21946F}"/>
              </c:ext>
            </c:extLst>
          </c:dPt>
          <c:cat>
            <c:numRef>
              <c:f>'総括表(地区)'!$C$5:$BC$5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'総括表(地区)'!$C$30:$BC$30</c:f>
              <c:numCache>
                <c:formatCode>#,##0_);[Red]\(#,##0\)</c:formatCode>
                <c:ptCount val="53"/>
                <c:pt idx="0">
                  <c:v>296583.00000000012</c:v>
                </c:pt>
                <c:pt idx="1">
                  <c:v>297999.00000000012</c:v>
                </c:pt>
                <c:pt idx="2">
                  <c:v>297404.00000000017</c:v>
                </c:pt>
                <c:pt idx="3">
                  <c:v>296172.00000000012</c:v>
                </c:pt>
                <c:pt idx="4">
                  <c:v>296046</c:v>
                </c:pt>
                <c:pt idx="5">
                  <c:v>298583.99999999994</c:v>
                </c:pt>
                <c:pt idx="6">
                  <c:v>301510</c:v>
                </c:pt>
                <c:pt idx="7">
                  <c:v>301865.81561761</c:v>
                </c:pt>
                <c:pt idx="8">
                  <c:v>302103.56259204773</c:v>
                </c:pt>
                <c:pt idx="9">
                  <c:v>302237.90275051212</c:v>
                </c:pt>
                <c:pt idx="10">
                  <c:v>302286.65916948696</c:v>
                </c:pt>
                <c:pt idx="11">
                  <c:v>302259.51590274106</c:v>
                </c:pt>
                <c:pt idx="12">
                  <c:v>302344.60754893767</c:v>
                </c:pt>
                <c:pt idx="13">
                  <c:v>302374.6430126382</c:v>
                </c:pt>
                <c:pt idx="14">
                  <c:v>302349.53898271814</c:v>
                </c:pt>
                <c:pt idx="15">
                  <c:v>302282.94198247819</c:v>
                </c:pt>
                <c:pt idx="16">
                  <c:v>302195.82899889332</c:v>
                </c:pt>
                <c:pt idx="17">
                  <c:v>302202.93729522446</c:v>
                </c:pt>
                <c:pt idx="18">
                  <c:v>302162.10322418727</c:v>
                </c:pt>
                <c:pt idx="19">
                  <c:v>302111.19321276044</c:v>
                </c:pt>
                <c:pt idx="20">
                  <c:v>302038.55553175014</c:v>
                </c:pt>
                <c:pt idx="21">
                  <c:v>301944.35117079539</c:v>
                </c:pt>
                <c:pt idx="22">
                  <c:v>301918.66119815613</c:v>
                </c:pt>
                <c:pt idx="23">
                  <c:v>301816.80729075213</c:v>
                </c:pt>
                <c:pt idx="24">
                  <c:v>301539.03933146218</c:v>
                </c:pt>
                <c:pt idx="25">
                  <c:v>301187.86291939445</c:v>
                </c:pt>
                <c:pt idx="26">
                  <c:v>300742.74761650729</c:v>
                </c:pt>
                <c:pt idx="27">
                  <c:v>300257.60263308592</c:v>
                </c:pt>
                <c:pt idx="28">
                  <c:v>299717.57705582865</c:v>
                </c:pt>
                <c:pt idx="29">
                  <c:v>299169.55295344698</c:v>
                </c:pt>
                <c:pt idx="30">
                  <c:v>298661.67234566214</c:v>
                </c:pt>
                <c:pt idx="31">
                  <c:v>298161.94935340277</c:v>
                </c:pt>
                <c:pt idx="32">
                  <c:v>297666.98686391313</c:v>
                </c:pt>
                <c:pt idx="33">
                  <c:v>297151.37502040231</c:v>
                </c:pt>
                <c:pt idx="34">
                  <c:v>296606.20244757261</c:v>
                </c:pt>
                <c:pt idx="35">
                  <c:v>296027.30520395871</c:v>
                </c:pt>
                <c:pt idx="36">
                  <c:v>295411.93302114261</c:v>
                </c:pt>
                <c:pt idx="37">
                  <c:v>294747.92495410959</c:v>
                </c:pt>
                <c:pt idx="38">
                  <c:v>294039.68034306529</c:v>
                </c:pt>
                <c:pt idx="39">
                  <c:v>293272.26821936219</c:v>
                </c:pt>
                <c:pt idx="40">
                  <c:v>292463.62187111273</c:v>
                </c:pt>
                <c:pt idx="41">
                  <c:v>291615.40016696131</c:v>
                </c:pt>
                <c:pt idx="42">
                  <c:v>290726.39685070649</c:v>
                </c:pt>
                <c:pt idx="43">
                  <c:v>289803.05228003138</c:v>
                </c:pt>
                <c:pt idx="44">
                  <c:v>288843.70869338396</c:v>
                </c:pt>
                <c:pt idx="45">
                  <c:v>287852.20792164619</c:v>
                </c:pt>
                <c:pt idx="46">
                  <c:v>286833.7686239265</c:v>
                </c:pt>
                <c:pt idx="47">
                  <c:v>285785.63931520714</c:v>
                </c:pt>
                <c:pt idx="48">
                  <c:v>284707.98318457545</c:v>
                </c:pt>
                <c:pt idx="49">
                  <c:v>283602.70556031389</c:v>
                </c:pt>
                <c:pt idx="50">
                  <c:v>282471.92118824314</c:v>
                </c:pt>
                <c:pt idx="51">
                  <c:v>281324.30321492947</c:v>
                </c:pt>
                <c:pt idx="52">
                  <c:v>280156.48025909538</c:v>
                </c:pt>
              </c:numCache>
            </c:numRef>
          </c:val>
          <c:smooth val="0"/>
          <c:extLst>
            <c:ext xmlns:c16="http://schemas.microsoft.com/office/drawing/2014/chart" uri="{C3380CC4-5D6E-409C-BE32-E72D297353CC}">
              <c16:uniqueId val="{0000002D-89C0-4438-ADC6-69A6FA21946F}"/>
            </c:ext>
          </c:extLst>
        </c:ser>
        <c:dLbls>
          <c:showLegendKey val="0"/>
          <c:showVal val="0"/>
          <c:showCatName val="0"/>
          <c:showSerName val="0"/>
          <c:showPercent val="0"/>
          <c:showBubbleSize val="0"/>
        </c:dLbls>
        <c:smooth val="0"/>
        <c:axId val="170123288"/>
        <c:axId val="504622408"/>
        <c:extLst/>
      </c:lineChart>
      <c:catAx>
        <c:axId val="170123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en-US"/>
                  <a:t>基準日</a:t>
                </a:r>
                <a:r>
                  <a:rPr lang="en-US" altLang="ja-JP"/>
                  <a:t>:1</a:t>
                </a:r>
                <a:r>
                  <a:rPr lang="ja-JP"/>
                  <a:t>月</a:t>
                </a:r>
                <a:r>
                  <a:rPr lang="en-US" altLang="ja-JP"/>
                  <a:t>1</a:t>
                </a:r>
                <a:r>
                  <a:rPr lang="ja-JP" altLang="en-US"/>
                  <a:t>日</a:t>
                </a:r>
                <a:r>
                  <a:rPr lang="ja-JP"/>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年&quot;"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4622408"/>
        <c:crosses val="autoZero"/>
        <c:auto val="1"/>
        <c:lblAlgn val="ctr"/>
        <c:lblOffset val="100"/>
        <c:tickLblSkip val="5"/>
        <c:tickMarkSkip val="1"/>
        <c:noMultiLvlLbl val="0"/>
      </c:catAx>
      <c:valAx>
        <c:axId val="504622408"/>
        <c:scaling>
          <c:orientation val="minMax"/>
          <c:min val="1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70123288"/>
        <c:crosses val="autoZero"/>
        <c:crossBetween val="between"/>
        <c:majorUnit val="10000"/>
      </c:valAx>
      <c:spPr>
        <a:noFill/>
        <a:ln>
          <a:noFill/>
        </a:ln>
        <a:effectLst/>
      </c:spPr>
    </c:plotArea>
    <c:legend>
      <c:legendPos val="t"/>
      <c:overlay val="1"/>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総括表!$A$206</c:f>
          <c:strCache>
            <c:ptCount val="1"/>
            <c:pt idx="0">
              <c:v>：総人口増減_年間_区全域</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1435616438356164"/>
          <c:y val="0.18885859580052494"/>
          <c:w val="0.79786430805738329"/>
          <c:h val="0.71225262467191597"/>
        </c:manualLayout>
      </c:layout>
      <c:lineChart>
        <c:grouping val="standard"/>
        <c:varyColors val="0"/>
        <c:ser>
          <c:idx val="4"/>
          <c:order val="0"/>
          <c:tx>
            <c:strRef>
              <c:f>総括表!$B$209</c:f>
              <c:strCache>
                <c:ptCount val="1"/>
                <c:pt idx="0">
                  <c:v>基本推計</c:v>
                </c:pt>
              </c:strCache>
            </c:strRef>
          </c:tx>
          <c:spPr>
            <a:ln w="63500" cap="rnd">
              <a:solidFill>
                <a:schemeClr val="accent5"/>
              </a:solidFill>
              <a:round/>
            </a:ln>
            <a:effectLst/>
          </c:spPr>
          <c:marker>
            <c:symbol val="none"/>
          </c:marker>
          <c:dPt>
            <c:idx val="1"/>
            <c:marker>
              <c:symbol val="none"/>
            </c:marker>
            <c:bubble3D val="0"/>
            <c:extLst>
              <c:ext xmlns:c16="http://schemas.microsoft.com/office/drawing/2014/chart" uri="{C3380CC4-5D6E-409C-BE32-E72D297353CC}">
                <c16:uniqueId val="{00000000-CE15-42F8-AC94-D5772B593527}"/>
              </c:ext>
            </c:extLst>
          </c:dPt>
          <c:dPt>
            <c:idx val="2"/>
            <c:marker>
              <c:symbol val="none"/>
            </c:marker>
            <c:bubble3D val="0"/>
            <c:extLst>
              <c:ext xmlns:c16="http://schemas.microsoft.com/office/drawing/2014/chart" uri="{C3380CC4-5D6E-409C-BE32-E72D297353CC}">
                <c16:uniqueId val="{00000001-CE15-42F8-AC94-D5772B593527}"/>
              </c:ext>
            </c:extLst>
          </c:dPt>
          <c:dPt>
            <c:idx val="3"/>
            <c:marker>
              <c:symbol val="none"/>
            </c:marker>
            <c:bubble3D val="0"/>
            <c:extLst>
              <c:ext xmlns:c16="http://schemas.microsoft.com/office/drawing/2014/chart" uri="{C3380CC4-5D6E-409C-BE32-E72D297353CC}">
                <c16:uniqueId val="{00000002-CE15-42F8-AC94-D5772B593527}"/>
              </c:ext>
            </c:extLst>
          </c:dPt>
          <c:dPt>
            <c:idx val="4"/>
            <c:marker>
              <c:symbol val="none"/>
            </c:marker>
            <c:bubble3D val="0"/>
            <c:extLst>
              <c:ext xmlns:c16="http://schemas.microsoft.com/office/drawing/2014/chart" uri="{C3380CC4-5D6E-409C-BE32-E72D297353CC}">
                <c16:uniqueId val="{00000003-CE15-42F8-AC94-D5772B593527}"/>
              </c:ext>
            </c:extLst>
          </c:dPt>
          <c:dPt>
            <c:idx val="6"/>
            <c:marker>
              <c:symbol val="none"/>
            </c:marker>
            <c:bubble3D val="0"/>
            <c:extLst>
              <c:ext xmlns:c16="http://schemas.microsoft.com/office/drawing/2014/chart" uri="{C3380CC4-5D6E-409C-BE32-E72D297353CC}">
                <c16:uniqueId val="{00000004-CE15-42F8-AC94-D5772B593527}"/>
              </c:ext>
            </c:extLst>
          </c:dPt>
          <c:dPt>
            <c:idx val="7"/>
            <c:marker>
              <c:symbol val="none"/>
            </c:marker>
            <c:bubble3D val="0"/>
            <c:extLst>
              <c:ext xmlns:c16="http://schemas.microsoft.com/office/drawing/2014/chart" uri="{C3380CC4-5D6E-409C-BE32-E72D297353CC}">
                <c16:uniqueId val="{00000005-CE15-42F8-AC94-D5772B593527}"/>
              </c:ext>
            </c:extLst>
          </c:dPt>
          <c:dPt>
            <c:idx val="8"/>
            <c:marker>
              <c:symbol val="none"/>
            </c:marker>
            <c:bubble3D val="0"/>
            <c:extLst>
              <c:ext xmlns:c16="http://schemas.microsoft.com/office/drawing/2014/chart" uri="{C3380CC4-5D6E-409C-BE32-E72D297353CC}">
                <c16:uniqueId val="{00000006-CE15-42F8-AC94-D5772B593527}"/>
              </c:ext>
            </c:extLst>
          </c:dPt>
          <c:dPt>
            <c:idx val="9"/>
            <c:marker>
              <c:symbol val="none"/>
            </c:marker>
            <c:bubble3D val="0"/>
            <c:extLst>
              <c:ext xmlns:c16="http://schemas.microsoft.com/office/drawing/2014/chart" uri="{C3380CC4-5D6E-409C-BE32-E72D297353CC}">
                <c16:uniqueId val="{00000007-CE15-42F8-AC94-D5772B593527}"/>
              </c:ext>
            </c:extLst>
          </c:dPt>
          <c:dPt>
            <c:idx val="11"/>
            <c:marker>
              <c:symbol val="none"/>
            </c:marker>
            <c:bubble3D val="0"/>
            <c:extLst>
              <c:ext xmlns:c16="http://schemas.microsoft.com/office/drawing/2014/chart" uri="{C3380CC4-5D6E-409C-BE32-E72D297353CC}">
                <c16:uniqueId val="{00000008-CE15-42F8-AC94-D5772B593527}"/>
              </c:ext>
            </c:extLst>
          </c:dPt>
          <c:dPt>
            <c:idx val="12"/>
            <c:marker>
              <c:symbol val="none"/>
            </c:marker>
            <c:bubble3D val="0"/>
            <c:extLst>
              <c:ext xmlns:c16="http://schemas.microsoft.com/office/drawing/2014/chart" uri="{C3380CC4-5D6E-409C-BE32-E72D297353CC}">
                <c16:uniqueId val="{00000009-CE15-42F8-AC94-D5772B593527}"/>
              </c:ext>
            </c:extLst>
          </c:dPt>
          <c:dPt>
            <c:idx val="13"/>
            <c:marker>
              <c:symbol val="none"/>
            </c:marker>
            <c:bubble3D val="0"/>
            <c:extLst>
              <c:ext xmlns:c16="http://schemas.microsoft.com/office/drawing/2014/chart" uri="{C3380CC4-5D6E-409C-BE32-E72D297353CC}">
                <c16:uniqueId val="{0000000A-CE15-42F8-AC94-D5772B593527}"/>
              </c:ext>
            </c:extLst>
          </c:dPt>
          <c:dPt>
            <c:idx val="14"/>
            <c:marker>
              <c:symbol val="none"/>
            </c:marker>
            <c:bubble3D val="0"/>
            <c:extLst>
              <c:ext xmlns:c16="http://schemas.microsoft.com/office/drawing/2014/chart" uri="{C3380CC4-5D6E-409C-BE32-E72D297353CC}">
                <c16:uniqueId val="{0000000B-CE15-42F8-AC94-D5772B593527}"/>
              </c:ext>
            </c:extLst>
          </c:dPt>
          <c:dPt>
            <c:idx val="16"/>
            <c:marker>
              <c:symbol val="none"/>
            </c:marker>
            <c:bubble3D val="0"/>
            <c:extLst>
              <c:ext xmlns:c16="http://schemas.microsoft.com/office/drawing/2014/chart" uri="{C3380CC4-5D6E-409C-BE32-E72D297353CC}">
                <c16:uniqueId val="{0000000C-CE15-42F8-AC94-D5772B593527}"/>
              </c:ext>
            </c:extLst>
          </c:dPt>
          <c:dPt>
            <c:idx val="17"/>
            <c:marker>
              <c:symbol val="none"/>
            </c:marker>
            <c:bubble3D val="0"/>
            <c:extLst>
              <c:ext xmlns:c16="http://schemas.microsoft.com/office/drawing/2014/chart" uri="{C3380CC4-5D6E-409C-BE32-E72D297353CC}">
                <c16:uniqueId val="{0000000D-CE15-42F8-AC94-D5772B593527}"/>
              </c:ext>
            </c:extLst>
          </c:dPt>
          <c:dPt>
            <c:idx val="18"/>
            <c:marker>
              <c:symbol val="none"/>
            </c:marker>
            <c:bubble3D val="0"/>
            <c:extLst>
              <c:ext xmlns:c16="http://schemas.microsoft.com/office/drawing/2014/chart" uri="{C3380CC4-5D6E-409C-BE32-E72D297353CC}">
                <c16:uniqueId val="{0000000E-CE15-42F8-AC94-D5772B593527}"/>
              </c:ext>
            </c:extLst>
          </c:dPt>
          <c:dPt>
            <c:idx val="19"/>
            <c:marker>
              <c:symbol val="none"/>
            </c:marker>
            <c:bubble3D val="0"/>
            <c:extLst>
              <c:ext xmlns:c16="http://schemas.microsoft.com/office/drawing/2014/chart" uri="{C3380CC4-5D6E-409C-BE32-E72D297353CC}">
                <c16:uniqueId val="{0000000F-CE15-42F8-AC94-D5772B593527}"/>
              </c:ext>
            </c:extLst>
          </c:dPt>
          <c:dPt>
            <c:idx val="21"/>
            <c:marker>
              <c:symbol val="none"/>
            </c:marker>
            <c:bubble3D val="0"/>
            <c:extLst>
              <c:ext xmlns:c16="http://schemas.microsoft.com/office/drawing/2014/chart" uri="{C3380CC4-5D6E-409C-BE32-E72D297353CC}">
                <c16:uniqueId val="{00000010-CE15-42F8-AC94-D5772B593527}"/>
              </c:ext>
            </c:extLst>
          </c:dPt>
          <c:dPt>
            <c:idx val="22"/>
            <c:marker>
              <c:symbol val="none"/>
            </c:marker>
            <c:bubble3D val="0"/>
            <c:extLst>
              <c:ext xmlns:c16="http://schemas.microsoft.com/office/drawing/2014/chart" uri="{C3380CC4-5D6E-409C-BE32-E72D297353CC}">
                <c16:uniqueId val="{00000011-CE15-42F8-AC94-D5772B593527}"/>
              </c:ext>
            </c:extLst>
          </c:dPt>
          <c:dPt>
            <c:idx val="23"/>
            <c:marker>
              <c:symbol val="none"/>
            </c:marker>
            <c:bubble3D val="0"/>
            <c:extLst>
              <c:ext xmlns:c16="http://schemas.microsoft.com/office/drawing/2014/chart" uri="{C3380CC4-5D6E-409C-BE32-E72D297353CC}">
                <c16:uniqueId val="{00000012-CE15-42F8-AC94-D5772B593527}"/>
              </c:ext>
            </c:extLst>
          </c:dPt>
          <c:dPt>
            <c:idx val="24"/>
            <c:marker>
              <c:symbol val="none"/>
            </c:marker>
            <c:bubble3D val="0"/>
            <c:extLst>
              <c:ext xmlns:c16="http://schemas.microsoft.com/office/drawing/2014/chart" uri="{C3380CC4-5D6E-409C-BE32-E72D297353CC}">
                <c16:uniqueId val="{00000013-CE15-42F8-AC94-D5772B593527}"/>
              </c:ext>
            </c:extLst>
          </c:dPt>
          <c:dPt>
            <c:idx val="26"/>
            <c:marker>
              <c:symbol val="none"/>
            </c:marker>
            <c:bubble3D val="0"/>
            <c:extLst>
              <c:ext xmlns:c16="http://schemas.microsoft.com/office/drawing/2014/chart" uri="{C3380CC4-5D6E-409C-BE32-E72D297353CC}">
                <c16:uniqueId val="{00000014-CE15-42F8-AC94-D5772B593527}"/>
              </c:ext>
            </c:extLst>
          </c:dPt>
          <c:dPt>
            <c:idx val="27"/>
            <c:marker>
              <c:symbol val="none"/>
            </c:marker>
            <c:bubble3D val="0"/>
            <c:extLst>
              <c:ext xmlns:c16="http://schemas.microsoft.com/office/drawing/2014/chart" uri="{C3380CC4-5D6E-409C-BE32-E72D297353CC}">
                <c16:uniqueId val="{00000015-CE15-42F8-AC94-D5772B593527}"/>
              </c:ext>
            </c:extLst>
          </c:dPt>
          <c:dPt>
            <c:idx val="28"/>
            <c:marker>
              <c:symbol val="none"/>
            </c:marker>
            <c:bubble3D val="0"/>
            <c:extLst>
              <c:ext xmlns:c16="http://schemas.microsoft.com/office/drawing/2014/chart" uri="{C3380CC4-5D6E-409C-BE32-E72D297353CC}">
                <c16:uniqueId val="{00000016-CE15-42F8-AC94-D5772B593527}"/>
              </c:ext>
            </c:extLst>
          </c:dPt>
          <c:dPt>
            <c:idx val="29"/>
            <c:marker>
              <c:symbol val="none"/>
            </c:marker>
            <c:bubble3D val="0"/>
            <c:extLst>
              <c:ext xmlns:c16="http://schemas.microsoft.com/office/drawing/2014/chart" uri="{C3380CC4-5D6E-409C-BE32-E72D297353CC}">
                <c16:uniqueId val="{00000017-CE15-42F8-AC94-D5772B593527}"/>
              </c:ext>
            </c:extLst>
          </c:dPt>
          <c:dPt>
            <c:idx val="31"/>
            <c:marker>
              <c:symbol val="none"/>
            </c:marker>
            <c:bubble3D val="0"/>
            <c:extLst>
              <c:ext xmlns:c16="http://schemas.microsoft.com/office/drawing/2014/chart" uri="{C3380CC4-5D6E-409C-BE32-E72D297353CC}">
                <c16:uniqueId val="{00000018-CE15-42F8-AC94-D5772B593527}"/>
              </c:ext>
            </c:extLst>
          </c:dPt>
          <c:dPt>
            <c:idx val="32"/>
            <c:marker>
              <c:symbol val="none"/>
            </c:marker>
            <c:bubble3D val="0"/>
            <c:extLst>
              <c:ext xmlns:c16="http://schemas.microsoft.com/office/drawing/2014/chart" uri="{C3380CC4-5D6E-409C-BE32-E72D297353CC}">
                <c16:uniqueId val="{00000019-CE15-42F8-AC94-D5772B593527}"/>
              </c:ext>
            </c:extLst>
          </c:dPt>
          <c:dPt>
            <c:idx val="33"/>
            <c:marker>
              <c:symbol val="none"/>
            </c:marker>
            <c:bubble3D val="0"/>
            <c:extLst>
              <c:ext xmlns:c16="http://schemas.microsoft.com/office/drawing/2014/chart" uri="{C3380CC4-5D6E-409C-BE32-E72D297353CC}">
                <c16:uniqueId val="{0000001A-CE15-42F8-AC94-D5772B593527}"/>
              </c:ext>
            </c:extLst>
          </c:dPt>
          <c:dPt>
            <c:idx val="34"/>
            <c:marker>
              <c:symbol val="none"/>
            </c:marker>
            <c:bubble3D val="0"/>
            <c:extLst>
              <c:ext xmlns:c16="http://schemas.microsoft.com/office/drawing/2014/chart" uri="{C3380CC4-5D6E-409C-BE32-E72D297353CC}">
                <c16:uniqueId val="{0000001B-CE15-42F8-AC94-D5772B593527}"/>
              </c:ext>
            </c:extLst>
          </c:dPt>
          <c:dPt>
            <c:idx val="36"/>
            <c:marker>
              <c:symbol val="none"/>
            </c:marker>
            <c:bubble3D val="0"/>
            <c:extLst>
              <c:ext xmlns:c16="http://schemas.microsoft.com/office/drawing/2014/chart" uri="{C3380CC4-5D6E-409C-BE32-E72D297353CC}">
                <c16:uniqueId val="{0000001C-CE15-42F8-AC94-D5772B593527}"/>
              </c:ext>
            </c:extLst>
          </c:dPt>
          <c:dPt>
            <c:idx val="37"/>
            <c:marker>
              <c:symbol val="none"/>
            </c:marker>
            <c:bubble3D val="0"/>
            <c:extLst>
              <c:ext xmlns:c16="http://schemas.microsoft.com/office/drawing/2014/chart" uri="{C3380CC4-5D6E-409C-BE32-E72D297353CC}">
                <c16:uniqueId val="{0000001D-CE15-42F8-AC94-D5772B593527}"/>
              </c:ext>
            </c:extLst>
          </c:dPt>
          <c:dPt>
            <c:idx val="38"/>
            <c:marker>
              <c:symbol val="none"/>
            </c:marker>
            <c:bubble3D val="0"/>
            <c:extLst>
              <c:ext xmlns:c16="http://schemas.microsoft.com/office/drawing/2014/chart" uri="{C3380CC4-5D6E-409C-BE32-E72D297353CC}">
                <c16:uniqueId val="{0000001E-CE15-42F8-AC94-D5772B593527}"/>
              </c:ext>
            </c:extLst>
          </c:dPt>
          <c:dPt>
            <c:idx val="39"/>
            <c:marker>
              <c:symbol val="none"/>
            </c:marker>
            <c:bubble3D val="0"/>
            <c:extLst>
              <c:ext xmlns:c16="http://schemas.microsoft.com/office/drawing/2014/chart" uri="{C3380CC4-5D6E-409C-BE32-E72D297353CC}">
                <c16:uniqueId val="{0000001F-CE15-42F8-AC94-D5772B593527}"/>
              </c:ext>
            </c:extLst>
          </c:dPt>
          <c:dPt>
            <c:idx val="41"/>
            <c:marker>
              <c:symbol val="none"/>
            </c:marker>
            <c:bubble3D val="0"/>
            <c:extLst>
              <c:ext xmlns:c16="http://schemas.microsoft.com/office/drawing/2014/chart" uri="{C3380CC4-5D6E-409C-BE32-E72D297353CC}">
                <c16:uniqueId val="{00000020-CE15-42F8-AC94-D5772B593527}"/>
              </c:ext>
            </c:extLst>
          </c:dPt>
          <c:dPt>
            <c:idx val="42"/>
            <c:marker>
              <c:symbol val="none"/>
            </c:marker>
            <c:bubble3D val="0"/>
            <c:extLst>
              <c:ext xmlns:c16="http://schemas.microsoft.com/office/drawing/2014/chart" uri="{C3380CC4-5D6E-409C-BE32-E72D297353CC}">
                <c16:uniqueId val="{00000021-CE15-42F8-AC94-D5772B593527}"/>
              </c:ext>
            </c:extLst>
          </c:dPt>
          <c:dPt>
            <c:idx val="43"/>
            <c:marker>
              <c:symbol val="none"/>
            </c:marker>
            <c:bubble3D val="0"/>
            <c:extLst>
              <c:ext xmlns:c16="http://schemas.microsoft.com/office/drawing/2014/chart" uri="{C3380CC4-5D6E-409C-BE32-E72D297353CC}">
                <c16:uniqueId val="{00000022-CE15-42F8-AC94-D5772B593527}"/>
              </c:ext>
            </c:extLst>
          </c:dPt>
          <c:dPt>
            <c:idx val="44"/>
            <c:marker>
              <c:symbol val="none"/>
            </c:marker>
            <c:bubble3D val="0"/>
            <c:extLst>
              <c:ext xmlns:c16="http://schemas.microsoft.com/office/drawing/2014/chart" uri="{C3380CC4-5D6E-409C-BE32-E72D297353CC}">
                <c16:uniqueId val="{00000023-CE15-42F8-AC94-D5772B593527}"/>
              </c:ext>
            </c:extLst>
          </c:dPt>
          <c:dPt>
            <c:idx val="46"/>
            <c:marker>
              <c:symbol val="none"/>
            </c:marker>
            <c:bubble3D val="0"/>
            <c:extLst>
              <c:ext xmlns:c16="http://schemas.microsoft.com/office/drawing/2014/chart" uri="{C3380CC4-5D6E-409C-BE32-E72D297353CC}">
                <c16:uniqueId val="{00000024-CE15-42F8-AC94-D5772B593527}"/>
              </c:ext>
            </c:extLst>
          </c:dPt>
          <c:dPt>
            <c:idx val="47"/>
            <c:marker>
              <c:symbol val="none"/>
            </c:marker>
            <c:bubble3D val="0"/>
            <c:extLst>
              <c:ext xmlns:c16="http://schemas.microsoft.com/office/drawing/2014/chart" uri="{C3380CC4-5D6E-409C-BE32-E72D297353CC}">
                <c16:uniqueId val="{00000025-CE15-42F8-AC94-D5772B593527}"/>
              </c:ext>
            </c:extLst>
          </c:dPt>
          <c:dPt>
            <c:idx val="48"/>
            <c:marker>
              <c:symbol val="none"/>
            </c:marker>
            <c:bubble3D val="0"/>
            <c:extLst>
              <c:ext xmlns:c16="http://schemas.microsoft.com/office/drawing/2014/chart" uri="{C3380CC4-5D6E-409C-BE32-E72D297353CC}">
                <c16:uniqueId val="{00000026-CE15-42F8-AC94-D5772B593527}"/>
              </c:ext>
            </c:extLst>
          </c:dPt>
          <c:dPt>
            <c:idx val="49"/>
            <c:marker>
              <c:symbol val="none"/>
            </c:marker>
            <c:bubble3D val="0"/>
            <c:extLst>
              <c:ext xmlns:c16="http://schemas.microsoft.com/office/drawing/2014/chart" uri="{C3380CC4-5D6E-409C-BE32-E72D297353CC}">
                <c16:uniqueId val="{00000027-CE15-42F8-AC94-D5772B593527}"/>
              </c:ext>
            </c:extLst>
          </c:dPt>
          <c:dPt>
            <c:idx val="51"/>
            <c:marker>
              <c:symbol val="none"/>
            </c:marker>
            <c:bubble3D val="0"/>
            <c:extLst>
              <c:ext xmlns:c16="http://schemas.microsoft.com/office/drawing/2014/chart" uri="{C3380CC4-5D6E-409C-BE32-E72D297353CC}">
                <c16:uniqueId val="{00000028-CE15-42F8-AC94-D5772B593527}"/>
              </c:ext>
            </c:extLst>
          </c:dPt>
          <c:dPt>
            <c:idx val="52"/>
            <c:marker>
              <c:symbol val="none"/>
            </c:marker>
            <c:bubble3D val="0"/>
            <c:extLst>
              <c:ext xmlns:c16="http://schemas.microsoft.com/office/drawing/2014/chart" uri="{C3380CC4-5D6E-409C-BE32-E72D297353CC}">
                <c16:uniqueId val="{00000029-CE15-42F8-AC94-D5772B593527}"/>
              </c:ext>
            </c:extLst>
          </c:dPt>
          <c:cat>
            <c:numRef>
              <c:f>総括表!$C$5:$BC$5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総括表!$C$209:$BC$209</c:f>
              <c:numCache>
                <c:formatCode>#,##0_ ;[Red]\-#,##0\ </c:formatCode>
                <c:ptCount val="53"/>
                <c:pt idx="0">
                  <c:v>729534.00000000012</c:v>
                </c:pt>
                <c:pt idx="1">
                  <c:v>4959.0000000001164</c:v>
                </c:pt>
                <c:pt idx="2">
                  <c:v>-821</c:v>
                </c:pt>
                <c:pt idx="3">
                  <c:v>-4969</c:v>
                </c:pt>
                <c:pt idx="4">
                  <c:v>-278.00000000023283</c:v>
                </c:pt>
                <c:pt idx="5">
                  <c:v>5208.9999999998836</c:v>
                </c:pt>
                <c:pt idx="6">
                  <c:v>6885.0000000001164</c:v>
                </c:pt>
                <c:pt idx="7">
                  <c:v>668.83783589222003</c:v>
                </c:pt>
                <c:pt idx="8">
                  <c:v>454.20619290496688</c:v>
                </c:pt>
                <c:pt idx="9">
                  <c:v>259.38138640951365</c:v>
                </c:pt>
                <c:pt idx="10">
                  <c:v>49.862766026053578</c:v>
                </c:pt>
                <c:pt idx="11">
                  <c:v>-36.834267507540062</c:v>
                </c:pt>
                <c:pt idx="12">
                  <c:v>247.84135607560165</c:v>
                </c:pt>
                <c:pt idx="13">
                  <c:v>223.73673208092805</c:v>
                </c:pt>
                <c:pt idx="14">
                  <c:v>190.66492833488155</c:v>
                </c:pt>
                <c:pt idx="15">
                  <c:v>132.44985643029213</c:v>
                </c:pt>
                <c:pt idx="16">
                  <c:v>141.38877906778362</c:v>
                </c:pt>
                <c:pt idx="17">
                  <c:v>453.83026602549944</c:v>
                </c:pt>
                <c:pt idx="18">
                  <c:v>418.49243349838071</c:v>
                </c:pt>
                <c:pt idx="19">
                  <c:v>378.38831859524362</c:v>
                </c:pt>
                <c:pt idx="20">
                  <c:v>339.49849439389072</c:v>
                </c:pt>
                <c:pt idx="21">
                  <c:v>233.40651614777744</c:v>
                </c:pt>
                <c:pt idx="22">
                  <c:v>425.63377655099612</c:v>
                </c:pt>
                <c:pt idx="23">
                  <c:v>233.69204293191433</c:v>
                </c:pt>
                <c:pt idx="24">
                  <c:v>-181.56231784727424</c:v>
                </c:pt>
                <c:pt idx="25">
                  <c:v>-406.74160145374481</c:v>
                </c:pt>
                <c:pt idx="26">
                  <c:v>-685.13308130996302</c:v>
                </c:pt>
                <c:pt idx="27">
                  <c:v>-748.49250565294642</c:v>
                </c:pt>
                <c:pt idx="28">
                  <c:v>-939.92200475931168</c:v>
                </c:pt>
                <c:pt idx="29">
                  <c:v>-1041.770353746484</c:v>
                </c:pt>
                <c:pt idx="30">
                  <c:v>-979.49956598773133</c:v>
                </c:pt>
                <c:pt idx="31">
                  <c:v>-1003.7946141068824</c:v>
                </c:pt>
                <c:pt idx="32">
                  <c:v>-1026.6992685359437</c:v>
                </c:pt>
                <c:pt idx="33">
                  <c:v>-1085.0444222063525</c:v>
                </c:pt>
                <c:pt idx="34">
                  <c:v>-1152.7695442961995</c:v>
                </c:pt>
                <c:pt idx="35">
                  <c:v>-1235.3074749436928</c:v>
                </c:pt>
                <c:pt idx="36">
                  <c:v>-1318.7153127713827</c:v>
                </c:pt>
                <c:pt idx="37">
                  <c:v>-1414.1528875456424</c:v>
                </c:pt>
                <c:pt idx="38">
                  <c:v>-1519.7640418581432</c:v>
                </c:pt>
                <c:pt idx="39">
                  <c:v>-1638.440363095724</c:v>
                </c:pt>
                <c:pt idx="40">
                  <c:v>-1728.0201629938092</c:v>
                </c:pt>
                <c:pt idx="41">
                  <c:v>-1816.774489997304</c:v>
                </c:pt>
                <c:pt idx="42">
                  <c:v>-1889.2803760813549</c:v>
                </c:pt>
                <c:pt idx="43">
                  <c:v>-1946.9035074919229</c:v>
                </c:pt>
                <c:pt idx="44">
                  <c:v>-2017.5259585409658</c:v>
                </c:pt>
                <c:pt idx="45">
                  <c:v>-2064.4542023523245</c:v>
                </c:pt>
                <c:pt idx="46">
                  <c:v>-2106.011680790456</c:v>
                </c:pt>
                <c:pt idx="47">
                  <c:v>-2144.5591529535595</c:v>
                </c:pt>
                <c:pt idx="48">
                  <c:v>-2175.2394638508558</c:v>
                </c:pt>
                <c:pt idx="49">
                  <c:v>-2201.4180521196686</c:v>
                </c:pt>
                <c:pt idx="50">
                  <c:v>-2222.099475783878</c:v>
                </c:pt>
                <c:pt idx="51">
                  <c:v>-2229.993860469549</c:v>
                </c:pt>
                <c:pt idx="52">
                  <c:v>-2233.908121833927</c:v>
                </c:pt>
              </c:numCache>
            </c:numRef>
          </c:val>
          <c:smooth val="0"/>
          <c:extLst>
            <c:ext xmlns:c16="http://schemas.microsoft.com/office/drawing/2014/chart" uri="{C3380CC4-5D6E-409C-BE32-E72D297353CC}">
              <c16:uniqueId val="{0000002D-CE15-42F8-AC94-D5772B593527}"/>
            </c:ext>
          </c:extLst>
        </c:ser>
        <c:dLbls>
          <c:showLegendKey val="0"/>
          <c:showVal val="0"/>
          <c:showCatName val="0"/>
          <c:showSerName val="0"/>
          <c:showPercent val="0"/>
          <c:showBubbleSize val="0"/>
        </c:dLbls>
        <c:smooth val="0"/>
        <c:axId val="169918880"/>
        <c:axId val="169915224"/>
        <c:extLst>
          <c:ext xmlns:c15="http://schemas.microsoft.com/office/drawing/2012/chart" uri="{02D57815-91ED-43cb-92C2-25804820EDAC}">
            <c15:filteredLineSeries>
              <c15:ser>
                <c:idx val="3"/>
                <c:order val="1"/>
                <c:tx>
                  <c:strRef>
                    <c:extLst>
                      <c:ext uri="{02D57815-91ED-43cb-92C2-25804820EDAC}">
                        <c15:formulaRef>
                          <c15:sqref>総括表!$B$210</c15:sqref>
                        </c15:formulaRef>
                      </c:ext>
                    </c:extLst>
                    <c:strCache>
                      <c:ptCount val="1"/>
                      <c:pt idx="0">
                        <c:v>前回推計(R6推計)</c:v>
                      </c:pt>
                    </c:strCache>
                  </c:strRef>
                </c:tx>
                <c:spPr>
                  <a:ln w="28575" cap="rnd">
                    <a:solidFill>
                      <a:schemeClr val="accent4"/>
                    </a:solidFill>
                    <a:prstDash val="sysDash"/>
                    <a:round/>
                  </a:ln>
                  <a:effectLst/>
                </c:spPr>
                <c:marker>
                  <c:symbol val="none"/>
                </c:marker>
                <c:cat>
                  <c:numRef>
                    <c:extLst>
                      <c:ext uri="{02D57815-91ED-43cb-92C2-25804820EDAC}">
                        <c15:formulaRef>
                          <c15:sqref>総括表!$C$5:$BC$5</c15:sqref>
                        </c15:formulaRef>
                      </c:ext>
                    </c:extLst>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extLst>
                      <c:ext uri="{02D57815-91ED-43cb-92C2-25804820EDAC}">
                        <c15:formulaRef>
                          <c15:sqref>総括表!$C$210:$BF$210</c15:sqref>
                        </c15:formulaRef>
                      </c:ext>
                    </c:extLst>
                    <c:numCache>
                      <c:formatCode>#,##0_ ;[Red]\-#,##0\ </c:formatCode>
                      <c:ptCount val="56"/>
                      <c:pt idx="0">
                        <c:v>729534.00000000012</c:v>
                      </c:pt>
                      <c:pt idx="1">
                        <c:v>4959.0000000001164</c:v>
                      </c:pt>
                      <c:pt idx="2">
                        <c:v>-821</c:v>
                      </c:pt>
                      <c:pt idx="3">
                        <c:v>-4969</c:v>
                      </c:pt>
                      <c:pt idx="4">
                        <c:v>-278.00000000023283</c:v>
                      </c:pt>
                      <c:pt idx="5">
                        <c:v>5208.9999999998836</c:v>
                      </c:pt>
                      <c:pt idx="6">
                        <c:v>32.513256240286864</c:v>
                      </c:pt>
                      <c:pt idx="7">
                        <c:v>332.18816558504477</c:v>
                      </c:pt>
                      <c:pt idx="8">
                        <c:v>191.43456462223548</c:v>
                      </c:pt>
                      <c:pt idx="9">
                        <c:v>35.022927958169021</c:v>
                      </c:pt>
                      <c:pt idx="10">
                        <c:v>-130.05294194933958</c:v>
                      </c:pt>
                      <c:pt idx="11">
                        <c:v>-179.37736633326858</c:v>
                      </c:pt>
                      <c:pt idx="12">
                        <c:v>134.80921261850744</c:v>
                      </c:pt>
                      <c:pt idx="13">
                        <c:v>102.50986656430177</c:v>
                      </c:pt>
                      <c:pt idx="14">
                        <c:v>81.664238526951522</c:v>
                      </c:pt>
                      <c:pt idx="15">
                        <c:v>15.516338525339961</c:v>
                      </c:pt>
                      <c:pt idx="16">
                        <c:v>27.130627999431454</c:v>
                      </c:pt>
                      <c:pt idx="17">
                        <c:v>314.60395645548124</c:v>
                      </c:pt>
                      <c:pt idx="18">
                        <c:v>282.14692516438663</c:v>
                      </c:pt>
                      <c:pt idx="19">
                        <c:v>247.11063604336232</c:v>
                      </c:pt>
                      <c:pt idx="20">
                        <c:v>183.87753183534369</c:v>
                      </c:pt>
                      <c:pt idx="21">
                        <c:v>87.807957568089478</c:v>
                      </c:pt>
                      <c:pt idx="22">
                        <c:v>299.39939856645651</c:v>
                      </c:pt>
                      <c:pt idx="23">
                        <c:v>122.70462154399138</c:v>
                      </c:pt>
                      <c:pt idx="24">
                        <c:v>-266.06960003252607</c:v>
                      </c:pt>
                      <c:pt idx="25">
                        <c:v>-412.90622233273461</c:v>
                      </c:pt>
                      <c:pt idx="26">
                        <c:v>-653.46772318636067</c:v>
                      </c:pt>
                      <c:pt idx="27">
                        <c:v>-591.00415390462149</c:v>
                      </c:pt>
                      <c:pt idx="28">
                        <c:v>-699.06744987354614</c:v>
                      </c:pt>
                      <c:pt idx="29">
                        <c:v>-491.62313264841214</c:v>
                      </c:pt>
                      <c:pt idx="30">
                        <c:v>-463.46540296694729</c:v>
                      </c:pt>
                      <c:pt idx="31">
                        <c:v>-451.28756445809267</c:v>
                      </c:pt>
                      <c:pt idx="32">
                        <c:v>-466.01555242890026</c:v>
                      </c:pt>
                      <c:pt idx="33">
                        <c:v>-507.9275092483731</c:v>
                      </c:pt>
                      <c:pt idx="34">
                        <c:v>-557.92404403991532</c:v>
                      </c:pt>
                      <c:pt idx="35">
                        <c:v>-637.24902629526332</c:v>
                      </c:pt>
                      <c:pt idx="36">
                        <c:v>-726.89617753785569</c:v>
                      </c:pt>
                      <c:pt idx="37">
                        <c:v>-823.05758072354365</c:v>
                      </c:pt>
                      <c:pt idx="38">
                        <c:v>-918.98386056383606</c:v>
                      </c:pt>
                      <c:pt idx="39">
                        <c:v>-1022.0774921898264</c:v>
                      </c:pt>
                      <c:pt idx="40">
                        <c:v>-1106.1521614638623</c:v>
                      </c:pt>
                      <c:pt idx="41">
                        <c:v>-1178.4690254209563</c:v>
                      </c:pt>
                      <c:pt idx="42">
                        <c:v>-1244.2179454594152</c:v>
                      </c:pt>
                      <c:pt idx="43">
                        <c:v>-1273.2694755584234</c:v>
                      </c:pt>
                      <c:pt idx="44">
                        <c:v>-1318.4520709783537</c:v>
                      </c:pt>
                      <c:pt idx="45">
                        <c:v>-1341.0902464152314</c:v>
                      </c:pt>
                      <c:pt idx="46">
                        <c:v>-1361.3874602727592</c:v>
                      </c:pt>
                      <c:pt idx="47">
                        <c:v>-1368.3679611636326</c:v>
                      </c:pt>
                      <c:pt idx="48">
                        <c:v>-1366.5362540287897</c:v>
                      </c:pt>
                      <c:pt idx="49">
                        <c:v>-1353.7766440995038</c:v>
                      </c:pt>
                      <c:pt idx="50">
                        <c:v>-1338.7068062643521</c:v>
                      </c:pt>
                      <c:pt idx="51">
                        <c:v>-1303.7262859807815</c:v>
                      </c:pt>
                      <c:pt idx="52">
                        <c:v>0</c:v>
                      </c:pt>
                      <c:pt idx="53">
                        <c:v>0</c:v>
                      </c:pt>
                      <c:pt idx="54">
                        <c:v>0</c:v>
                      </c:pt>
                      <c:pt idx="55">
                        <c:v>0</c:v>
                      </c:pt>
                    </c:numCache>
                  </c:numRef>
                </c:val>
                <c:smooth val="0"/>
                <c:extLst>
                  <c:ext xmlns:c16="http://schemas.microsoft.com/office/drawing/2014/chart" uri="{C3380CC4-5D6E-409C-BE32-E72D297353CC}">
                    <c16:uniqueId val="{0000002E-CE15-42F8-AC94-D5772B593527}"/>
                  </c:ext>
                </c:extLst>
              </c15:ser>
            </c15:filteredLineSeries>
          </c:ext>
        </c:extLst>
      </c:lineChart>
      <c:catAx>
        <c:axId val="169918880"/>
        <c:scaling>
          <c:orientation val="minMax"/>
        </c:scaling>
        <c:delete val="0"/>
        <c:axPos val="b"/>
        <c:majorGridlines>
          <c:spPr>
            <a:ln w="9525" cap="flat" cmpd="sng" algn="ctr">
              <a:solidFill>
                <a:schemeClr val="tx1">
                  <a:lumMod val="15000"/>
                  <a:lumOff val="85000"/>
                </a:schemeClr>
              </a:solidFill>
              <a:round/>
            </a:ln>
            <a:effectLst/>
          </c:spPr>
        </c:majorGridlines>
        <c:numFmt formatCode="#&quot;年&quot;" sourceLinked="0"/>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69915224"/>
        <c:crosses val="autoZero"/>
        <c:auto val="1"/>
        <c:lblAlgn val="ctr"/>
        <c:lblOffset val="100"/>
        <c:tickLblSkip val="5"/>
        <c:noMultiLvlLbl val="0"/>
      </c:catAx>
      <c:valAx>
        <c:axId val="169915224"/>
        <c:scaling>
          <c:orientation val="minMax"/>
          <c:max val="10000"/>
          <c:min val="-1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quot;#,##0;[Red]&quot;▲&quot;#,##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69918880"/>
        <c:crosses val="autoZero"/>
        <c:crossBetween val="between"/>
        <c:majorUnit val="5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'総括表(地区)'!$A$206</c:f>
          <c:strCache>
            <c:ptCount val="1"/>
            <c:pt idx="0">
              <c:v>：総人口増減_年間_地区別(基本推計)</c:v>
            </c:pt>
          </c:strCache>
        </c:strRef>
      </c:tx>
      <c:layout>
        <c:manualLayout>
          <c:xMode val="edge"/>
          <c:yMode val="edge"/>
          <c:x val="1.1179809774120225E-2"/>
          <c:y val="1.458333333333333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1446575342465753"/>
          <c:y val="0.16379986619319645"/>
          <c:w val="0.76898759572861608"/>
          <c:h val="0.68731955380577425"/>
        </c:manualLayout>
      </c:layout>
      <c:lineChart>
        <c:grouping val="standard"/>
        <c:varyColors val="0"/>
        <c:ser>
          <c:idx val="0"/>
          <c:order val="0"/>
          <c:tx>
            <c:strRef>
              <c:f>'総括表(地区)'!$B$206</c:f>
              <c:strCache>
                <c:ptCount val="1"/>
                <c:pt idx="0">
                  <c:v>大森地区</c:v>
                </c:pt>
              </c:strCache>
            </c:strRef>
          </c:tx>
          <c:spPr>
            <a:ln w="28575" cap="rnd">
              <a:solidFill>
                <a:schemeClr val="accent2"/>
              </a:solidFill>
              <a:round/>
            </a:ln>
            <a:effectLst/>
          </c:spPr>
          <c:marker>
            <c:symbol val="none"/>
          </c:marker>
          <c:cat>
            <c:numRef>
              <c:f>'総括表(地区)'!$C$5:$BC$5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'総括表(地区)'!$C$206:$BC$206</c:f>
              <c:numCache>
                <c:formatCode>#,##0_ ;[Red]\-#,##0\ </c:formatCode>
                <c:ptCount val="53"/>
                <c:pt idx="1">
                  <c:v>2054.0000000001164</c:v>
                </c:pt>
                <c:pt idx="2">
                  <c:v>-446.0000000000291</c:v>
                </c:pt>
                <c:pt idx="3">
                  <c:v>-2311.0000000000291</c:v>
                </c:pt>
                <c:pt idx="4">
                  <c:v>107</c:v>
                </c:pt>
                <c:pt idx="5">
                  <c:v>2236.9999999998836</c:v>
                </c:pt>
                <c:pt idx="6">
                  <c:v>2339.9999999999709</c:v>
                </c:pt>
                <c:pt idx="7">
                  <c:v>333.83960761132766</c:v>
                </c:pt>
                <c:pt idx="8">
                  <c:v>262.26030022234772</c:v>
                </c:pt>
                <c:pt idx="9">
                  <c:v>208.2586040678143</c:v>
                </c:pt>
                <c:pt idx="10">
                  <c:v>130.67728000020725</c:v>
                </c:pt>
                <c:pt idx="11">
                  <c:v>154.904528529034</c:v>
                </c:pt>
                <c:pt idx="12">
                  <c:v>170.91272910035332</c:v>
                </c:pt>
                <c:pt idx="13">
                  <c:v>274.62500527015072</c:v>
                </c:pt>
                <c:pt idx="14">
                  <c:v>292.82059336020029</c:v>
                </c:pt>
                <c:pt idx="15">
                  <c:v>311.09841939707985</c:v>
                </c:pt>
                <c:pt idx="16">
                  <c:v>303.23455958455452</c:v>
                </c:pt>
                <c:pt idx="17">
                  <c:v>350.64986133822822</c:v>
                </c:pt>
                <c:pt idx="18">
                  <c:v>467.10232478575199</c:v>
                </c:pt>
                <c:pt idx="19">
                  <c:v>501.58700829080772</c:v>
                </c:pt>
                <c:pt idx="20">
                  <c:v>512.28247503718012</c:v>
                </c:pt>
                <c:pt idx="21">
                  <c:v>506.60533380988636</c:v>
                </c:pt>
                <c:pt idx="22">
                  <c:v>480.16195688344305</c:v>
                </c:pt>
                <c:pt idx="23">
                  <c:v>575.29546167326043</c:v>
                </c:pt>
                <c:pt idx="24">
                  <c:v>515.2820663296734</c:v>
                </c:pt>
                <c:pt idx="25">
                  <c:v>382.37022049393272</c:v>
                </c:pt>
                <c:pt idx="26">
                  <c:v>334.10160353474203</c:v>
                </c:pt>
                <c:pt idx="27">
                  <c:v>234.3839244490664</c:v>
                </c:pt>
                <c:pt idx="28">
                  <c:v>263.12654363070033</c:v>
                </c:pt>
                <c:pt idx="29">
                  <c:v>182.01296972425189</c:v>
                </c:pt>
                <c:pt idx="30">
                  <c:v>272.32921655650716</c:v>
                </c:pt>
                <c:pt idx="31">
                  <c:v>278.87030402259552</c:v>
                </c:pt>
                <c:pt idx="32">
                  <c:v>294.20899048485444</c:v>
                </c:pt>
                <c:pt idx="33">
                  <c:v>299.10145956007182</c:v>
                </c:pt>
                <c:pt idx="34">
                  <c:v>291.62640657738666</c:v>
                </c:pt>
                <c:pt idx="35">
                  <c:v>287.81348407300538</c:v>
                </c:pt>
                <c:pt idx="36">
                  <c:v>272.09158450600808</c:v>
                </c:pt>
                <c:pt idx="37">
                  <c:v>249.75920633037458</c:v>
                </c:pt>
                <c:pt idx="38">
                  <c:v>229.46439473546343</c:v>
                </c:pt>
                <c:pt idx="39">
                  <c:v>198.75189293923904</c:v>
                </c:pt>
                <c:pt idx="40">
                  <c:v>178.3984205131128</c:v>
                </c:pt>
                <c:pt idx="41">
                  <c:v>149.50620397509192</c:v>
                </c:pt>
                <c:pt idx="42">
                  <c:v>134.49417810785235</c:v>
                </c:pt>
                <c:pt idx="43">
                  <c:v>114.94807705213316</c:v>
                </c:pt>
                <c:pt idx="44">
                  <c:v>112.42467828802182</c:v>
                </c:pt>
                <c:pt idx="45">
                  <c:v>103.03034854921862</c:v>
                </c:pt>
                <c:pt idx="46">
                  <c:v>98.899496329424437</c:v>
                </c:pt>
                <c:pt idx="47">
                  <c:v>95.817967615992529</c:v>
                </c:pt>
                <c:pt idx="48">
                  <c:v>96.132603348087287</c:v>
                </c:pt>
                <c:pt idx="49">
                  <c:v>99.675676758895861</c:v>
                </c:pt>
                <c:pt idx="50">
                  <c:v>106.26602773397462</c:v>
                </c:pt>
                <c:pt idx="51">
                  <c:v>113.72271815888234</c:v>
                </c:pt>
                <c:pt idx="52">
                  <c:v>121.24347638562904</c:v>
                </c:pt>
              </c:numCache>
            </c:numRef>
          </c:val>
          <c:smooth val="0"/>
          <c:extLst>
            <c:ext xmlns:c16="http://schemas.microsoft.com/office/drawing/2014/chart" uri="{C3380CC4-5D6E-409C-BE32-E72D297353CC}">
              <c16:uniqueId val="{00000001-121B-46B5-8D00-1630283AE62C}"/>
            </c:ext>
          </c:extLst>
        </c:ser>
        <c:ser>
          <c:idx val="1"/>
          <c:order val="1"/>
          <c:tx>
            <c:strRef>
              <c:f>'総括表(地区)'!$B$207</c:f>
              <c:strCache>
                <c:ptCount val="1"/>
                <c:pt idx="0">
                  <c:v>調布地区</c:v>
                </c:pt>
              </c:strCache>
            </c:strRef>
          </c:tx>
          <c:spPr>
            <a:ln w="28575" cap="rnd">
              <a:solidFill>
                <a:schemeClr val="accent4"/>
              </a:solidFill>
              <a:round/>
            </a:ln>
            <a:effectLst/>
          </c:spPr>
          <c:marker>
            <c:symbol val="none"/>
          </c:marker>
          <c:cat>
            <c:numRef>
              <c:f>'総括表(地区)'!$C$5:$BC$5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'総括表(地区)'!$C$207:$BC$207</c:f>
              <c:numCache>
                <c:formatCode>#,##0_ ;[Red]\-#,##0\ </c:formatCode>
                <c:ptCount val="53"/>
                <c:pt idx="1">
                  <c:v>1489</c:v>
                </c:pt>
                <c:pt idx="2">
                  <c:v>220.00000000005821</c:v>
                </c:pt>
                <c:pt idx="3">
                  <c:v>-1425.9999999999709</c:v>
                </c:pt>
                <c:pt idx="4">
                  <c:v>-259.00000000011642</c:v>
                </c:pt>
                <c:pt idx="5">
                  <c:v>434.0000000000291</c:v>
                </c:pt>
                <c:pt idx="6">
                  <c:v>1619.0000000002037</c:v>
                </c:pt>
                <c:pt idx="7">
                  <c:v>-20.817389329109574</c:v>
                </c:pt>
                <c:pt idx="8">
                  <c:v>-45.801081755198538</c:v>
                </c:pt>
                <c:pt idx="9">
                  <c:v>-83.217376122571295</c:v>
                </c:pt>
                <c:pt idx="10">
                  <c:v>-129.57093294907827</c:v>
                </c:pt>
                <c:pt idx="11">
                  <c:v>-207.72970630828058</c:v>
                </c:pt>
                <c:pt idx="12">
                  <c:v>-205.2380093857937</c:v>
                </c:pt>
                <c:pt idx="13">
                  <c:v>-113.80367581546307</c:v>
                </c:pt>
                <c:pt idx="14">
                  <c:v>-111.49709337839158</c:v>
                </c:pt>
                <c:pt idx="15">
                  <c:v>-93.321507989487145</c:v>
                </c:pt>
                <c:pt idx="16">
                  <c:v>-110.20546556942281</c:v>
                </c:pt>
                <c:pt idx="17">
                  <c:v>-117.35275500669377</c:v>
                </c:pt>
                <c:pt idx="18">
                  <c:v>-37.625659980985802</c:v>
                </c:pt>
                <c:pt idx="19">
                  <c:v>-50.091014804551378</c:v>
                </c:pt>
                <c:pt idx="20">
                  <c:v>-86.305178709386382</c:v>
                </c:pt>
                <c:pt idx="21">
                  <c:v>-104.41267819461063</c:v>
                </c:pt>
                <c:pt idx="22">
                  <c:v>-152.47006479461561</c:v>
                </c:pt>
                <c:pt idx="23">
                  <c:v>-94.584765636856901</c:v>
                </c:pt>
                <c:pt idx="24">
                  <c:v>-146.54776004859013</c:v>
                </c:pt>
                <c:pt idx="25">
                  <c:v>-224.84984875534428</c:v>
                </c:pt>
                <c:pt idx="26">
                  <c:v>-281.72828157825279</c:v>
                </c:pt>
                <c:pt idx="27">
                  <c:v>-335.45183739287313</c:v>
                </c:pt>
                <c:pt idx="28">
                  <c:v>-315.32615182278096</c:v>
                </c:pt>
                <c:pt idx="29">
                  <c:v>-333.00016126743867</c:v>
                </c:pt>
                <c:pt idx="30">
                  <c:v>-327.7541357378941</c:v>
                </c:pt>
                <c:pt idx="31">
                  <c:v>-340.3692454676202</c:v>
                </c:pt>
                <c:pt idx="32">
                  <c:v>-359.41682076983852</c:v>
                </c:pt>
                <c:pt idx="33">
                  <c:v>-379.09306744567584</c:v>
                </c:pt>
                <c:pt idx="34">
                  <c:v>-399.82200586734689</c:v>
                </c:pt>
                <c:pt idx="35">
                  <c:v>-422.26677251566434</c:v>
                </c:pt>
                <c:pt idx="36">
                  <c:v>-448.72724447000655</c:v>
                </c:pt>
                <c:pt idx="37">
                  <c:v>-477.64139684778638</c:v>
                </c:pt>
                <c:pt idx="38">
                  <c:v>-502.14592005708255</c:v>
                </c:pt>
                <c:pt idx="39">
                  <c:v>-526.30893642196315</c:v>
                </c:pt>
                <c:pt idx="40">
                  <c:v>-553.33396990224719</c:v>
                </c:pt>
                <c:pt idx="41">
                  <c:v>-570.74395983983413</c:v>
                </c:pt>
                <c:pt idx="42">
                  <c:v>-593.22689120922587</c:v>
                </c:pt>
                <c:pt idx="43">
                  <c:v>-602.10006767994491</c:v>
                </c:pt>
                <c:pt idx="44">
                  <c:v>-608.51775260356953</c:v>
                </c:pt>
                <c:pt idx="45">
                  <c:v>-618.07674427487655</c:v>
                </c:pt>
                <c:pt idx="46">
                  <c:v>-615.39990143346949</c:v>
                </c:pt>
                <c:pt idx="47">
                  <c:v>-613.98632868754794</c:v>
                </c:pt>
                <c:pt idx="48">
                  <c:v>-607.98981685598847</c:v>
                </c:pt>
                <c:pt idx="49">
                  <c:v>-591.72874694073107</c:v>
                </c:pt>
                <c:pt idx="50">
                  <c:v>-572.93158788653091</c:v>
                </c:pt>
                <c:pt idx="51">
                  <c:v>-556.5778967445367</c:v>
                </c:pt>
                <c:pt idx="52">
                  <c:v>-531.37844492244767</c:v>
                </c:pt>
              </c:numCache>
            </c:numRef>
          </c:val>
          <c:smooth val="0"/>
          <c:extLst>
            <c:ext xmlns:c16="http://schemas.microsoft.com/office/drawing/2014/chart" uri="{C3380CC4-5D6E-409C-BE32-E72D297353CC}">
              <c16:uniqueId val="{00000003-121B-46B5-8D00-1630283AE62C}"/>
            </c:ext>
          </c:extLst>
        </c:ser>
        <c:ser>
          <c:idx val="2"/>
          <c:order val="2"/>
          <c:tx>
            <c:strRef>
              <c:f>'総括表(地区)'!$B$208</c:f>
              <c:strCache>
                <c:ptCount val="1"/>
                <c:pt idx="0">
                  <c:v>蒲田地区</c:v>
                </c:pt>
              </c:strCache>
            </c:strRef>
          </c:tx>
          <c:spPr>
            <a:ln w="28575" cap="rnd">
              <a:solidFill>
                <a:schemeClr val="accent6"/>
              </a:solidFill>
              <a:round/>
            </a:ln>
            <a:effectLst/>
          </c:spPr>
          <c:marker>
            <c:symbol val="none"/>
          </c:marker>
          <c:cat>
            <c:numRef>
              <c:f>'総括表(地区)'!$C$5:$BC$5</c:f>
              <c:numCache>
                <c:formatCode>General</c:formatCode>
                <c:ptCount val="5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pt idx="52">
                  <c:v>2071</c:v>
                </c:pt>
              </c:numCache>
            </c:numRef>
          </c:cat>
          <c:val>
            <c:numRef>
              <c:f>'総括表(地区)'!$C$208:$BC$208</c:f>
              <c:numCache>
                <c:formatCode>#,##0_ ;[Red]\-#,##0\ </c:formatCode>
                <c:ptCount val="53"/>
                <c:pt idx="1">
                  <c:v>1416</c:v>
                </c:pt>
                <c:pt idx="2">
                  <c:v>-594.99999999994179</c:v>
                </c:pt>
                <c:pt idx="3">
                  <c:v>-1232.0000000000582</c:v>
                </c:pt>
                <c:pt idx="4">
                  <c:v>-126.00000000011642</c:v>
                </c:pt>
                <c:pt idx="5">
                  <c:v>2537.9999999999418</c:v>
                </c:pt>
                <c:pt idx="6">
                  <c:v>2926.0000000000582</c:v>
                </c:pt>
                <c:pt idx="7">
                  <c:v>355.81561761000194</c:v>
                </c:pt>
                <c:pt idx="8">
                  <c:v>237.74697443773039</c:v>
                </c:pt>
                <c:pt idx="9">
                  <c:v>134.34015846438706</c:v>
                </c:pt>
                <c:pt idx="10">
                  <c:v>48.756418974837288</c:v>
                </c:pt>
                <c:pt idx="11">
                  <c:v>-77.227764170092996</c:v>
                </c:pt>
                <c:pt idx="12">
                  <c:v>-145.05208604794461</c:v>
                </c:pt>
                <c:pt idx="13">
                  <c:v>-26.012116836209316</c:v>
                </c:pt>
                <c:pt idx="14">
                  <c:v>-78.813633417361416</c:v>
                </c:pt>
                <c:pt idx="15">
                  <c:v>-136.11267288069939</c:v>
                </c:pt>
                <c:pt idx="16">
                  <c:v>-177.51275548967533</c:v>
                </c:pt>
                <c:pt idx="17">
                  <c:v>-206.16647833219031</c:v>
                </c:pt>
                <c:pt idx="18">
                  <c:v>-114.87270834931405</c:v>
                </c:pt>
                <c:pt idx="19">
                  <c:v>-169.34906832175329</c:v>
                </c:pt>
                <c:pt idx="20">
                  <c:v>-178.86666028451873</c:v>
                </c:pt>
                <c:pt idx="21">
                  <c:v>-218.31512377999024</c:v>
                </c:pt>
                <c:pt idx="22">
                  <c:v>-239.88393452065066</c:v>
                </c:pt>
                <c:pt idx="23">
                  <c:v>-181.31129747000523</c:v>
                </c:pt>
                <c:pt idx="24">
                  <c:v>-246.02968473703368</c:v>
                </c:pt>
                <c:pt idx="25">
                  <c:v>-423.58997177117271</c:v>
                </c:pt>
                <c:pt idx="26">
                  <c:v>-465.27954428922385</c:v>
                </c:pt>
                <c:pt idx="27">
                  <c:v>-552.39981024252484</c:v>
                </c:pt>
                <c:pt idx="28">
                  <c:v>-538.80454571254086</c:v>
                </c:pt>
                <c:pt idx="29">
                  <c:v>-548.08025833033025</c:v>
                </c:pt>
                <c:pt idx="30">
                  <c:v>-436.19821346708341</c:v>
                </c:pt>
                <c:pt idx="31">
                  <c:v>-401.9664615218644</c:v>
                </c:pt>
                <c:pt idx="32">
                  <c:v>-386.07973417313769</c:v>
                </c:pt>
                <c:pt idx="33">
                  <c:v>-386.02394454332534</c:v>
                </c:pt>
                <c:pt idx="34">
                  <c:v>-399.73190995835466</c:v>
                </c:pt>
                <c:pt idx="35">
                  <c:v>-423.47075559740188</c:v>
                </c:pt>
                <c:pt idx="36">
                  <c:v>-460.61336633120663</c:v>
                </c:pt>
                <c:pt idx="37">
                  <c:v>-499.013987020473</c:v>
                </c:pt>
                <c:pt idx="38">
                  <c:v>-550.37605540192453</c:v>
                </c:pt>
                <c:pt idx="39">
                  <c:v>-591.42681708099553</c:v>
                </c:pt>
                <c:pt idx="40">
                  <c:v>-647.14194280077936</c:v>
                </c:pt>
                <c:pt idx="41">
                  <c:v>-684.91440559912007</c:v>
                </c:pt>
                <c:pt idx="42">
                  <c:v>-719.73631231952459</c:v>
                </c:pt>
                <c:pt idx="43">
                  <c:v>-757.06595483154524</c:v>
                </c:pt>
                <c:pt idx="44">
                  <c:v>-777.17640124296304</c:v>
                </c:pt>
                <c:pt idx="45">
                  <c:v>-803.40567525278311</c:v>
                </c:pt>
                <c:pt idx="46">
                  <c:v>-824.58984131115722</c:v>
                </c:pt>
                <c:pt idx="47">
                  <c:v>-843.21909920114558</c:v>
                </c:pt>
                <c:pt idx="48">
                  <c:v>-856.51074765564408</c:v>
                </c:pt>
                <c:pt idx="49">
                  <c:v>-874.48318384698359</c:v>
                </c:pt>
                <c:pt idx="50">
                  <c:v>-887.1110839471221</c:v>
                </c:pt>
                <c:pt idx="51">
                  <c:v>-895.85162767855218</c:v>
                </c:pt>
                <c:pt idx="52">
                  <c:v>-893.59131744399201</c:v>
                </c:pt>
              </c:numCache>
            </c:numRef>
          </c:val>
          <c:smooth val="0"/>
          <c:extLst>
            <c:ext xmlns:c16="http://schemas.microsoft.com/office/drawing/2014/chart" uri="{C3380CC4-5D6E-409C-BE32-E72D297353CC}">
              <c16:uniqueId val="{00000005-121B-46B5-8D00-1630283AE62C}"/>
            </c:ext>
          </c:extLst>
        </c:ser>
        <c:dLbls>
          <c:showLegendKey val="0"/>
          <c:showVal val="0"/>
          <c:showCatName val="0"/>
          <c:showSerName val="0"/>
          <c:showPercent val="0"/>
          <c:showBubbleSize val="0"/>
        </c:dLbls>
        <c:smooth val="0"/>
        <c:axId val="504489072"/>
        <c:axId val="171580056"/>
        <c:extLst/>
      </c:lineChart>
      <c:catAx>
        <c:axId val="5044890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a:t>
                </a:r>
                <a:r>
                  <a:rPr lang="ja-JP" altLang="en-US"/>
                  <a:t>基準日</a:t>
                </a:r>
                <a:r>
                  <a:rPr lang="en-US" altLang="ja-JP"/>
                  <a:t>:</a:t>
                </a:r>
                <a:r>
                  <a:rPr lang="en-US"/>
                  <a:t>1</a:t>
                </a:r>
                <a:r>
                  <a:rPr lang="ja-JP"/>
                  <a:t>月</a:t>
                </a:r>
                <a:r>
                  <a:rPr lang="en-US" altLang="ja-JP"/>
                  <a:t>1</a:t>
                </a:r>
                <a:r>
                  <a:rPr lang="ja-JP" altLang="en-US"/>
                  <a:t>日</a:t>
                </a:r>
                <a:r>
                  <a:rPr lang="ja-JP"/>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年&quot;" sourceLinked="0"/>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71580056"/>
        <c:crosses val="autoZero"/>
        <c:auto val="1"/>
        <c:lblAlgn val="ctr"/>
        <c:lblOffset val="100"/>
        <c:tickLblSkip val="5"/>
        <c:tickMarkSkip val="1"/>
        <c:noMultiLvlLbl val="0"/>
      </c:catAx>
      <c:valAx>
        <c:axId val="171580056"/>
        <c:scaling>
          <c:orientation val="minMax"/>
          <c:max val="3000"/>
          <c:min val="-3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（人）</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numFmt formatCode="&quot;＋&quot;#,##0;&quot;▲&quot;#,##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04489072"/>
        <c:crosses val="autoZero"/>
        <c:crossBetween val="between"/>
      </c:valAx>
      <c:spPr>
        <a:noFill/>
        <a:ln>
          <a:noFill/>
        </a:ln>
        <a:effectLst/>
      </c:spPr>
    </c:plotArea>
    <c:legend>
      <c:legendPos val="t"/>
      <c:overlay val="1"/>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2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cap="flat" cmpd="sng" algn="ctr">
        <a:solidFill>
          <a:schemeClr val="tx1">
            <a:lumMod val="65000"/>
            <a:lumOff val="35000"/>
          </a:schemeClr>
        </a:solidFill>
        <a:round/>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15875" cap="flat" cmpd="sng" algn="ctr">
        <a:solidFill>
          <a:schemeClr val="tx1">
            <a:lumMod val="65000"/>
            <a:lumOff val="3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chartsheets/_rels/sheet1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chartsheets/_rels/sheet1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chartsheets/_rels/sheet1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chartsheets/_rels/sheet1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4.bin"/></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6.bin"/></Relationships>
</file>

<file path=xl/chartsheets/_rels/sheet1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8.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chartsheets/_rels/sheet2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0.bin"/></Relationships>
</file>

<file path=xl/chartsheets/_rels/sheet2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2.bin"/></Relationships>
</file>

<file path=xl/chartsheets/_rels/sheet2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4.bin"/></Relationships>
</file>

<file path=xl/chartsheets/_rels/sheet2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6.bin"/></Relationships>
</file>

<file path=xl/chartsheets/_rels/sheet24.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8.bin"/></Relationships>
</file>

<file path=xl/chartsheets/_rels/sheet2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0.bin"/></Relationships>
</file>

<file path=xl/chartsheets/_rels/sheet2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2.bin"/></Relationships>
</file>

<file path=xl/chartsheets/_rels/sheet2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4.bin"/></Relationships>
</file>

<file path=xl/chartsheets/_rels/sheet2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6.bin"/></Relationships>
</file>

<file path=xl/chartsheets/_rels/sheet2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8.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chartsheets/_rels/sheet30.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0.bin"/></Relationships>
</file>

<file path=xl/chartsheets/_rels/sheet3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2.bin"/></Relationships>
</file>

<file path=xl/chartsheets/_rels/sheet32.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4.bin"/></Relationships>
</file>

<file path=xl/chartsheets/_rels/sheet33.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6.bin"/></Relationships>
</file>

<file path=xl/chartsheets/_rels/sheet3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8.bin"/></Relationships>
</file>

<file path=xl/chartsheets/_rels/sheet35.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0.bin"/></Relationships>
</file>

<file path=xl/chartsheets/_rels/sheet36.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2.bin"/></Relationships>
</file>

<file path=xl/chartsheets/_rels/sheet37.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4.bin"/></Relationships>
</file>

<file path=xl/chartsheets/_rels/sheet3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6.bin"/></Relationships>
</file>

<file path=xl/chartsheets/_rels/sheet3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8.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chartsheets/_rels/sheet40.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0.bin"/></Relationships>
</file>

<file path=xl/chartsheets/_rels/sheet41.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2.bin"/></Relationships>
</file>

<file path=xl/chartsheets/_rels/sheet42.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4.bin"/></Relationships>
</file>

<file path=xl/chartsheets/_rels/sheet43.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6.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100-000000000000}">
  <sheetPr codeName="グラフ2"/>
  <sheetViews>
    <sheetView zoomScale="115"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4700-000000000000}">
  <sheetPr codeName="グラフ72"/>
  <sheetViews>
    <sheetView zoomScale="60"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1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500-000000000000}">
  <sheetPr codeName="グラフ22"/>
  <sheetViews>
    <sheetView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1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700-000000000000}">
  <sheetPr codeName="グラフ24"/>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1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900-000000000000}">
  <sheetPr codeName="グラフ26"/>
  <sheetViews>
    <sheetView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1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B00-000000000000}">
  <sheetPr codeName="グラフ28"/>
  <sheetViews>
    <sheetView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1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D00-000000000000}">
  <sheetPr codeName="グラフ30"/>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1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F00-000000000000}">
  <sheetPr codeName="グラフ32"/>
  <sheetViews>
    <sheetView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1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100-000000000000}">
  <sheetPr codeName="グラフ34"/>
  <sheetViews>
    <sheetView zoomScale="115"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1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300-000000000000}">
  <sheetPr codeName="グラフ36"/>
  <sheetViews>
    <sheetView zoomScale="60"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1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500-000000000000}">
  <sheetPr codeName="グラフ38"/>
  <sheetViews>
    <sheetView zoomScale="60"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300-000000000000}">
  <sheetPr codeName="グラフ4"/>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2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700-000000000000}">
  <sheetPr codeName="グラフ40"/>
  <sheetViews>
    <sheetView zoomScale="60"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2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900-000000000000}">
  <sheetPr codeName="グラフ42"/>
  <sheetViews>
    <sheetView zoomScale="60"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2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B00-000000000000}">
  <sheetPr codeName="グラフ44"/>
  <sheetViews>
    <sheetView zoomScale="60"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2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D00-000000000000}">
  <sheetPr codeName="グラフ46"/>
  <sheetViews>
    <sheetView zoomScale="60"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2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F00-000000000000}">
  <sheetPr codeName="グラフ48"/>
  <sheetViews>
    <sheetView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2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100-000000000000}">
  <sheetPr codeName="グラフ50"/>
  <sheetViews>
    <sheetView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2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300-000000000000}">
  <sheetPr codeName="グラフ52"/>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2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500-000000000000}">
  <sheetPr codeName="グラフ54"/>
  <sheetViews>
    <sheetView zoomScale="115"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2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700-000000000000}">
  <sheetPr codeName="グラフ56"/>
  <sheetViews>
    <sheetView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2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900-000000000000}">
  <sheetPr codeName="グラフ58"/>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500-000000000000}">
  <sheetPr codeName="グラフ6"/>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3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B00-000000000000}">
  <sheetPr codeName="グラフ60"/>
  <sheetViews>
    <sheetView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3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D00-000000000000}">
  <sheetPr codeName="グラフ62"/>
  <sheetViews>
    <sheetView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3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F00-000000000000}">
  <sheetPr codeName="グラフ64"/>
  <sheetViews>
    <sheetView zoomScale="115"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3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4100-000000000000}">
  <sheetPr codeName="グラフ66"/>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3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4300-000000000000}">
  <sheetPr codeName="グラフ68"/>
  <sheetViews>
    <sheetView zoomScale="111" workbookViewId="0" zoomToFit="1"/>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3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100-000000000000}">
  <sheetPr codeName="グラフ18"/>
  <sheetViews>
    <sheetView zoomScale="111" workbookViewId="0" zoomToFit="1"/>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3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300-000000000000}">
  <sheetPr codeName="グラフ20"/>
  <sheetViews>
    <sheetView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3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4900-000000000000}">
  <sheetPr codeName="グラフ74"/>
  <sheetViews>
    <sheetView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3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4B00-000000000000}">
  <sheetPr codeName="グラフ76"/>
  <sheetViews>
    <sheetView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3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4D00-000000000000}">
  <sheetPr codeName="グラフ78"/>
  <sheetViews>
    <sheetView zoomScale="60"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700-000000000000}">
  <sheetPr codeName="グラフ8"/>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4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4F00-000000000000}">
  <sheetPr codeName="グラフ80"/>
  <sheetViews>
    <sheetView zoomScale="60"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4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5100-000000000000}">
  <sheetPr codeName="グラフ82"/>
  <sheetViews>
    <sheetView zoomScale="60"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4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5300-000000000000}">
  <sheetPr codeName="グラフ84"/>
  <sheetViews>
    <sheetView zoomScale="60"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4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5500-000000000000}">
  <sheetPr codeName="グラフ86"/>
  <sheetViews>
    <sheetView zoomScale="60"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900-000000000000}">
  <sheetPr codeName="グラフ10"/>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B00-000000000000}">
  <sheetPr codeName="グラフ12"/>
  <sheetViews>
    <sheetView zoomScale="60"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D00-000000000000}">
  <sheetPr codeName="グラフ14"/>
  <sheetViews>
    <sheetView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F00-000000000000}">
  <sheetPr codeName="グラフ16"/>
  <sheetViews>
    <sheetView zoomScale="60"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06A2A5A-68B6-4F9F-AE59-7569B7C2631A}">
  <sheetPr/>
  <sheetViews>
    <sheetView zoomScale="115" workbookViewId="0"/>
  </sheetViews>
  <pageMargins left="0.70866141732283472" right="0.70866141732283472"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drawing r:id="rId2"/>
</chartsheet>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48.xml"/></Relationships>
</file>

<file path=xl/drawings/drawing1.xml><?xml version="1.0" encoding="utf-8"?>
<xdr:wsDr xmlns:xdr="http://schemas.openxmlformats.org/drawingml/2006/spreadsheetDrawing" xmlns:a="http://schemas.openxmlformats.org/drawingml/2006/main">
  <xdr:absoluteAnchor>
    <xdr:pos x="825873" y="15534714"/>
    <xdr:ext cx="8782050" cy="4981575"/>
    <xdr:graphicFrame macro="">
      <xdr:nvGraphicFramePr>
        <xdr:cNvPr id="2" name="グラフ 1">
          <a:extLst>
            <a:ext uri="{FF2B5EF4-FFF2-40B4-BE49-F238E27FC236}">
              <a16:creationId xmlns:a16="http://schemas.microsoft.com/office/drawing/2014/main" id="{724800CA-9377-4168-8885-7C45D8D2788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849406" y="22382630"/>
    <xdr:ext cx="8810625" cy="4953000"/>
    <xdr:graphicFrame macro="">
      <xdr:nvGraphicFramePr>
        <xdr:cNvPr id="3" name="グラフ 2">
          <a:extLst>
            <a:ext uri="{FF2B5EF4-FFF2-40B4-BE49-F238E27FC236}">
              <a16:creationId xmlns:a16="http://schemas.microsoft.com/office/drawing/2014/main" id="{648A9B44-798B-42B1-BBD5-74CE1315792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793937" y="35748446"/>
    <xdr:ext cx="8763000" cy="4943475"/>
    <xdr:graphicFrame macro="">
      <xdr:nvGraphicFramePr>
        <xdr:cNvPr id="6" name="グラフ 5">
          <a:extLst>
            <a:ext uri="{FF2B5EF4-FFF2-40B4-BE49-F238E27FC236}">
              <a16:creationId xmlns:a16="http://schemas.microsoft.com/office/drawing/2014/main" id="{9DD1F2B1-341A-43EE-B360-E61435B1B87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twoCellAnchor>
    <xdr:from>
      <xdr:col>6</xdr:col>
      <xdr:colOff>952500</xdr:colOff>
      <xdr:row>164</xdr:row>
      <xdr:rowOff>25213</xdr:rowOff>
    </xdr:from>
    <xdr:to>
      <xdr:col>8</xdr:col>
      <xdr:colOff>561975</xdr:colOff>
      <xdr:row>165</xdr:row>
      <xdr:rowOff>168088</xdr:rowOff>
    </xdr:to>
    <xdr:sp macro="" textlink="">
      <xdr:nvSpPr>
        <xdr:cNvPr id="5" name="テキスト ボックス 4">
          <a:extLst>
            <a:ext uri="{FF2B5EF4-FFF2-40B4-BE49-F238E27FC236}">
              <a16:creationId xmlns:a16="http://schemas.microsoft.com/office/drawing/2014/main" id="{B3C5F3D7-CDBE-3E52-53AB-6891D06E1DF1}"/>
            </a:ext>
          </a:extLst>
        </xdr:cNvPr>
        <xdr:cNvSpPr txBox="1"/>
      </xdr:nvSpPr>
      <xdr:spPr>
        <a:xfrm>
          <a:off x="7709647" y="36780507"/>
          <a:ext cx="1839446" cy="3669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chemeClr val="tx1">
                  <a:lumMod val="65000"/>
                  <a:lumOff val="35000"/>
                </a:schemeClr>
              </a:solidFill>
              <a:latin typeface="BIZ UDPゴシック" panose="020B0400000000000000" pitchFamily="50" charset="-128"/>
              <a:ea typeface="BIZ UDPゴシック" panose="020B0400000000000000" pitchFamily="50" charset="-128"/>
            </a:rPr>
            <a:t>（基準日：令和７年１月１日）</a:t>
          </a:r>
        </a:p>
      </xdr:txBody>
    </xdr:sp>
    <xdr:clientData/>
  </xdr:twoCellAnchor>
  <xdr:absoluteAnchor>
    <xdr:pos x="788894" y="43135924"/>
    <xdr:ext cx="8782050" cy="4914899"/>
    <xdr:graphicFrame macro="">
      <xdr:nvGraphicFramePr>
        <xdr:cNvPr id="9" name="グラフ 8">
          <a:extLst>
            <a:ext uri="{FF2B5EF4-FFF2-40B4-BE49-F238E27FC236}">
              <a16:creationId xmlns:a16="http://schemas.microsoft.com/office/drawing/2014/main" id="{74759660-794C-46A8-961C-3FF1CCB2F56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twoCellAnchor>
    <xdr:from>
      <xdr:col>7</xdr:col>
      <xdr:colOff>22411</xdr:colOff>
      <xdr:row>199</xdr:row>
      <xdr:rowOff>92449</xdr:rowOff>
    </xdr:from>
    <xdr:to>
      <xdr:col>8</xdr:col>
      <xdr:colOff>674033</xdr:colOff>
      <xdr:row>201</xdr:row>
      <xdr:rowOff>11206</xdr:rowOff>
    </xdr:to>
    <xdr:sp macro="" textlink="">
      <xdr:nvSpPr>
        <xdr:cNvPr id="7" name="テキスト ボックス 6">
          <a:extLst>
            <a:ext uri="{FF2B5EF4-FFF2-40B4-BE49-F238E27FC236}">
              <a16:creationId xmlns:a16="http://schemas.microsoft.com/office/drawing/2014/main" id="{2656DA6F-2EDA-4318-B183-32C3CC32CD89}"/>
            </a:ext>
          </a:extLst>
        </xdr:cNvPr>
        <xdr:cNvSpPr txBox="1"/>
      </xdr:nvSpPr>
      <xdr:spPr>
        <a:xfrm>
          <a:off x="7821705" y="44691861"/>
          <a:ext cx="1839446" cy="3669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chemeClr val="tx1">
                  <a:lumMod val="65000"/>
                  <a:lumOff val="35000"/>
                </a:schemeClr>
              </a:solidFill>
              <a:latin typeface="BIZ UDPゴシック" panose="020B0400000000000000" pitchFamily="50" charset="-128"/>
              <a:ea typeface="BIZ UDPゴシック" panose="020B0400000000000000" pitchFamily="50" charset="-128"/>
            </a:rPr>
            <a:t>（基準日：</a:t>
          </a:r>
          <a:r>
            <a:rPr kumimoji="1" lang="en-US" altLang="ja-JP" sz="1050">
              <a:solidFill>
                <a:schemeClr val="tx1">
                  <a:lumMod val="65000"/>
                  <a:lumOff val="35000"/>
                </a:schemeClr>
              </a:solidFill>
              <a:latin typeface="BIZ UDPゴシック" panose="020B0400000000000000" pitchFamily="50" charset="-128"/>
              <a:ea typeface="BIZ UDPゴシック" panose="020B0400000000000000" pitchFamily="50" charset="-128"/>
            </a:rPr>
            <a:t>2025</a:t>
          </a:r>
          <a:r>
            <a:rPr kumimoji="1" lang="ja-JP" altLang="en-US" sz="1050">
              <a:solidFill>
                <a:schemeClr val="tx1">
                  <a:lumMod val="65000"/>
                  <a:lumOff val="35000"/>
                </a:schemeClr>
              </a:solidFill>
              <a:latin typeface="BIZ UDPゴシック" panose="020B0400000000000000" pitchFamily="50" charset="-128"/>
              <a:ea typeface="BIZ UDPゴシック" panose="020B0400000000000000" pitchFamily="50" charset="-128"/>
            </a:rPr>
            <a:t>年１月１日）</a:t>
          </a:r>
        </a:p>
      </xdr:txBody>
    </xdr:sp>
    <xdr:clientData/>
  </xdr:twoCellAnchor>
  <xdr:absoluteAnchor>
    <xdr:pos x="714375" y="29622750"/>
    <xdr:ext cx="8791574" cy="4881844"/>
    <xdr:graphicFrame macro="">
      <xdr:nvGraphicFramePr>
        <xdr:cNvPr id="12" name="グラフ 11">
          <a:extLst>
            <a:ext uri="{FF2B5EF4-FFF2-40B4-BE49-F238E27FC236}">
              <a16:creationId xmlns:a16="http://schemas.microsoft.com/office/drawing/2014/main" id="{EBC73B69-DFBB-45B0-B162-C758D9EB47F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absoluteAnchor>
  <xdr:twoCellAnchor>
    <xdr:from>
      <xdr:col>7</xdr:col>
      <xdr:colOff>828675</xdr:colOff>
      <xdr:row>140</xdr:row>
      <xdr:rowOff>85725</xdr:rowOff>
    </xdr:from>
    <xdr:to>
      <xdr:col>8</xdr:col>
      <xdr:colOff>981075</xdr:colOff>
      <xdr:row>143</xdr:row>
      <xdr:rowOff>104775</xdr:rowOff>
    </xdr:to>
    <xdr:sp macro="" textlink="">
      <xdr:nvSpPr>
        <xdr:cNvPr id="4" name="テキスト ボックス 3">
          <a:extLst>
            <a:ext uri="{FF2B5EF4-FFF2-40B4-BE49-F238E27FC236}">
              <a16:creationId xmlns:a16="http://schemas.microsoft.com/office/drawing/2014/main" id="{1C61CCB6-EA10-2823-BAB6-3CED35990BDF}"/>
            </a:ext>
          </a:extLst>
        </xdr:cNvPr>
        <xdr:cNvSpPr txBox="1"/>
      </xdr:nvSpPr>
      <xdr:spPr>
        <a:xfrm>
          <a:off x="8629650" y="30756225"/>
          <a:ext cx="1343025" cy="676275"/>
        </a:xfrm>
        <a:prstGeom prst="rect">
          <a:avLst/>
        </a:prstGeom>
        <a:solidFill>
          <a:schemeClr val="bg1">
            <a:alpha val="67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solidFill>
                <a:schemeClr val="accent3">
                  <a:lumMod val="50000"/>
                  <a:alpha val="88000"/>
                </a:schemeClr>
              </a:solidFill>
              <a:latin typeface="BIZ UDPゴシック" panose="020B0400000000000000" pitchFamily="50" charset="-128"/>
              <a:ea typeface="BIZ UDPゴシック" panose="020B0400000000000000" pitchFamily="50" charset="-128"/>
            </a:rPr>
            <a:t>【</a:t>
          </a:r>
          <a:r>
            <a:rPr kumimoji="1" lang="ja-JP" altLang="en-US" sz="1100" b="1">
              <a:solidFill>
                <a:schemeClr val="accent3">
                  <a:lumMod val="50000"/>
                  <a:alpha val="88000"/>
                </a:schemeClr>
              </a:solidFill>
              <a:latin typeface="BIZ UDPゴシック" panose="020B0400000000000000" pitchFamily="50" charset="-128"/>
              <a:ea typeface="BIZ UDPゴシック" panose="020B0400000000000000" pitchFamily="50" charset="-128"/>
            </a:rPr>
            <a:t>老年人口 </a:t>
          </a:r>
          <a:r>
            <a:rPr kumimoji="1" lang="en-US" altLang="ja-JP" sz="1100" b="1">
              <a:solidFill>
                <a:schemeClr val="accent3">
                  <a:lumMod val="50000"/>
                  <a:alpha val="88000"/>
                </a:schemeClr>
              </a:solidFill>
              <a:latin typeface="BIZ UDPゴシック" panose="020B0400000000000000" pitchFamily="50" charset="-128"/>
              <a:ea typeface="BIZ UDPゴシック" panose="020B0400000000000000" pitchFamily="50" charset="-128"/>
            </a:rPr>
            <a:t>2071】</a:t>
          </a:r>
        </a:p>
        <a:p>
          <a:pPr algn="ctr"/>
          <a:r>
            <a:rPr kumimoji="1" lang="en-US" altLang="ja-JP" sz="1100" b="1">
              <a:solidFill>
                <a:schemeClr val="accent3">
                  <a:lumMod val="50000"/>
                  <a:alpha val="88000"/>
                </a:schemeClr>
              </a:solidFill>
              <a:latin typeface="BIZ UDPゴシック" panose="020B0400000000000000" pitchFamily="50" charset="-128"/>
              <a:ea typeface="BIZ UDPゴシック" panose="020B0400000000000000" pitchFamily="50" charset="-128"/>
            </a:rPr>
            <a:t>189,083</a:t>
          </a:r>
        </a:p>
        <a:p>
          <a:pPr algn="ctr"/>
          <a:r>
            <a:rPr kumimoji="1" lang="en-US" altLang="ja-JP" sz="1100" b="1">
              <a:solidFill>
                <a:schemeClr val="accent3">
                  <a:lumMod val="50000"/>
                  <a:alpha val="88000"/>
                </a:schemeClr>
              </a:solidFill>
              <a:latin typeface="BIZ UDPゴシック" panose="020B0400000000000000" pitchFamily="50" charset="-128"/>
              <a:ea typeface="BIZ UDPゴシック" panose="020B0400000000000000" pitchFamily="50" charset="-128"/>
            </a:rPr>
            <a:t>26.9</a:t>
          </a:r>
          <a:r>
            <a:rPr kumimoji="1" lang="ja-JP" altLang="en-US" sz="1100" b="1">
              <a:solidFill>
                <a:schemeClr val="accent3">
                  <a:lumMod val="50000"/>
                  <a:alpha val="88000"/>
                </a:schemeClr>
              </a:solidFill>
              <a:latin typeface="BIZ UDPゴシック" panose="020B0400000000000000" pitchFamily="50" charset="-128"/>
              <a:ea typeface="BIZ UDPゴシック" panose="020B0400000000000000" pitchFamily="50" charset="-128"/>
            </a:rPr>
            <a:t>％</a:t>
          </a:r>
        </a:p>
      </xdr:txBody>
    </xdr:sp>
    <xdr:clientData/>
  </xdr:twoCellAnchor>
  <xdr:twoCellAnchor>
    <xdr:from>
      <xdr:col>7</xdr:col>
      <xdr:colOff>828675</xdr:colOff>
      <xdr:row>144</xdr:row>
      <xdr:rowOff>0</xdr:rowOff>
    </xdr:from>
    <xdr:to>
      <xdr:col>9</xdr:col>
      <xdr:colOff>219075</xdr:colOff>
      <xdr:row>147</xdr:row>
      <xdr:rowOff>19050</xdr:rowOff>
    </xdr:to>
    <xdr:sp macro="" textlink="">
      <xdr:nvSpPr>
        <xdr:cNvPr id="10" name="テキスト ボックス 9">
          <a:extLst>
            <a:ext uri="{FF2B5EF4-FFF2-40B4-BE49-F238E27FC236}">
              <a16:creationId xmlns:a16="http://schemas.microsoft.com/office/drawing/2014/main" id="{D8297BDE-7C8C-4E54-A99C-19F1D64CC947}"/>
            </a:ext>
          </a:extLst>
        </xdr:cNvPr>
        <xdr:cNvSpPr txBox="1"/>
      </xdr:nvSpPr>
      <xdr:spPr>
        <a:xfrm>
          <a:off x="8629650" y="31546800"/>
          <a:ext cx="1619250" cy="676275"/>
        </a:xfrm>
        <a:prstGeom prst="rect">
          <a:avLst/>
        </a:prstGeom>
        <a:solidFill>
          <a:schemeClr val="bg1">
            <a:alpha val="67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solidFill>
                <a:schemeClr val="accent2">
                  <a:lumMod val="75000"/>
                  <a:alpha val="86000"/>
                </a:schemeClr>
              </a:solidFill>
              <a:latin typeface="BIZ UDPゴシック" panose="020B0400000000000000" pitchFamily="50" charset="-128"/>
              <a:ea typeface="BIZ UDPゴシック" panose="020B0400000000000000" pitchFamily="50" charset="-128"/>
            </a:rPr>
            <a:t>【</a:t>
          </a:r>
          <a:r>
            <a:rPr kumimoji="1" lang="ja-JP" altLang="en-US" sz="1100" b="1">
              <a:solidFill>
                <a:schemeClr val="accent2">
                  <a:lumMod val="75000"/>
                  <a:alpha val="86000"/>
                </a:schemeClr>
              </a:solidFill>
              <a:latin typeface="BIZ UDPゴシック" panose="020B0400000000000000" pitchFamily="50" charset="-128"/>
              <a:ea typeface="BIZ UDPゴシック" panose="020B0400000000000000" pitchFamily="50" charset="-128"/>
            </a:rPr>
            <a:t>生産年齢人口 </a:t>
          </a:r>
          <a:r>
            <a:rPr kumimoji="1" lang="en-US" altLang="ja-JP" sz="1100" b="1">
              <a:solidFill>
                <a:schemeClr val="accent2">
                  <a:lumMod val="75000"/>
                  <a:alpha val="86000"/>
                </a:schemeClr>
              </a:solidFill>
              <a:latin typeface="BIZ UDPゴシック" panose="020B0400000000000000" pitchFamily="50" charset="-128"/>
              <a:ea typeface="BIZ UDPゴシック" panose="020B0400000000000000" pitchFamily="50" charset="-128"/>
            </a:rPr>
            <a:t>2071】</a:t>
          </a:r>
        </a:p>
        <a:p>
          <a:pPr algn="ctr"/>
          <a:r>
            <a:rPr kumimoji="1" lang="en-US" altLang="ja-JP" sz="1100" b="1">
              <a:solidFill>
                <a:schemeClr val="accent2">
                  <a:lumMod val="75000"/>
                  <a:alpha val="86000"/>
                </a:schemeClr>
              </a:solidFill>
              <a:latin typeface="BIZ UDPゴシック" panose="020B0400000000000000" pitchFamily="50" charset="-128"/>
              <a:ea typeface="BIZ UDPゴシック" panose="020B0400000000000000" pitchFamily="50" charset="-128"/>
            </a:rPr>
            <a:t>455,028</a:t>
          </a:r>
        </a:p>
        <a:p>
          <a:pPr algn="ctr"/>
          <a:r>
            <a:rPr kumimoji="1" lang="en-US" altLang="ja-JP" sz="1100" b="1">
              <a:solidFill>
                <a:schemeClr val="accent2">
                  <a:lumMod val="75000"/>
                  <a:alpha val="86000"/>
                </a:schemeClr>
              </a:solidFill>
              <a:latin typeface="BIZ UDPゴシック" panose="020B0400000000000000" pitchFamily="50" charset="-128"/>
              <a:ea typeface="BIZ UDPゴシック" panose="020B0400000000000000" pitchFamily="50" charset="-128"/>
            </a:rPr>
            <a:t>64.8</a:t>
          </a:r>
          <a:r>
            <a:rPr kumimoji="1" lang="ja-JP" altLang="en-US" sz="1100" b="1">
              <a:solidFill>
                <a:schemeClr val="accent2">
                  <a:lumMod val="75000"/>
                  <a:alpha val="86000"/>
                </a:schemeClr>
              </a:solidFill>
              <a:latin typeface="BIZ UDPゴシック" panose="020B0400000000000000" pitchFamily="50" charset="-128"/>
              <a:ea typeface="BIZ UDPゴシック" panose="020B0400000000000000" pitchFamily="50" charset="-128"/>
            </a:rPr>
            <a:t>％</a:t>
          </a:r>
        </a:p>
      </xdr:txBody>
    </xdr:sp>
    <xdr:clientData/>
  </xdr:twoCellAnchor>
  <xdr:twoCellAnchor>
    <xdr:from>
      <xdr:col>7</xdr:col>
      <xdr:colOff>838200</xdr:colOff>
      <xdr:row>149</xdr:row>
      <xdr:rowOff>0</xdr:rowOff>
    </xdr:from>
    <xdr:to>
      <xdr:col>9</xdr:col>
      <xdr:colOff>228600</xdr:colOff>
      <xdr:row>152</xdr:row>
      <xdr:rowOff>19050</xdr:rowOff>
    </xdr:to>
    <xdr:sp macro="" textlink="">
      <xdr:nvSpPr>
        <xdr:cNvPr id="11" name="テキスト ボックス 10">
          <a:extLst>
            <a:ext uri="{FF2B5EF4-FFF2-40B4-BE49-F238E27FC236}">
              <a16:creationId xmlns:a16="http://schemas.microsoft.com/office/drawing/2014/main" id="{75C1B527-675C-499E-9030-75D8D32CF9FD}"/>
            </a:ext>
          </a:extLst>
        </xdr:cNvPr>
        <xdr:cNvSpPr txBox="1"/>
      </xdr:nvSpPr>
      <xdr:spPr>
        <a:xfrm>
          <a:off x="8639175" y="32642175"/>
          <a:ext cx="1619250" cy="676275"/>
        </a:xfrm>
        <a:prstGeom prst="rect">
          <a:avLst/>
        </a:prstGeom>
        <a:solidFill>
          <a:schemeClr val="bg1">
            <a:alpha val="67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solidFill>
                <a:schemeClr val="tx2">
                  <a:lumMod val="75000"/>
                  <a:alpha val="86000"/>
                </a:schemeClr>
              </a:solidFill>
              <a:latin typeface="BIZ UDPゴシック" panose="020B0400000000000000" pitchFamily="50" charset="-128"/>
              <a:ea typeface="BIZ UDPゴシック" panose="020B0400000000000000" pitchFamily="50" charset="-128"/>
            </a:rPr>
            <a:t>【</a:t>
          </a:r>
          <a:r>
            <a:rPr kumimoji="1" lang="ja-JP" altLang="en-US" sz="1100" b="1">
              <a:solidFill>
                <a:schemeClr val="tx2">
                  <a:lumMod val="75000"/>
                  <a:alpha val="86000"/>
                </a:schemeClr>
              </a:solidFill>
              <a:latin typeface="BIZ UDPゴシック" panose="020B0400000000000000" pitchFamily="50" charset="-128"/>
              <a:ea typeface="BIZ UDPゴシック" panose="020B0400000000000000" pitchFamily="50" charset="-128"/>
            </a:rPr>
            <a:t>年少人口 </a:t>
          </a:r>
          <a:r>
            <a:rPr kumimoji="1" lang="en-US" altLang="ja-JP" sz="1100" b="1">
              <a:solidFill>
                <a:schemeClr val="tx2">
                  <a:lumMod val="75000"/>
                  <a:alpha val="86000"/>
                </a:schemeClr>
              </a:solidFill>
              <a:latin typeface="BIZ UDPゴシック" panose="020B0400000000000000" pitchFamily="50" charset="-128"/>
              <a:ea typeface="BIZ UDPゴシック" panose="020B0400000000000000" pitchFamily="50" charset="-128"/>
            </a:rPr>
            <a:t>2071】</a:t>
          </a:r>
        </a:p>
        <a:p>
          <a:pPr algn="ctr"/>
          <a:r>
            <a:rPr kumimoji="1" lang="en-US" altLang="ja-JP" sz="1100" b="1">
              <a:solidFill>
                <a:schemeClr val="tx2">
                  <a:lumMod val="75000"/>
                  <a:alpha val="86000"/>
                </a:schemeClr>
              </a:solidFill>
              <a:latin typeface="BIZ UDPゴシック" panose="020B0400000000000000" pitchFamily="50" charset="-128"/>
              <a:ea typeface="BIZ UDPゴシック" panose="020B0400000000000000" pitchFamily="50" charset="-128"/>
            </a:rPr>
            <a:t>58,068</a:t>
          </a:r>
        </a:p>
        <a:p>
          <a:pPr algn="ctr"/>
          <a:r>
            <a:rPr kumimoji="1" lang="ja-JP" altLang="en-US" sz="1100" b="1">
              <a:solidFill>
                <a:schemeClr val="tx2">
                  <a:lumMod val="75000"/>
                  <a:alpha val="86000"/>
                </a:schemeClr>
              </a:solidFill>
              <a:latin typeface="BIZ UDPゴシック" panose="020B0400000000000000" pitchFamily="50" charset="-128"/>
              <a:ea typeface="BIZ UDPゴシック" panose="020B0400000000000000" pitchFamily="50" charset="-128"/>
            </a:rPr>
            <a:t>８</a:t>
          </a:r>
          <a:r>
            <a:rPr kumimoji="1" lang="en-US" altLang="ja-JP" sz="1100" b="1">
              <a:solidFill>
                <a:schemeClr val="tx2">
                  <a:lumMod val="75000"/>
                  <a:alpha val="86000"/>
                </a:schemeClr>
              </a:solidFill>
              <a:latin typeface="BIZ UDPゴシック" panose="020B0400000000000000" pitchFamily="50" charset="-128"/>
              <a:ea typeface="BIZ UDPゴシック" panose="020B0400000000000000" pitchFamily="50" charset="-128"/>
            </a:rPr>
            <a:t>.</a:t>
          </a:r>
          <a:r>
            <a:rPr kumimoji="1" lang="ja-JP" altLang="en-US" sz="1100" b="1">
              <a:solidFill>
                <a:schemeClr val="tx2">
                  <a:lumMod val="75000"/>
                  <a:alpha val="86000"/>
                </a:schemeClr>
              </a:solidFill>
              <a:latin typeface="BIZ UDPゴシック" panose="020B0400000000000000" pitchFamily="50" charset="-128"/>
              <a:ea typeface="BIZ UDPゴシック" panose="020B0400000000000000" pitchFamily="50" charset="-128"/>
            </a:rPr>
            <a:t>３％</a:t>
          </a:r>
        </a:p>
      </xdr:txBody>
    </xdr:sp>
    <xdr:clientData/>
  </xdr:twoCellAnchor>
</xdr:wsDr>
</file>

<file path=xl/drawings/drawing10.xml><?xml version="1.0" encoding="utf-8"?>
<xdr:wsDr xmlns:xdr="http://schemas.openxmlformats.org/drawingml/2006/spreadsheetDrawing" xmlns:a="http://schemas.openxmlformats.org/drawingml/2006/main">
  <xdr:absoluteAnchor>
    <xdr:pos x="0" y="0"/>
    <xdr:ext cx="9278471" cy="6107206"/>
    <xdr:graphicFrame macro="">
      <xdr:nvGraphicFramePr>
        <xdr:cNvPr id="2" name="グラフ 1">
          <a:extLst>
            <a:ext uri="{FF2B5EF4-FFF2-40B4-BE49-F238E27FC236}">
              <a16:creationId xmlns:a16="http://schemas.microsoft.com/office/drawing/2014/main"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0.93399</cdr:x>
      <cdr:y>0.43229</cdr:y>
    </cdr:from>
    <cdr:to>
      <cdr:x>1</cdr:x>
      <cdr:y>0.6754</cdr:y>
    </cdr:to>
    <cdr:grpSp>
      <cdr:nvGrpSpPr>
        <cdr:cNvPr id="3" name="グループ化 2">
          <a:extLst xmlns:a="http://schemas.openxmlformats.org/drawingml/2006/main">
            <a:ext uri="{FF2B5EF4-FFF2-40B4-BE49-F238E27FC236}">
              <a16:creationId xmlns:a16="http://schemas.microsoft.com/office/drawing/2014/main" id="{497A6B41-0ED6-7F03-58AF-E6EF245246C9}"/>
            </a:ext>
          </a:extLst>
        </cdr:cNvPr>
        <cdr:cNvGrpSpPr/>
      </cdr:nvGrpSpPr>
      <cdr:grpSpPr>
        <a:xfrm xmlns:a="http://schemas.openxmlformats.org/drawingml/2006/main">
          <a:off x="8665999" y="2640084"/>
          <a:ext cx="612472" cy="1484723"/>
          <a:chOff x="8659021" y="2825740"/>
          <a:chExt cx="611979" cy="1481998"/>
        </a:xfrm>
      </cdr:grpSpPr>
      <cdr:sp macro="" textlink="">
        <cdr:nvSpPr>
          <cdr:cNvPr id="2" name="上矢印 1"/>
          <cdr:cNvSpPr/>
        </cdr:nvSpPr>
        <cdr:spPr>
          <a:xfrm xmlns:a="http://schemas.openxmlformats.org/drawingml/2006/main">
            <a:off x="8659021" y="2825740"/>
            <a:ext cx="611979" cy="719998"/>
          </a:xfrm>
          <a:prstGeom xmlns:a="http://schemas.openxmlformats.org/drawingml/2006/main" prst="upArrow">
            <a:avLst/>
          </a:prstGeom>
          <a:solidFill xmlns:a="http://schemas.openxmlformats.org/drawingml/2006/main">
            <a:srgbClr val="0070C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vert="eaVert" anchor="ctr"/>
          <a:lstStyle xmlns:a="http://schemas.openxmlformats.org/drawingml/2006/main"/>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増</a:t>
            </a:r>
            <a:endParaRPr lang="ja-JP" sz="1400" b="1">
              <a:latin typeface="BIZ UDゴシック" panose="020B0400000000000000" pitchFamily="49" charset="-128"/>
              <a:ea typeface="BIZ UDゴシック" panose="020B0400000000000000" pitchFamily="49" charset="-128"/>
            </a:endParaRPr>
          </a:p>
        </cdr:txBody>
      </cdr:sp>
      <cdr:sp macro="" textlink="">
        <cdr:nvSpPr>
          <cdr:cNvPr id="4" name="下矢印 3"/>
          <cdr:cNvSpPr/>
        </cdr:nvSpPr>
        <cdr:spPr>
          <a:xfrm xmlns:a="http://schemas.openxmlformats.org/drawingml/2006/main">
            <a:off x="8659021" y="3587740"/>
            <a:ext cx="611979" cy="719998"/>
          </a:xfrm>
          <a:prstGeom xmlns:a="http://schemas.openxmlformats.org/drawingml/2006/main" prst="downArrow">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vert="eaVert" anchor="ctr"/>
          <a:lstStyle xmlns:a="http://schemas.openxmlformats.org/drawingml/2006/main"/>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　減</a:t>
            </a:r>
            <a:endParaRPr lang="ja-JP" sz="1400" b="1">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0.11164</cdr:x>
      <cdr:y>0.5474</cdr:y>
    </cdr:from>
    <cdr:to>
      <cdr:x>0.91438</cdr:x>
      <cdr:y>0.54948</cdr:y>
    </cdr:to>
    <cdr:cxnSp macro="">
      <cdr:nvCxnSpPr>
        <cdr:cNvPr id="5" name="直線コネクタ 4">
          <a:extLst xmlns:a="http://schemas.openxmlformats.org/drawingml/2006/main">
            <a:ext uri="{FF2B5EF4-FFF2-40B4-BE49-F238E27FC236}">
              <a16:creationId xmlns:a16="http://schemas.microsoft.com/office/drawing/2014/main" id="{BB7D0CC6-6AAC-D29E-4B7A-9736ED51BB72}"/>
            </a:ext>
          </a:extLst>
        </cdr:cNvPr>
        <cdr:cNvCxnSpPr/>
      </cdr:nvCxnSpPr>
      <cdr:spPr>
        <a:xfrm xmlns:a="http://schemas.openxmlformats.org/drawingml/2006/main">
          <a:off x="1035014" y="3336926"/>
          <a:ext cx="7442236" cy="12699"/>
        </a:xfrm>
        <a:prstGeom xmlns:a="http://schemas.openxmlformats.org/drawingml/2006/main" prst="line">
          <a:avLst/>
        </a:prstGeom>
        <a:ln xmlns:a="http://schemas.openxmlformats.org/drawingml/2006/main" w="25400">
          <a:solidFill>
            <a:schemeClr val="dk1">
              <a:alpha val="98000"/>
            </a:schemeClr>
          </a:solidFill>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0.13305</cdr:x>
      <cdr:y>0.21016</cdr:y>
    </cdr:from>
    <cdr:to>
      <cdr:x>0.28948</cdr:x>
      <cdr:y>0.31056</cdr:y>
    </cdr:to>
    <cdr:grpSp>
      <cdr:nvGrpSpPr>
        <cdr:cNvPr id="6" name="グループ化 5">
          <a:extLst xmlns:a="http://schemas.openxmlformats.org/drawingml/2006/main">
            <a:ext uri="{FF2B5EF4-FFF2-40B4-BE49-F238E27FC236}">
              <a16:creationId xmlns:a16="http://schemas.microsoft.com/office/drawing/2014/main" id="{B6BD4E77-7903-4D42-DBBD-9F7A49DB39F2}"/>
            </a:ext>
          </a:extLst>
        </cdr:cNvPr>
        <cdr:cNvGrpSpPr/>
      </cdr:nvGrpSpPr>
      <cdr:grpSpPr>
        <a:xfrm xmlns:a="http://schemas.openxmlformats.org/drawingml/2006/main">
          <a:off x="1234501" y="1283490"/>
          <a:ext cx="1451431" cy="613164"/>
          <a:chOff x="0" y="0"/>
          <a:chExt cx="1450250" cy="612000"/>
        </a:xfrm>
      </cdr:grpSpPr>
      <cdr:sp macro="" textlink="">
        <cdr:nvSpPr>
          <cdr:cNvPr id="7" name="右矢印 6"/>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8" name="左矢印 7"/>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0.21181</cdr:x>
      <cdr:y>0.19717</cdr:y>
    </cdr:from>
    <cdr:to>
      <cdr:x>0.21318</cdr:x>
      <cdr:y>0.90238</cdr:y>
    </cdr:to>
    <cdr:cxnSp macro="">
      <cdr:nvCxnSpPr>
        <cdr:cNvPr id="9" name="直線コネクタ 8">
          <a:extLst xmlns:a="http://schemas.openxmlformats.org/drawingml/2006/main">
            <a:ext uri="{FF2B5EF4-FFF2-40B4-BE49-F238E27FC236}">
              <a16:creationId xmlns:a16="http://schemas.microsoft.com/office/drawing/2014/main" id="{C84AE634-AAB3-8A47-A4F6-7C40671646FE}"/>
            </a:ext>
          </a:extLst>
        </cdr:cNvPr>
        <cdr:cNvCxnSpPr/>
      </cdr:nvCxnSpPr>
      <cdr:spPr>
        <a:xfrm xmlns:a="http://schemas.openxmlformats.org/drawingml/2006/main">
          <a:off x="3927381" y="2394472"/>
          <a:ext cx="25403" cy="8564335"/>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0.77899</cdr:x>
      <cdr:y>0.12477</cdr:y>
    </cdr:from>
    <cdr:to>
      <cdr:x>0.92091</cdr:x>
      <cdr:y>0.18467</cdr:y>
    </cdr:to>
    <cdr:pic>
      <cdr:nvPicPr>
        <cdr:cNvPr id="10" name="chart">
          <a:extLst xmlns:a="http://schemas.openxmlformats.org/drawingml/2006/main">
            <a:ext uri="{FF2B5EF4-FFF2-40B4-BE49-F238E27FC236}">
              <a16:creationId xmlns:a16="http://schemas.microsoft.com/office/drawing/2014/main" id="{EEE647C2-D8A3-D2F0-0BC4-657B609BB03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7227795" y="762000"/>
          <a:ext cx="1316850" cy="365792"/>
        </a:xfrm>
        <a:prstGeom xmlns:a="http://schemas.openxmlformats.org/drawingml/2006/main" prst="rect">
          <a:avLst/>
        </a:prstGeom>
      </cdr:spPr>
    </cdr:pic>
  </cdr:relSizeAnchor>
</c:userShapes>
</file>

<file path=xl/drawings/drawing12.xml><?xml version="1.0" encoding="utf-8"?>
<xdr:wsDr xmlns:xdr="http://schemas.openxmlformats.org/drawingml/2006/spreadsheetDrawing" xmlns:a="http://schemas.openxmlformats.org/drawingml/2006/main">
  <xdr:absoluteAnchor>
    <xdr:pos x="0" y="0"/>
    <xdr:ext cx="9278471" cy="6107206"/>
    <xdr:graphicFrame macro="">
      <xdr:nvGraphicFramePr>
        <xdr:cNvPr id="2" name="グラフ 1">
          <a:extLst>
            <a:ext uri="{FF2B5EF4-FFF2-40B4-BE49-F238E27FC236}">
              <a16:creationId xmlns:a16="http://schemas.microsoft.com/office/drawing/2014/main" id="{00000000-0008-0000-0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0.13154</cdr:x>
      <cdr:y>0.10197</cdr:y>
    </cdr:from>
    <cdr:to>
      <cdr:x>0.28796</cdr:x>
      <cdr:y>0.20236</cdr:y>
    </cdr:to>
    <cdr:grpSp>
      <cdr:nvGrpSpPr>
        <cdr:cNvPr id="4" name="グループ化 3">
          <a:extLst xmlns:a="http://schemas.openxmlformats.org/drawingml/2006/main">
            <a:ext uri="{FF2B5EF4-FFF2-40B4-BE49-F238E27FC236}">
              <a16:creationId xmlns:a16="http://schemas.microsoft.com/office/drawing/2014/main" id="{A27AF0EC-D42D-0E85-D293-FBE49CDB4F45}"/>
            </a:ext>
          </a:extLst>
        </cdr:cNvPr>
        <cdr:cNvGrpSpPr/>
      </cdr:nvGrpSpPr>
      <cdr:grpSpPr>
        <a:xfrm xmlns:a="http://schemas.openxmlformats.org/drawingml/2006/main">
          <a:off x="1220490" y="622752"/>
          <a:ext cx="1451339" cy="613102"/>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0.20844</cdr:x>
      <cdr:y>0.15082</cdr:y>
    </cdr:from>
    <cdr:to>
      <cdr:x>0.20981</cdr:x>
      <cdr:y>0.85186</cdr:y>
    </cdr:to>
    <cdr:cxnSp macro="">
      <cdr:nvCxnSpPr>
        <cdr:cNvPr id="7" name="直線コネクタ 6">
          <a:extLst xmlns:a="http://schemas.openxmlformats.org/drawingml/2006/main">
            <a:ext uri="{FF2B5EF4-FFF2-40B4-BE49-F238E27FC236}">
              <a16:creationId xmlns:a16="http://schemas.microsoft.com/office/drawing/2014/main" id="{2E86A07F-354C-46FC-C35B-54F8F8AC6356}"/>
            </a:ext>
          </a:extLst>
        </cdr:cNvPr>
        <cdr:cNvCxnSpPr/>
      </cdr:nvCxnSpPr>
      <cdr:spPr>
        <a:xfrm xmlns:a="http://schemas.openxmlformats.org/drawingml/2006/main" flipH="1">
          <a:off x="3864856" y="1831659"/>
          <a:ext cx="25402" cy="8513693"/>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0.92158</cdr:x>
      <cdr:y>0.38594</cdr:y>
    </cdr:from>
    <cdr:to>
      <cdr:x>0.98759</cdr:x>
      <cdr:y>0.62905</cdr:y>
    </cdr:to>
    <cdr:grpSp>
      <cdr:nvGrpSpPr>
        <cdr:cNvPr id="8" name="グループ化 7">
          <a:extLst xmlns:a="http://schemas.openxmlformats.org/drawingml/2006/main">
            <a:ext uri="{FF2B5EF4-FFF2-40B4-BE49-F238E27FC236}">
              <a16:creationId xmlns:a16="http://schemas.microsoft.com/office/drawing/2014/main" id="{6B906D2A-4E83-04DA-DF38-15F9EAF97AA9}"/>
            </a:ext>
          </a:extLst>
        </cdr:cNvPr>
        <cdr:cNvGrpSpPr/>
      </cdr:nvGrpSpPr>
      <cdr:grpSpPr>
        <a:xfrm xmlns:a="http://schemas.openxmlformats.org/drawingml/2006/main">
          <a:off x="8550853" y="2357015"/>
          <a:ext cx="612472" cy="1484723"/>
          <a:chOff x="0" y="0"/>
          <a:chExt cx="611979" cy="1481998"/>
        </a:xfrm>
      </cdr:grpSpPr>
      <cdr:sp macro="" textlink="">
        <cdr:nvSpPr>
          <cdr:cNvPr id="9" name="上矢印 8"/>
          <cdr:cNvSpPr/>
        </cdr:nvSpPr>
        <cdr:spPr>
          <a:xfrm xmlns:a="http://schemas.openxmlformats.org/drawingml/2006/main">
            <a:off x="0" y="0"/>
            <a:ext cx="611979" cy="719998"/>
          </a:xfrm>
          <a:prstGeom xmlns:a="http://schemas.openxmlformats.org/drawingml/2006/main" prst="upArrow">
            <a:avLst/>
          </a:prstGeom>
          <a:solidFill xmlns:a="http://schemas.openxmlformats.org/drawingml/2006/main">
            <a:srgbClr val="0070C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eaVert"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増</a:t>
            </a:r>
            <a:endParaRPr lang="ja-JP" sz="1400" b="1">
              <a:latin typeface="BIZ UDゴシック" panose="020B0400000000000000" pitchFamily="49" charset="-128"/>
              <a:ea typeface="BIZ UDゴシック" panose="020B0400000000000000" pitchFamily="49" charset="-128"/>
            </a:endParaRPr>
          </a:p>
        </cdr:txBody>
      </cdr:sp>
      <cdr:sp macro="" textlink="">
        <cdr:nvSpPr>
          <cdr:cNvPr id="10" name="下矢印 9"/>
          <cdr:cNvSpPr/>
        </cdr:nvSpPr>
        <cdr:spPr>
          <a:xfrm xmlns:a="http://schemas.openxmlformats.org/drawingml/2006/main">
            <a:off x="0" y="762000"/>
            <a:ext cx="611979" cy="719998"/>
          </a:xfrm>
          <a:prstGeom xmlns:a="http://schemas.openxmlformats.org/drawingml/2006/main" prst="downArrow">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eaVert"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　減</a:t>
            </a:r>
            <a:endParaRPr lang="ja-JP" sz="1400" b="1">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0.11507</cdr:x>
      <cdr:y>0.50833</cdr:y>
    </cdr:from>
    <cdr:to>
      <cdr:x>0.91781</cdr:x>
      <cdr:y>0.51041</cdr:y>
    </cdr:to>
    <cdr:cxnSp macro="">
      <cdr:nvCxnSpPr>
        <cdr:cNvPr id="11" name="直線コネクタ 10">
          <a:extLst xmlns:a="http://schemas.openxmlformats.org/drawingml/2006/main">
            <a:ext uri="{FF2B5EF4-FFF2-40B4-BE49-F238E27FC236}">
              <a16:creationId xmlns:a16="http://schemas.microsoft.com/office/drawing/2014/main" id="{1F7F2247-B957-18E0-BC57-25AFE3924B14}"/>
            </a:ext>
          </a:extLst>
        </cdr:cNvPr>
        <cdr:cNvCxnSpPr/>
      </cdr:nvCxnSpPr>
      <cdr:spPr>
        <a:xfrm xmlns:a="http://schemas.openxmlformats.org/drawingml/2006/main">
          <a:off x="1066800" y="3098800"/>
          <a:ext cx="7442203" cy="12680"/>
        </a:xfrm>
        <a:prstGeom xmlns:a="http://schemas.openxmlformats.org/drawingml/2006/main" prst="line">
          <a:avLst/>
        </a:prstGeom>
        <a:ln xmlns:a="http://schemas.openxmlformats.org/drawingml/2006/main" w="25400">
          <a:solidFill>
            <a:schemeClr val="dk1">
              <a:alpha val="98000"/>
            </a:schemeClr>
          </a:solidFill>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14.xml><?xml version="1.0" encoding="utf-8"?>
<xdr:wsDr xmlns:xdr="http://schemas.openxmlformats.org/drawingml/2006/spreadsheetDrawing" xmlns:a="http://schemas.openxmlformats.org/drawingml/2006/main">
  <xdr:absoluteAnchor>
    <xdr:pos x="0" y="0"/>
    <xdr:ext cx="9278471" cy="6107206"/>
    <xdr:graphicFrame macro="">
      <xdr:nvGraphicFramePr>
        <xdr:cNvPr id="2" name="グラフ 1">
          <a:extLst>
            <a:ext uri="{FF2B5EF4-FFF2-40B4-BE49-F238E27FC236}">
              <a16:creationId xmlns:a16="http://schemas.microsoft.com/office/drawing/2014/main" id="{00000000-0008-0000-0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c:userShapes xmlns:c="http://schemas.openxmlformats.org/drawingml/2006/chart">
  <cdr:relSizeAnchor xmlns:cdr="http://schemas.openxmlformats.org/drawingml/2006/chartDrawing">
    <cdr:from>
      <cdr:x>0.11413</cdr:x>
      <cdr:y>0.54611</cdr:y>
    </cdr:from>
    <cdr:to>
      <cdr:x>0.90865</cdr:x>
      <cdr:y>0.55132</cdr:y>
    </cdr:to>
    <cdr:cxnSp macro="">
      <cdr:nvCxnSpPr>
        <cdr:cNvPr id="6" name="直線コネクタ 5">
          <a:extLst xmlns:a="http://schemas.openxmlformats.org/drawingml/2006/main">
            <a:ext uri="{FF2B5EF4-FFF2-40B4-BE49-F238E27FC236}">
              <a16:creationId xmlns:a16="http://schemas.microsoft.com/office/drawing/2014/main" id="{1E8E4AD7-5AE5-0A3F-F550-4F9763F64B00}"/>
            </a:ext>
          </a:extLst>
        </cdr:cNvPr>
        <cdr:cNvCxnSpPr/>
      </cdr:nvCxnSpPr>
      <cdr:spPr>
        <a:xfrm xmlns:a="http://schemas.openxmlformats.org/drawingml/2006/main">
          <a:off x="2119119" y="6645955"/>
          <a:ext cx="14752764" cy="63403"/>
        </a:xfrm>
        <a:prstGeom xmlns:a="http://schemas.openxmlformats.org/drawingml/2006/main" prst="line">
          <a:avLst/>
        </a:prstGeom>
        <a:ln xmlns:a="http://schemas.openxmlformats.org/drawingml/2006/main" w="25400">
          <a:solidFill>
            <a:schemeClr val="dk1">
              <a:alpha val="98000"/>
            </a:schemeClr>
          </a:solidFill>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0.93013</cdr:x>
      <cdr:y>0.41979</cdr:y>
    </cdr:from>
    <cdr:to>
      <cdr:x>0.99615</cdr:x>
      <cdr:y>0.66029</cdr:y>
    </cdr:to>
    <cdr:grpSp>
      <cdr:nvGrpSpPr>
        <cdr:cNvPr id="2" name="グループ化 1">
          <a:extLst xmlns:a="http://schemas.openxmlformats.org/drawingml/2006/main">
            <a:ext uri="{FF2B5EF4-FFF2-40B4-BE49-F238E27FC236}">
              <a16:creationId xmlns:a16="http://schemas.microsoft.com/office/drawing/2014/main" id="{9BAF7560-CEB3-69B8-A3B3-C85DF2A04D5D}"/>
            </a:ext>
          </a:extLst>
        </cdr:cNvPr>
        <cdr:cNvGrpSpPr/>
      </cdr:nvGrpSpPr>
      <cdr:grpSpPr>
        <a:xfrm xmlns:a="http://schemas.openxmlformats.org/drawingml/2006/main">
          <a:off x="8630184" y="2563744"/>
          <a:ext cx="612565" cy="1468783"/>
          <a:chOff x="8607382" y="3114690"/>
          <a:chExt cx="612071" cy="1466088"/>
        </a:xfrm>
      </cdr:grpSpPr>
      <cdr:sp macro="" textlink="">
        <cdr:nvSpPr>
          <cdr:cNvPr id="4" name="上矢印 3"/>
          <cdr:cNvSpPr/>
        </cdr:nvSpPr>
        <cdr:spPr>
          <a:xfrm xmlns:a="http://schemas.openxmlformats.org/drawingml/2006/main">
            <a:off x="8607382" y="3114690"/>
            <a:ext cx="612071" cy="719999"/>
          </a:xfrm>
          <a:prstGeom xmlns:a="http://schemas.openxmlformats.org/drawingml/2006/main" prst="upArrow">
            <a:avLst/>
          </a:prstGeom>
          <a:solidFill xmlns:a="http://schemas.openxmlformats.org/drawingml/2006/main">
            <a:srgbClr val="0070C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eaVert"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増</a:t>
            </a:r>
            <a:endParaRPr lang="ja-JP" sz="1400" b="1">
              <a:latin typeface="BIZ UDゴシック" panose="020B0400000000000000" pitchFamily="49" charset="-128"/>
              <a:ea typeface="BIZ UDゴシック" panose="020B0400000000000000" pitchFamily="49" charset="-128"/>
            </a:endParaRPr>
          </a:p>
        </cdr:txBody>
      </cdr:sp>
      <cdr:sp macro="" textlink="">
        <cdr:nvSpPr>
          <cdr:cNvPr id="5" name="下矢印 4"/>
          <cdr:cNvSpPr/>
        </cdr:nvSpPr>
        <cdr:spPr>
          <a:xfrm xmlns:a="http://schemas.openxmlformats.org/drawingml/2006/main">
            <a:off x="8607382" y="3860780"/>
            <a:ext cx="612071" cy="719998"/>
          </a:xfrm>
          <a:prstGeom xmlns:a="http://schemas.openxmlformats.org/drawingml/2006/main" prst="downArrow">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eaVert"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　減</a:t>
            </a:r>
            <a:endParaRPr lang="ja-JP" sz="1400" b="1">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0.21269</cdr:x>
      <cdr:y>0.19273</cdr:y>
    </cdr:from>
    <cdr:to>
      <cdr:x>0.21269</cdr:x>
      <cdr:y>0.90367</cdr:y>
    </cdr:to>
    <cdr:cxnSp macro="">
      <cdr:nvCxnSpPr>
        <cdr:cNvPr id="13" name="直線コネクタ 12">
          <a:extLst xmlns:a="http://schemas.openxmlformats.org/drawingml/2006/main">
            <a:ext uri="{FF2B5EF4-FFF2-40B4-BE49-F238E27FC236}">
              <a16:creationId xmlns:a16="http://schemas.microsoft.com/office/drawing/2014/main" id="{FBA62992-D4DB-EE1A-CBA6-5182986C33C1}"/>
            </a:ext>
          </a:extLst>
        </cdr:cNvPr>
        <cdr:cNvCxnSpPr/>
      </cdr:nvCxnSpPr>
      <cdr:spPr>
        <a:xfrm xmlns:a="http://schemas.openxmlformats.org/drawingml/2006/main" flipH="1">
          <a:off x="3949204" y="2345445"/>
          <a:ext cx="0" cy="8651847"/>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0.13289</cdr:x>
      <cdr:y>0.1536</cdr:y>
    </cdr:from>
    <cdr:to>
      <cdr:x>0.28932</cdr:x>
      <cdr:y>0.254</cdr:y>
    </cdr:to>
    <cdr:grpSp>
      <cdr:nvGrpSpPr>
        <cdr:cNvPr id="14" name="グループ化 13">
          <a:extLst xmlns:a="http://schemas.openxmlformats.org/drawingml/2006/main">
            <a:ext uri="{FF2B5EF4-FFF2-40B4-BE49-F238E27FC236}">
              <a16:creationId xmlns:a16="http://schemas.microsoft.com/office/drawing/2014/main" id="{C7980AEA-8A78-E6AF-E1C1-428F77A5A537}"/>
            </a:ext>
          </a:extLst>
        </cdr:cNvPr>
        <cdr:cNvGrpSpPr/>
      </cdr:nvGrpSpPr>
      <cdr:grpSpPr>
        <a:xfrm xmlns:a="http://schemas.openxmlformats.org/drawingml/2006/main">
          <a:off x="1233016" y="938067"/>
          <a:ext cx="1451431" cy="613163"/>
          <a:chOff x="0" y="0"/>
          <a:chExt cx="1450250" cy="612000"/>
        </a:xfrm>
      </cdr:grpSpPr>
      <cdr:sp macro="" textlink="">
        <cdr:nvSpPr>
          <cdr:cNvPr id="15" name="右矢印 1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16" name="左矢印 1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0.44041</cdr:x>
      <cdr:y>0.21667</cdr:y>
    </cdr:from>
    <cdr:to>
      <cdr:x>0.89555</cdr:x>
      <cdr:y>0.3125</cdr:y>
    </cdr:to>
    <cdr:sp macro="" textlink="">
      <cdr:nvSpPr>
        <cdr:cNvPr id="10" name="テキスト ボックス 1"/>
        <cdr:cNvSpPr txBox="1"/>
      </cdr:nvSpPr>
      <cdr:spPr>
        <a:xfrm xmlns:a="http://schemas.openxmlformats.org/drawingml/2006/main">
          <a:off x="4083050" y="1320800"/>
          <a:ext cx="4219575" cy="584200"/>
        </a:xfrm>
        <a:prstGeom xmlns:a="http://schemas.openxmlformats.org/drawingml/2006/main" prst="rect">
          <a:avLst/>
        </a:prstGeom>
        <a:solidFill xmlns:a="http://schemas.openxmlformats.org/drawingml/2006/main">
          <a:sysClr val="window" lastClr="FFFFFF"/>
        </a:solidFill>
        <a:ln xmlns:a="http://schemas.openxmlformats.org/drawingml/2006/main">
          <a:solidFill>
            <a:sysClr val="windowText" lastClr="000000"/>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200">
              <a:latin typeface="BIZ UDP明朝 Medium" panose="02020500000000000000" pitchFamily="18" charset="-128"/>
              <a:ea typeface="BIZ UDP明朝 Medium" panose="02020500000000000000" pitchFamily="18" charset="-128"/>
            </a:rPr>
            <a:t>　＊本推計における総人口の増減と自然増減との差を</a:t>
          </a:r>
          <a:endParaRPr lang="en-US" altLang="ja-JP" sz="1200">
            <a:latin typeface="BIZ UDP明朝 Medium" panose="02020500000000000000" pitchFamily="18" charset="-128"/>
            <a:ea typeface="BIZ UDP明朝 Medium" panose="02020500000000000000" pitchFamily="18" charset="-128"/>
          </a:endParaRPr>
        </a:p>
        <a:p xmlns:a="http://schemas.openxmlformats.org/drawingml/2006/main">
          <a:r>
            <a:rPr lang="ja-JP" altLang="en-US" sz="1200">
              <a:latin typeface="BIZ UDP明朝 Medium" panose="02020500000000000000" pitchFamily="18" charset="-128"/>
              <a:ea typeface="BIZ UDP明朝 Medium" panose="02020500000000000000" pitchFamily="18" charset="-128"/>
            </a:rPr>
            <a:t>　　  社会増減</a:t>
          </a:r>
          <a:r>
            <a:rPr lang="en-US" altLang="ja-JP" sz="1200">
              <a:latin typeface="BIZ UDP明朝 Medium" panose="02020500000000000000" pitchFamily="18" charset="-128"/>
              <a:ea typeface="BIZ UDP明朝 Medium" panose="02020500000000000000" pitchFamily="18" charset="-128"/>
            </a:rPr>
            <a:t>(</a:t>
          </a:r>
          <a:r>
            <a:rPr lang="ja-JP" altLang="en-US" sz="1200">
              <a:latin typeface="BIZ UDP明朝 Medium" panose="02020500000000000000" pitchFamily="18" charset="-128"/>
              <a:ea typeface="BIZ UDP明朝 Medium" panose="02020500000000000000" pitchFamily="18" charset="-128"/>
            </a:rPr>
            <a:t>転入超過数</a:t>
          </a:r>
          <a:r>
            <a:rPr lang="en-US" altLang="ja-JP" sz="1200">
              <a:latin typeface="BIZ UDP明朝 Medium" panose="02020500000000000000" pitchFamily="18" charset="-128"/>
              <a:ea typeface="BIZ UDP明朝 Medium" panose="02020500000000000000" pitchFamily="18" charset="-128"/>
            </a:rPr>
            <a:t>)</a:t>
          </a:r>
          <a:r>
            <a:rPr lang="ja-JP" altLang="en-US" sz="1200">
              <a:latin typeface="BIZ UDP明朝 Medium" panose="02020500000000000000" pitchFamily="18" charset="-128"/>
              <a:ea typeface="BIZ UDP明朝 Medium" panose="02020500000000000000" pitchFamily="18" charset="-128"/>
            </a:rPr>
            <a:t>としている。</a:t>
          </a:r>
          <a:endParaRPr lang="en-US" altLang="ja-JP" sz="1200">
            <a:latin typeface="BIZ UDP明朝 Medium" panose="02020500000000000000" pitchFamily="18" charset="-128"/>
            <a:ea typeface="BIZ UDP明朝 Medium" panose="02020500000000000000" pitchFamily="18" charset="-128"/>
          </a:endParaRPr>
        </a:p>
      </cdr:txBody>
    </cdr:sp>
  </cdr:relSizeAnchor>
  <cdr:relSizeAnchor xmlns:cdr="http://schemas.openxmlformats.org/drawingml/2006/chartDrawing">
    <cdr:from>
      <cdr:x>0.78078</cdr:x>
      <cdr:y>0.13211</cdr:y>
    </cdr:from>
    <cdr:to>
      <cdr:x>0.92271</cdr:x>
      <cdr:y>0.19201</cdr:y>
    </cdr:to>
    <cdr:pic>
      <cdr:nvPicPr>
        <cdr:cNvPr id="27" name="chart">
          <a:extLst xmlns:a="http://schemas.openxmlformats.org/drawingml/2006/main">
            <a:ext uri="{FF2B5EF4-FFF2-40B4-BE49-F238E27FC236}">
              <a16:creationId xmlns:a16="http://schemas.microsoft.com/office/drawing/2014/main" id="{35A63E25-CFB2-CA4B-A430-D34BFBAE6E4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7244444" y="806825"/>
          <a:ext cx="1316850" cy="365792"/>
        </a:xfrm>
        <a:prstGeom xmlns:a="http://schemas.openxmlformats.org/drawingml/2006/main" prst="rect">
          <a:avLst/>
        </a:prstGeom>
      </cdr:spPr>
    </cdr:pic>
  </cdr:relSizeAnchor>
</c:userShapes>
</file>

<file path=xl/drawings/drawing16.xml><?xml version="1.0" encoding="utf-8"?>
<xdr:wsDr xmlns:xdr="http://schemas.openxmlformats.org/drawingml/2006/spreadsheetDrawing" xmlns:a="http://schemas.openxmlformats.org/drawingml/2006/main">
  <xdr:absoluteAnchor>
    <xdr:pos x="0" y="0"/>
    <xdr:ext cx="9271000" cy="6096000"/>
    <xdr:graphicFrame macro="">
      <xdr:nvGraphicFramePr>
        <xdr:cNvPr id="2" name="グラフ 1">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0.11592</cdr:x>
      <cdr:y>0.15295</cdr:y>
    </cdr:from>
    <cdr:to>
      <cdr:x>0.19358</cdr:x>
      <cdr:y>0.25334</cdr:y>
    </cdr:to>
    <cdr:sp macro="" textlink="">
      <cdr:nvSpPr>
        <cdr:cNvPr id="5" name="右矢印 4"/>
        <cdr:cNvSpPr/>
      </cdr:nvSpPr>
      <cdr:spPr>
        <a:xfrm xmlns:a="http://schemas.openxmlformats.org/drawingml/2006/main">
          <a:off x="2149430" y="1857509"/>
          <a:ext cx="1439920" cy="1219174"/>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relSizeAnchor>
  <cdr:relSizeAnchor xmlns:cdr="http://schemas.openxmlformats.org/drawingml/2006/chartDrawing">
    <cdr:from>
      <cdr:x>0.03288</cdr:x>
      <cdr:y>0.15295</cdr:y>
    </cdr:from>
    <cdr:to>
      <cdr:x>0.11054</cdr:x>
      <cdr:y>0.25334</cdr:y>
    </cdr:to>
    <cdr:sp macro="" textlink="">
      <cdr:nvSpPr>
        <cdr:cNvPr id="6" name="左矢印 5"/>
        <cdr:cNvSpPr/>
      </cdr:nvSpPr>
      <cdr:spPr>
        <a:xfrm xmlns:a="http://schemas.openxmlformats.org/drawingml/2006/main">
          <a:off x="609636" y="1857509"/>
          <a:ext cx="1439920" cy="1219174"/>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relSizeAnchor>
  <cdr:relSizeAnchor xmlns:cdr="http://schemas.openxmlformats.org/drawingml/2006/chartDrawing">
    <cdr:from>
      <cdr:x>0.1125</cdr:x>
      <cdr:y>0.15367</cdr:y>
    </cdr:from>
    <cdr:to>
      <cdr:x>0.11387</cdr:x>
      <cdr:y>0.85471</cdr:y>
    </cdr:to>
    <cdr:cxnSp macro="">
      <cdr:nvCxnSpPr>
        <cdr:cNvPr id="7" name="直線コネクタ 6">
          <a:extLst xmlns:a="http://schemas.openxmlformats.org/drawingml/2006/main">
            <a:ext uri="{FF2B5EF4-FFF2-40B4-BE49-F238E27FC236}">
              <a16:creationId xmlns:a16="http://schemas.microsoft.com/office/drawing/2014/main" id="{9BB173C0-A955-BD64-DF46-422412BAFD97}"/>
            </a:ext>
          </a:extLst>
        </cdr:cNvPr>
        <cdr:cNvCxnSpPr/>
      </cdr:nvCxnSpPr>
      <cdr:spPr>
        <a:xfrm xmlns:a="http://schemas.openxmlformats.org/drawingml/2006/main" flipH="1">
          <a:off x="2085922" y="1866211"/>
          <a:ext cx="25402" cy="8513693"/>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0.91815</cdr:x>
      <cdr:y>0.37813</cdr:y>
    </cdr:from>
    <cdr:to>
      <cdr:x>0.98417</cdr:x>
      <cdr:y>0.61863</cdr:y>
    </cdr:to>
    <cdr:grpSp>
      <cdr:nvGrpSpPr>
        <cdr:cNvPr id="8" name="グループ化 7">
          <a:extLst xmlns:a="http://schemas.openxmlformats.org/drawingml/2006/main">
            <a:ext uri="{FF2B5EF4-FFF2-40B4-BE49-F238E27FC236}">
              <a16:creationId xmlns:a16="http://schemas.microsoft.com/office/drawing/2014/main" id="{F6578312-E2B9-1616-AE64-6B64F1135455}"/>
            </a:ext>
          </a:extLst>
        </cdr:cNvPr>
        <cdr:cNvGrpSpPr/>
      </cdr:nvGrpSpPr>
      <cdr:grpSpPr>
        <a:xfrm xmlns:a="http://schemas.openxmlformats.org/drawingml/2006/main">
          <a:off x="8512169" y="2305080"/>
          <a:ext cx="612071" cy="1466088"/>
          <a:chOff x="0" y="0"/>
          <a:chExt cx="612070" cy="1466088"/>
        </a:xfrm>
      </cdr:grpSpPr>
      <cdr:sp macro="" textlink="">
        <cdr:nvSpPr>
          <cdr:cNvPr id="9" name="上矢印 8"/>
          <cdr:cNvSpPr/>
        </cdr:nvSpPr>
        <cdr:spPr>
          <a:xfrm xmlns:a="http://schemas.openxmlformats.org/drawingml/2006/main">
            <a:off x="0" y="0"/>
            <a:ext cx="612070" cy="719999"/>
          </a:xfrm>
          <a:prstGeom xmlns:a="http://schemas.openxmlformats.org/drawingml/2006/main" prst="upArrow">
            <a:avLst/>
          </a:prstGeom>
          <a:solidFill xmlns:a="http://schemas.openxmlformats.org/drawingml/2006/main">
            <a:srgbClr val="0070C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eaVert"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増</a:t>
            </a:r>
            <a:endParaRPr lang="ja-JP" sz="1400" b="1">
              <a:latin typeface="BIZ UDゴシック" panose="020B0400000000000000" pitchFamily="49" charset="-128"/>
              <a:ea typeface="BIZ UDゴシック" panose="020B0400000000000000" pitchFamily="49" charset="-128"/>
            </a:endParaRPr>
          </a:p>
        </cdr:txBody>
      </cdr:sp>
      <cdr:sp macro="" textlink="">
        <cdr:nvSpPr>
          <cdr:cNvPr id="10" name="下矢印 9"/>
          <cdr:cNvSpPr/>
        </cdr:nvSpPr>
        <cdr:spPr>
          <a:xfrm xmlns:a="http://schemas.openxmlformats.org/drawingml/2006/main">
            <a:off x="0" y="746090"/>
            <a:ext cx="612070" cy="719998"/>
          </a:xfrm>
          <a:prstGeom xmlns:a="http://schemas.openxmlformats.org/drawingml/2006/main" prst="downArrow">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eaVert"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　減</a:t>
            </a:r>
            <a:endParaRPr lang="ja-JP" sz="1400" b="1">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0.11678</cdr:x>
      <cdr:y>0.50052</cdr:y>
    </cdr:from>
    <cdr:to>
      <cdr:x>0.9113</cdr:x>
      <cdr:y>0.50573</cdr:y>
    </cdr:to>
    <cdr:cxnSp macro="">
      <cdr:nvCxnSpPr>
        <cdr:cNvPr id="11" name="直線コネクタ 10">
          <a:extLst xmlns:a="http://schemas.openxmlformats.org/drawingml/2006/main">
            <a:ext uri="{FF2B5EF4-FFF2-40B4-BE49-F238E27FC236}">
              <a16:creationId xmlns:a16="http://schemas.microsoft.com/office/drawing/2014/main" id="{D12A8236-75F3-33BF-0E95-53A2F9F919A6}"/>
            </a:ext>
          </a:extLst>
        </cdr:cNvPr>
        <cdr:cNvCxnSpPr/>
      </cdr:nvCxnSpPr>
      <cdr:spPr>
        <a:xfrm xmlns:a="http://schemas.openxmlformats.org/drawingml/2006/main">
          <a:off x="1082675" y="3051175"/>
          <a:ext cx="7365995" cy="31760"/>
        </a:xfrm>
        <a:prstGeom xmlns:a="http://schemas.openxmlformats.org/drawingml/2006/main" prst="line">
          <a:avLst/>
        </a:prstGeom>
        <a:ln xmlns:a="http://schemas.openxmlformats.org/drawingml/2006/main" w="25400">
          <a:solidFill>
            <a:schemeClr val="dk1">
              <a:alpha val="98000"/>
            </a:schemeClr>
          </a:solidFill>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0.36849</cdr:x>
      <cdr:y>0.60469</cdr:y>
    </cdr:from>
    <cdr:to>
      <cdr:x>0.82363</cdr:x>
      <cdr:y>0.70052</cdr:y>
    </cdr:to>
    <cdr:sp macro="" textlink="">
      <cdr:nvSpPr>
        <cdr:cNvPr id="12" name="テキスト ボックス 1"/>
        <cdr:cNvSpPr txBox="1"/>
      </cdr:nvSpPr>
      <cdr:spPr>
        <a:xfrm xmlns:a="http://schemas.openxmlformats.org/drawingml/2006/main">
          <a:off x="3416300" y="3686175"/>
          <a:ext cx="4219603" cy="584180"/>
        </a:xfrm>
        <a:prstGeom xmlns:a="http://schemas.openxmlformats.org/drawingml/2006/main" prst="rect">
          <a:avLst/>
        </a:prstGeom>
        <a:solidFill xmlns:a="http://schemas.openxmlformats.org/drawingml/2006/main">
          <a:sysClr val="window" lastClr="FFFFFF"/>
        </a:solidFill>
        <a:ln xmlns:a="http://schemas.openxmlformats.org/drawingml/2006/main">
          <a:solidFill>
            <a:sysClr val="windowText" lastClr="000000"/>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200">
              <a:latin typeface="BIZ UDP明朝 Medium" panose="02020500000000000000" pitchFamily="18" charset="-128"/>
              <a:ea typeface="BIZ UDP明朝 Medium" panose="02020500000000000000" pitchFamily="18" charset="-128"/>
            </a:rPr>
            <a:t>　＊本推計における総人口の増減と自然増減との差を</a:t>
          </a:r>
          <a:endParaRPr lang="en-US" altLang="ja-JP" sz="1200">
            <a:latin typeface="BIZ UDP明朝 Medium" panose="02020500000000000000" pitchFamily="18" charset="-128"/>
            <a:ea typeface="BIZ UDP明朝 Medium" panose="02020500000000000000" pitchFamily="18" charset="-128"/>
          </a:endParaRPr>
        </a:p>
        <a:p xmlns:a="http://schemas.openxmlformats.org/drawingml/2006/main">
          <a:r>
            <a:rPr lang="ja-JP" altLang="en-US" sz="1200">
              <a:latin typeface="BIZ UDP明朝 Medium" panose="02020500000000000000" pitchFamily="18" charset="-128"/>
              <a:ea typeface="BIZ UDP明朝 Medium" panose="02020500000000000000" pitchFamily="18" charset="-128"/>
            </a:rPr>
            <a:t>　　  社会増減</a:t>
          </a:r>
          <a:r>
            <a:rPr lang="en-US" altLang="ja-JP" sz="1200">
              <a:latin typeface="BIZ UDP明朝 Medium" panose="02020500000000000000" pitchFamily="18" charset="-128"/>
              <a:ea typeface="BIZ UDP明朝 Medium" panose="02020500000000000000" pitchFamily="18" charset="-128"/>
            </a:rPr>
            <a:t>(</a:t>
          </a:r>
          <a:r>
            <a:rPr lang="ja-JP" altLang="en-US" sz="1200">
              <a:latin typeface="BIZ UDP明朝 Medium" panose="02020500000000000000" pitchFamily="18" charset="-128"/>
              <a:ea typeface="BIZ UDP明朝 Medium" panose="02020500000000000000" pitchFamily="18" charset="-128"/>
            </a:rPr>
            <a:t>転入超過数</a:t>
          </a:r>
          <a:r>
            <a:rPr lang="en-US" altLang="ja-JP" sz="1200">
              <a:latin typeface="BIZ UDP明朝 Medium" panose="02020500000000000000" pitchFamily="18" charset="-128"/>
              <a:ea typeface="BIZ UDP明朝 Medium" panose="02020500000000000000" pitchFamily="18" charset="-128"/>
            </a:rPr>
            <a:t>)</a:t>
          </a:r>
          <a:r>
            <a:rPr lang="ja-JP" altLang="en-US" sz="1200">
              <a:latin typeface="BIZ UDP明朝 Medium" panose="02020500000000000000" pitchFamily="18" charset="-128"/>
              <a:ea typeface="BIZ UDP明朝 Medium" panose="02020500000000000000" pitchFamily="18" charset="-128"/>
            </a:rPr>
            <a:t>としている。</a:t>
          </a:r>
          <a:endParaRPr lang="en-US" altLang="ja-JP" sz="1200">
            <a:latin typeface="BIZ UDP明朝 Medium" panose="02020500000000000000" pitchFamily="18" charset="-128"/>
            <a:ea typeface="BIZ UDP明朝 Medium" panose="02020500000000000000" pitchFamily="18" charset="-128"/>
          </a:endParaRPr>
        </a:p>
      </cdr:txBody>
    </cdr:sp>
  </cdr:relSizeAnchor>
</c:userShapes>
</file>

<file path=xl/drawings/drawing18.xml><?xml version="1.0" encoding="utf-8"?>
<xdr:wsDr xmlns:xdr="http://schemas.openxmlformats.org/drawingml/2006/spreadsheetDrawing" xmlns:a="http://schemas.openxmlformats.org/drawingml/2006/main">
  <xdr:absoluteAnchor>
    <xdr:pos x="0" y="0"/>
    <xdr:ext cx="9277350" cy="6105525"/>
    <xdr:graphicFrame macro="">
      <xdr:nvGraphicFramePr>
        <xdr:cNvPr id="2" name="グラフ 1">
          <a:extLst>
            <a:ext uri="{FF2B5EF4-FFF2-40B4-BE49-F238E27FC236}">
              <a16:creationId xmlns:a16="http://schemas.microsoft.com/office/drawing/2014/main" id="{00000000-0008-0000-0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c:userShapes xmlns:c="http://schemas.openxmlformats.org/drawingml/2006/chart">
  <cdr:relSizeAnchor xmlns:cdr="http://schemas.openxmlformats.org/drawingml/2006/chartDrawing">
    <cdr:from>
      <cdr:x>0.93014</cdr:x>
      <cdr:y>0.41719</cdr:y>
    </cdr:from>
    <cdr:to>
      <cdr:x>0.99615</cdr:x>
      <cdr:y>0.6603</cdr:y>
    </cdr:to>
    <cdr:grpSp>
      <cdr:nvGrpSpPr>
        <cdr:cNvPr id="2" name="グループ化 1">
          <a:extLst xmlns:a="http://schemas.openxmlformats.org/drawingml/2006/main">
            <a:ext uri="{FF2B5EF4-FFF2-40B4-BE49-F238E27FC236}">
              <a16:creationId xmlns:a16="http://schemas.microsoft.com/office/drawing/2014/main" id="{6899CA51-9850-9380-2504-66401E2F2B8E}"/>
            </a:ext>
          </a:extLst>
        </cdr:cNvPr>
        <cdr:cNvGrpSpPr/>
      </cdr:nvGrpSpPr>
      <cdr:grpSpPr>
        <a:xfrm xmlns:a="http://schemas.openxmlformats.org/drawingml/2006/main">
          <a:off x="8629234" y="2547164"/>
          <a:ext cx="612398" cy="1484314"/>
          <a:chOff x="8639181" y="3082930"/>
          <a:chExt cx="611979" cy="1481999"/>
        </a:xfrm>
      </cdr:grpSpPr>
      <cdr:sp macro="" textlink="">
        <cdr:nvSpPr>
          <cdr:cNvPr id="3" name="上矢印 2"/>
          <cdr:cNvSpPr/>
        </cdr:nvSpPr>
        <cdr:spPr>
          <a:xfrm xmlns:a="http://schemas.openxmlformats.org/drawingml/2006/main">
            <a:off x="8639181" y="3082930"/>
            <a:ext cx="611979" cy="719999"/>
          </a:xfrm>
          <a:prstGeom xmlns:a="http://schemas.openxmlformats.org/drawingml/2006/main" prst="upArrow">
            <a:avLst/>
          </a:prstGeom>
          <a:solidFill xmlns:a="http://schemas.openxmlformats.org/drawingml/2006/main">
            <a:srgbClr val="0070C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eaVert"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増</a:t>
            </a:r>
            <a:endParaRPr lang="ja-JP" sz="1400" b="1">
              <a:latin typeface="BIZ UDゴシック" panose="020B0400000000000000" pitchFamily="49" charset="-128"/>
              <a:ea typeface="BIZ UDゴシック" panose="020B0400000000000000" pitchFamily="49" charset="-128"/>
            </a:endParaRPr>
          </a:p>
        </cdr:txBody>
      </cdr:sp>
      <cdr:sp macro="" textlink="">
        <cdr:nvSpPr>
          <cdr:cNvPr id="5" name="下矢印 4"/>
          <cdr:cNvSpPr/>
        </cdr:nvSpPr>
        <cdr:spPr>
          <a:xfrm xmlns:a="http://schemas.openxmlformats.org/drawingml/2006/main">
            <a:off x="8639181" y="3844930"/>
            <a:ext cx="611979" cy="719999"/>
          </a:xfrm>
          <a:prstGeom xmlns:a="http://schemas.openxmlformats.org/drawingml/2006/main" prst="downArrow">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eaVert"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　減</a:t>
            </a:r>
            <a:endParaRPr lang="ja-JP" sz="1400" b="1">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0.11298</cdr:x>
      <cdr:y>0.54467</cdr:y>
    </cdr:from>
    <cdr:to>
      <cdr:x>0.9123</cdr:x>
      <cdr:y>0.54675</cdr:y>
    </cdr:to>
    <cdr:cxnSp macro="">
      <cdr:nvCxnSpPr>
        <cdr:cNvPr id="6" name="直線コネクタ 5">
          <a:extLst xmlns:a="http://schemas.openxmlformats.org/drawingml/2006/main">
            <a:ext uri="{FF2B5EF4-FFF2-40B4-BE49-F238E27FC236}">
              <a16:creationId xmlns:a16="http://schemas.microsoft.com/office/drawing/2014/main" id="{7E6F3CEE-0A6C-CDA3-7B1F-78C4CCDB5CC2}"/>
            </a:ext>
          </a:extLst>
        </cdr:cNvPr>
        <cdr:cNvCxnSpPr/>
      </cdr:nvCxnSpPr>
      <cdr:spPr>
        <a:xfrm xmlns:a="http://schemas.openxmlformats.org/drawingml/2006/main">
          <a:off x="2094876" y="6614702"/>
          <a:ext cx="14820991" cy="25260"/>
        </a:xfrm>
        <a:prstGeom xmlns:a="http://schemas.openxmlformats.org/drawingml/2006/main" prst="line">
          <a:avLst/>
        </a:prstGeom>
        <a:ln xmlns:a="http://schemas.openxmlformats.org/drawingml/2006/main" w="25400">
          <a:solidFill>
            <a:schemeClr val="dk1">
              <a:alpha val="98000"/>
            </a:schemeClr>
          </a:solidFill>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0.1339</cdr:x>
      <cdr:y>0.33385</cdr:y>
    </cdr:from>
    <cdr:to>
      <cdr:x>0.29033</cdr:x>
      <cdr:y>0.43425</cdr:y>
    </cdr:to>
    <cdr:grpSp>
      <cdr:nvGrpSpPr>
        <cdr:cNvPr id="7" name="グループ化 6">
          <a:extLst xmlns:a="http://schemas.openxmlformats.org/drawingml/2006/main">
            <a:ext uri="{FF2B5EF4-FFF2-40B4-BE49-F238E27FC236}">
              <a16:creationId xmlns:a16="http://schemas.microsoft.com/office/drawing/2014/main" id="{D0695B2A-A3D0-7156-D07E-820EF8E5C287}"/>
            </a:ext>
          </a:extLst>
        </cdr:cNvPr>
        <cdr:cNvGrpSpPr/>
      </cdr:nvGrpSpPr>
      <cdr:grpSpPr>
        <a:xfrm xmlns:a="http://schemas.openxmlformats.org/drawingml/2006/main">
          <a:off x="1242237" y="2038330"/>
          <a:ext cx="1451256" cy="612994"/>
          <a:chOff x="0" y="0"/>
          <a:chExt cx="1450250" cy="612000"/>
        </a:xfrm>
      </cdr:grpSpPr>
      <cdr:sp macro="" textlink="">
        <cdr:nvSpPr>
          <cdr:cNvPr id="8" name="右矢印 7"/>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9" name="左矢印 8"/>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0.21062</cdr:x>
      <cdr:y>0.18542</cdr:y>
    </cdr:from>
    <cdr:to>
      <cdr:x>0.21267</cdr:x>
      <cdr:y>0.89583</cdr:y>
    </cdr:to>
    <cdr:cxnSp macro="">
      <cdr:nvCxnSpPr>
        <cdr:cNvPr id="10" name="直線コネクタ 9">
          <a:extLst xmlns:a="http://schemas.openxmlformats.org/drawingml/2006/main">
            <a:ext uri="{FF2B5EF4-FFF2-40B4-BE49-F238E27FC236}">
              <a16:creationId xmlns:a16="http://schemas.microsoft.com/office/drawing/2014/main" id="{652901C7-9435-561D-5EAA-6D0162A12AD2}"/>
            </a:ext>
          </a:extLst>
        </cdr:cNvPr>
        <cdr:cNvCxnSpPr/>
      </cdr:nvCxnSpPr>
      <cdr:spPr>
        <a:xfrm xmlns:a="http://schemas.openxmlformats.org/drawingml/2006/main" flipH="1">
          <a:off x="1952625" y="1130320"/>
          <a:ext cx="19039" cy="4330680"/>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0.34966</cdr:x>
      <cdr:y>0.21927</cdr:y>
    </cdr:from>
    <cdr:to>
      <cdr:x>0.875</cdr:x>
      <cdr:y>0.3151</cdr:y>
    </cdr:to>
    <cdr:sp macro="" textlink="">
      <cdr:nvSpPr>
        <cdr:cNvPr id="11" name="テキスト ボックス 1"/>
        <cdr:cNvSpPr txBox="1"/>
      </cdr:nvSpPr>
      <cdr:spPr>
        <a:xfrm xmlns:a="http://schemas.openxmlformats.org/drawingml/2006/main">
          <a:off x="3241675" y="1336675"/>
          <a:ext cx="4870450" cy="584200"/>
        </a:xfrm>
        <a:prstGeom xmlns:a="http://schemas.openxmlformats.org/drawingml/2006/main" prst="rect">
          <a:avLst/>
        </a:prstGeom>
        <a:solidFill xmlns:a="http://schemas.openxmlformats.org/drawingml/2006/main">
          <a:sysClr val="window" lastClr="FFFFFF"/>
        </a:solidFill>
        <a:ln xmlns:a="http://schemas.openxmlformats.org/drawingml/2006/main">
          <a:solidFill>
            <a:sysClr val="windowText" lastClr="000000"/>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200">
              <a:latin typeface="BIZ UDP明朝 Medium" panose="02020500000000000000" pitchFamily="18" charset="-128"/>
              <a:ea typeface="BIZ UDP明朝 Medium" panose="02020500000000000000" pitchFamily="18" charset="-128"/>
            </a:rPr>
            <a:t>　＊本推計における出生数と死者数との差を自然増減としている。</a:t>
          </a:r>
          <a:endParaRPr lang="en-US" altLang="ja-JP" sz="1200">
            <a:latin typeface="BIZ UDP明朝 Medium" panose="02020500000000000000" pitchFamily="18" charset="-128"/>
            <a:ea typeface="BIZ UDP明朝 Medium" panose="02020500000000000000" pitchFamily="18" charset="-128"/>
          </a:endParaRPr>
        </a:p>
      </cdr:txBody>
    </cdr:sp>
  </cdr:relSizeAnchor>
  <cdr:relSizeAnchor xmlns:cdr="http://schemas.openxmlformats.org/drawingml/2006/chartDrawing">
    <cdr:from>
      <cdr:x>0.78267</cdr:x>
      <cdr:y>0.12752</cdr:y>
    </cdr:from>
    <cdr:to>
      <cdr:x>0.92478</cdr:x>
      <cdr:y>0.18766</cdr:y>
    </cdr:to>
    <cdr:pic>
      <cdr:nvPicPr>
        <cdr:cNvPr id="4" name="chart">
          <a:extLst xmlns:a="http://schemas.openxmlformats.org/drawingml/2006/main">
            <a:ext uri="{FF2B5EF4-FFF2-40B4-BE49-F238E27FC236}">
              <a16:creationId xmlns:a16="http://schemas.microsoft.com/office/drawing/2014/main" id="{F700E746-6DFB-6849-5177-1CF282AA1BF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7252607" y="775607"/>
          <a:ext cx="1316850" cy="365792"/>
        </a:xfrm>
        <a:prstGeom xmlns:a="http://schemas.openxmlformats.org/drawingml/2006/main" prst="rect">
          <a:avLst/>
        </a:prstGeom>
      </cdr:spPr>
    </cdr:pic>
  </cdr:relSizeAnchor>
</c:userShapes>
</file>

<file path=xl/drawings/drawing2.xml><?xml version="1.0" encoding="utf-8"?>
<c:userShapes xmlns:c="http://schemas.openxmlformats.org/drawingml/2006/chart">
  <cdr:relSizeAnchor xmlns:cdr="http://schemas.openxmlformats.org/drawingml/2006/chartDrawing">
    <cdr:from>
      <cdr:x>0.06422</cdr:x>
      <cdr:y>0.50578</cdr:y>
    </cdr:from>
    <cdr:to>
      <cdr:x>0.22064</cdr:x>
      <cdr:y>0.60617</cdr:y>
    </cdr:to>
    <cdr:grpSp>
      <cdr:nvGrpSpPr>
        <cdr:cNvPr id="4" name="グループ化 3">
          <a:extLst xmlns:a="http://schemas.openxmlformats.org/drawingml/2006/main">
            <a:ext uri="{FF2B5EF4-FFF2-40B4-BE49-F238E27FC236}">
              <a16:creationId xmlns:a16="http://schemas.microsoft.com/office/drawing/2014/main" id="{A7FEF031-8C7F-28C3-9561-85BEF2D430AB}"/>
            </a:ext>
          </a:extLst>
        </cdr:cNvPr>
        <cdr:cNvGrpSpPr/>
      </cdr:nvGrpSpPr>
      <cdr:grpSpPr>
        <a:xfrm xmlns:a="http://schemas.openxmlformats.org/drawingml/2006/main">
          <a:off x="563983" y="2519581"/>
          <a:ext cx="1373689" cy="500100"/>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0.14311</cdr:x>
      <cdr:y>0.09861</cdr:y>
    </cdr:from>
    <cdr:to>
      <cdr:x>0.14316</cdr:x>
      <cdr:y>0.81478</cdr:y>
    </cdr:to>
    <cdr:cxnSp macro="">
      <cdr:nvCxnSpPr>
        <cdr:cNvPr id="7" name="直線コネクタ 6">
          <a:extLst xmlns:a="http://schemas.openxmlformats.org/drawingml/2006/main">
            <a:ext uri="{FF2B5EF4-FFF2-40B4-BE49-F238E27FC236}">
              <a16:creationId xmlns:a16="http://schemas.microsoft.com/office/drawing/2014/main" id="{E5351FBA-F4B0-C2E1-B8B7-3A95A5584762}"/>
            </a:ext>
          </a:extLst>
        </cdr:cNvPr>
        <cdr:cNvCxnSpPr/>
      </cdr:nvCxnSpPr>
      <cdr:spPr>
        <a:xfrm xmlns:a="http://schemas.openxmlformats.org/drawingml/2006/main">
          <a:off x="1256799" y="491237"/>
          <a:ext cx="439" cy="3567654"/>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20.xml><?xml version="1.0" encoding="utf-8"?>
<xdr:wsDr xmlns:xdr="http://schemas.openxmlformats.org/drawingml/2006/spreadsheetDrawing" xmlns:a="http://schemas.openxmlformats.org/drawingml/2006/main">
  <xdr:absoluteAnchor>
    <xdr:pos x="0" y="0"/>
    <xdr:ext cx="9271000" cy="6096000"/>
    <xdr:graphicFrame macro="">
      <xdr:nvGraphicFramePr>
        <xdr:cNvPr id="2" name="グラフ 1">
          <a:extLst>
            <a:ext uri="{FF2B5EF4-FFF2-40B4-BE49-F238E27FC236}">
              <a16:creationId xmlns:a16="http://schemas.microsoft.com/office/drawing/2014/main" id="{00000000-0008-0000-0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c:userShapes xmlns:c="http://schemas.openxmlformats.org/drawingml/2006/chart">
  <cdr:relSizeAnchor xmlns:cdr="http://schemas.openxmlformats.org/drawingml/2006/chartDrawing">
    <cdr:from>
      <cdr:x>0.14675</cdr:x>
      <cdr:y>0.12665</cdr:y>
    </cdr:from>
    <cdr:to>
      <cdr:x>0.30317</cdr:x>
      <cdr:y>0.22704</cdr:y>
    </cdr:to>
    <cdr:grpSp>
      <cdr:nvGrpSpPr>
        <cdr:cNvPr id="4" name="グループ化 3">
          <a:extLst xmlns:a="http://schemas.openxmlformats.org/drawingml/2006/main">
            <a:ext uri="{FF2B5EF4-FFF2-40B4-BE49-F238E27FC236}">
              <a16:creationId xmlns:a16="http://schemas.microsoft.com/office/drawing/2014/main" id="{5ABCCA03-EDC8-C344-73CD-7E448EE46C14}"/>
            </a:ext>
          </a:extLst>
        </cdr:cNvPr>
        <cdr:cNvGrpSpPr/>
      </cdr:nvGrpSpPr>
      <cdr:grpSpPr>
        <a:xfrm xmlns:a="http://schemas.openxmlformats.org/drawingml/2006/main">
          <a:off x="1360519" y="772058"/>
          <a:ext cx="1450170" cy="611978"/>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0.22123</cdr:x>
      <cdr:y>0.14844</cdr:y>
    </cdr:from>
    <cdr:to>
      <cdr:x>0.2226</cdr:x>
      <cdr:y>0.84948</cdr:y>
    </cdr:to>
    <cdr:cxnSp macro="">
      <cdr:nvCxnSpPr>
        <cdr:cNvPr id="7" name="直線コネクタ 6">
          <a:extLst xmlns:a="http://schemas.openxmlformats.org/drawingml/2006/main">
            <a:ext uri="{FF2B5EF4-FFF2-40B4-BE49-F238E27FC236}">
              <a16:creationId xmlns:a16="http://schemas.microsoft.com/office/drawing/2014/main" id="{EA83DDD1-88E9-C859-A9B7-78614E4A7356}"/>
            </a:ext>
          </a:extLst>
        </cdr:cNvPr>
        <cdr:cNvCxnSpPr/>
      </cdr:nvCxnSpPr>
      <cdr:spPr>
        <a:xfrm xmlns:a="http://schemas.openxmlformats.org/drawingml/2006/main" flipH="1">
          <a:off x="2051023" y="904875"/>
          <a:ext cx="12727" cy="4273555"/>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0.91644</cdr:x>
      <cdr:y>0.0997</cdr:y>
    </cdr:from>
    <cdr:to>
      <cdr:x>0.98245</cdr:x>
      <cdr:y>0.34281</cdr:y>
    </cdr:to>
    <cdr:grpSp>
      <cdr:nvGrpSpPr>
        <cdr:cNvPr id="8" name="グループ化 7">
          <a:extLst xmlns:a="http://schemas.openxmlformats.org/drawingml/2006/main">
            <a:ext uri="{FF2B5EF4-FFF2-40B4-BE49-F238E27FC236}">
              <a16:creationId xmlns:a16="http://schemas.microsoft.com/office/drawing/2014/main" id="{E9739D32-61AC-DBF5-6E02-B8B0AC749348}"/>
            </a:ext>
          </a:extLst>
        </cdr:cNvPr>
        <cdr:cNvGrpSpPr/>
      </cdr:nvGrpSpPr>
      <cdr:grpSpPr>
        <a:xfrm xmlns:a="http://schemas.openxmlformats.org/drawingml/2006/main">
          <a:off x="8496315" y="607771"/>
          <a:ext cx="611979" cy="1481999"/>
          <a:chOff x="0" y="0"/>
          <a:chExt cx="611979" cy="1481999"/>
        </a:xfrm>
      </cdr:grpSpPr>
      <cdr:sp macro="" textlink="">
        <cdr:nvSpPr>
          <cdr:cNvPr id="9" name="上矢印 8"/>
          <cdr:cNvSpPr/>
        </cdr:nvSpPr>
        <cdr:spPr>
          <a:xfrm xmlns:a="http://schemas.openxmlformats.org/drawingml/2006/main">
            <a:off x="0" y="0"/>
            <a:ext cx="611979" cy="719999"/>
          </a:xfrm>
          <a:prstGeom xmlns:a="http://schemas.openxmlformats.org/drawingml/2006/main" prst="upArrow">
            <a:avLst/>
          </a:prstGeom>
          <a:solidFill xmlns:a="http://schemas.openxmlformats.org/drawingml/2006/main">
            <a:srgbClr val="0070C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eaVert"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増</a:t>
            </a:r>
            <a:endParaRPr lang="ja-JP" sz="1400" b="1">
              <a:latin typeface="BIZ UDゴシック" panose="020B0400000000000000" pitchFamily="49" charset="-128"/>
              <a:ea typeface="BIZ UDゴシック" panose="020B0400000000000000" pitchFamily="49" charset="-128"/>
            </a:endParaRPr>
          </a:p>
        </cdr:txBody>
      </cdr:sp>
      <cdr:sp macro="" textlink="">
        <cdr:nvSpPr>
          <cdr:cNvPr id="10" name="下矢印 9"/>
          <cdr:cNvSpPr/>
        </cdr:nvSpPr>
        <cdr:spPr>
          <a:xfrm xmlns:a="http://schemas.openxmlformats.org/drawingml/2006/main">
            <a:off x="0" y="762000"/>
            <a:ext cx="611979" cy="719999"/>
          </a:xfrm>
          <a:prstGeom xmlns:a="http://schemas.openxmlformats.org/drawingml/2006/main" prst="downArrow">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eaVert"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　減</a:t>
            </a:r>
            <a:endParaRPr lang="ja-JP" sz="1400" b="1">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0.10565</cdr:x>
      <cdr:y>0.22859</cdr:y>
    </cdr:from>
    <cdr:to>
      <cdr:x>0.90497</cdr:x>
      <cdr:y>0.23067</cdr:y>
    </cdr:to>
    <cdr:cxnSp macro="">
      <cdr:nvCxnSpPr>
        <cdr:cNvPr id="11" name="直線コネクタ 10">
          <a:extLst xmlns:a="http://schemas.openxmlformats.org/drawingml/2006/main">
            <a:ext uri="{FF2B5EF4-FFF2-40B4-BE49-F238E27FC236}">
              <a16:creationId xmlns:a16="http://schemas.microsoft.com/office/drawing/2014/main" id="{0A3B13F7-E9AA-D1A0-BDC6-725EDA09A171}"/>
            </a:ext>
          </a:extLst>
        </cdr:cNvPr>
        <cdr:cNvCxnSpPr/>
      </cdr:nvCxnSpPr>
      <cdr:spPr>
        <a:xfrm xmlns:a="http://schemas.openxmlformats.org/drawingml/2006/main">
          <a:off x="1959003" y="2776100"/>
          <a:ext cx="14820991" cy="25260"/>
        </a:xfrm>
        <a:prstGeom xmlns:a="http://schemas.openxmlformats.org/drawingml/2006/main" prst="line">
          <a:avLst/>
        </a:prstGeom>
        <a:ln xmlns:a="http://schemas.openxmlformats.org/drawingml/2006/main" w="25400">
          <a:solidFill>
            <a:schemeClr val="dk1">
              <a:alpha val="98000"/>
            </a:schemeClr>
          </a:solidFill>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0.33425</cdr:x>
      <cdr:y>0.29219</cdr:y>
    </cdr:from>
    <cdr:to>
      <cdr:x>0.85959</cdr:x>
      <cdr:y>0.38802</cdr:y>
    </cdr:to>
    <cdr:sp macro="" textlink="">
      <cdr:nvSpPr>
        <cdr:cNvPr id="12" name="テキスト ボックス 1"/>
        <cdr:cNvSpPr txBox="1"/>
      </cdr:nvSpPr>
      <cdr:spPr>
        <a:xfrm xmlns:a="http://schemas.openxmlformats.org/drawingml/2006/main">
          <a:off x="3098800" y="1781175"/>
          <a:ext cx="4870427" cy="584180"/>
        </a:xfrm>
        <a:prstGeom xmlns:a="http://schemas.openxmlformats.org/drawingml/2006/main" prst="rect">
          <a:avLst/>
        </a:prstGeom>
        <a:solidFill xmlns:a="http://schemas.openxmlformats.org/drawingml/2006/main">
          <a:sysClr val="window" lastClr="FFFFFF"/>
        </a:solidFill>
        <a:ln xmlns:a="http://schemas.openxmlformats.org/drawingml/2006/main">
          <a:solidFill>
            <a:sysClr val="windowText" lastClr="000000"/>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200">
              <a:latin typeface="BIZ UDP明朝 Medium" panose="02020500000000000000" pitchFamily="18" charset="-128"/>
              <a:ea typeface="BIZ UDP明朝 Medium" panose="02020500000000000000" pitchFamily="18" charset="-128"/>
            </a:rPr>
            <a:t>　＊本推計における出生数と死者数との差を自然増減としている。</a:t>
          </a:r>
          <a:endParaRPr lang="en-US" altLang="ja-JP" sz="1200">
            <a:latin typeface="BIZ UDP明朝 Medium" panose="02020500000000000000" pitchFamily="18" charset="-128"/>
            <a:ea typeface="BIZ UDP明朝 Medium" panose="02020500000000000000" pitchFamily="18" charset="-128"/>
          </a:endParaRPr>
        </a:p>
      </cdr:txBody>
    </cdr:sp>
  </cdr:relSizeAnchor>
  <cdr:relSizeAnchor xmlns:cdr="http://schemas.openxmlformats.org/drawingml/2006/chartDrawing">
    <cdr:from>
      <cdr:x>0.40959</cdr:x>
      <cdr:y>0.9276</cdr:y>
    </cdr:from>
    <cdr:to>
      <cdr:x>0.55163</cdr:x>
      <cdr:y>0.98761</cdr:y>
    </cdr:to>
    <cdr:pic>
      <cdr:nvPicPr>
        <cdr:cNvPr id="13" name="chart">
          <a:extLst xmlns:a="http://schemas.openxmlformats.org/drawingml/2006/main">
            <a:ext uri="{FF2B5EF4-FFF2-40B4-BE49-F238E27FC236}">
              <a16:creationId xmlns:a16="http://schemas.microsoft.com/office/drawing/2014/main" id="{2A481B92-E279-7ED8-896D-8C184FC816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797300" y="5654675"/>
          <a:ext cx="1316850" cy="365792"/>
        </a:xfrm>
        <a:prstGeom xmlns:a="http://schemas.openxmlformats.org/drawingml/2006/main" prst="rect">
          <a:avLst/>
        </a:prstGeom>
      </cdr:spPr>
    </cdr:pic>
  </cdr:relSizeAnchor>
</c:userShapes>
</file>

<file path=xl/drawings/drawing22.xml><?xml version="1.0" encoding="utf-8"?>
<xdr:wsDr xmlns:xdr="http://schemas.openxmlformats.org/drawingml/2006/spreadsheetDrawing" xmlns:a="http://schemas.openxmlformats.org/drawingml/2006/main">
  <xdr:absoluteAnchor>
    <xdr:pos x="0" y="0"/>
    <xdr:ext cx="9276522" cy="6096000"/>
    <xdr:graphicFrame macro="">
      <xdr:nvGraphicFramePr>
        <xdr:cNvPr id="2" name="グラフ 1">
          <a:extLst>
            <a:ext uri="{FF2B5EF4-FFF2-40B4-BE49-F238E27FC236}">
              <a16:creationId xmlns:a16="http://schemas.microsoft.com/office/drawing/2014/main" id="{35C5323F-675C-5D04-321D-7D918F14755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c:userShapes xmlns:c="http://schemas.openxmlformats.org/drawingml/2006/chart">
  <cdr:relSizeAnchor xmlns:cdr="http://schemas.openxmlformats.org/drawingml/2006/chartDrawing">
    <cdr:from>
      <cdr:x>0.935</cdr:x>
      <cdr:y>0.10902</cdr:y>
    </cdr:from>
    <cdr:to>
      <cdr:x>0.98933</cdr:x>
      <cdr:y>0.156</cdr:y>
    </cdr:to>
    <cdr:sp macro="" textlink="">
      <cdr:nvSpPr>
        <cdr:cNvPr id="42" name="テキスト ボックス 1"/>
        <cdr:cNvSpPr txBox="1"/>
      </cdr:nvSpPr>
      <cdr:spPr>
        <a:xfrm xmlns:a="http://schemas.openxmlformats.org/drawingml/2006/main">
          <a:off x="8664121" y="663122"/>
          <a:ext cx="503464" cy="28575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000"/>
            <a:t>（人）</a:t>
          </a:r>
        </a:p>
      </cdr:txBody>
    </cdr:sp>
  </cdr:relSizeAnchor>
</c:userShapes>
</file>

<file path=xl/drawings/drawing24.xml><?xml version="1.0" encoding="utf-8"?>
<xdr:wsDr xmlns:xdr="http://schemas.openxmlformats.org/drawingml/2006/spreadsheetDrawing" xmlns:a="http://schemas.openxmlformats.org/drawingml/2006/main">
  <xdr:absoluteAnchor>
    <xdr:pos x="0" y="0"/>
    <xdr:ext cx="9271000" cy="6096000"/>
    <xdr:graphicFrame macro="">
      <xdr:nvGraphicFramePr>
        <xdr:cNvPr id="2" name="グラフ 1">
          <a:extLst>
            <a:ext uri="{FF2B5EF4-FFF2-40B4-BE49-F238E27FC236}">
              <a16:creationId xmlns:a16="http://schemas.microsoft.com/office/drawing/2014/main" id="{00000000-0008-0000-4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xdr:wsDr xmlns:xdr="http://schemas.openxmlformats.org/drawingml/2006/spreadsheetDrawing" xmlns:a="http://schemas.openxmlformats.org/drawingml/2006/main">
  <xdr:absoluteAnchor>
    <xdr:pos x="0" y="0"/>
    <xdr:ext cx="9277350" cy="6105525"/>
    <xdr:graphicFrame macro="">
      <xdr:nvGraphicFramePr>
        <xdr:cNvPr id="2" name="グラフ 1">
          <a:extLst>
            <a:ext uri="{FF2B5EF4-FFF2-40B4-BE49-F238E27FC236}">
              <a16:creationId xmlns:a16="http://schemas.microsoft.com/office/drawing/2014/main" id="{00000000-0008-0000-1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c:userShapes xmlns:c="http://schemas.openxmlformats.org/drawingml/2006/chart">
  <cdr:relSizeAnchor xmlns:cdr="http://schemas.openxmlformats.org/drawingml/2006/chartDrawing">
    <cdr:from>
      <cdr:x>0.14417</cdr:x>
      <cdr:y>0.52004</cdr:y>
    </cdr:from>
    <cdr:to>
      <cdr:x>0.3006</cdr:x>
      <cdr:y>0.62044</cdr:y>
    </cdr:to>
    <cdr:grpSp>
      <cdr:nvGrpSpPr>
        <cdr:cNvPr id="4" name="グループ化 3">
          <a:extLst xmlns:a="http://schemas.openxmlformats.org/drawingml/2006/main">
            <a:ext uri="{FF2B5EF4-FFF2-40B4-BE49-F238E27FC236}">
              <a16:creationId xmlns:a16="http://schemas.microsoft.com/office/drawing/2014/main" id="{16C8F7D1-DE18-45C9-1E77-1ECF856206EA}"/>
            </a:ext>
          </a:extLst>
        </cdr:cNvPr>
        <cdr:cNvGrpSpPr/>
      </cdr:nvGrpSpPr>
      <cdr:grpSpPr>
        <a:xfrm xmlns:a="http://schemas.openxmlformats.org/drawingml/2006/main">
          <a:off x="1337516" y="3175117"/>
          <a:ext cx="1451255" cy="612995"/>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0.22295</cdr:x>
      <cdr:y>0.10698</cdr:y>
    </cdr:from>
    <cdr:to>
      <cdr:x>0.22295</cdr:x>
      <cdr:y>0.89832</cdr:y>
    </cdr:to>
    <cdr:cxnSp macro="">
      <cdr:nvCxnSpPr>
        <cdr:cNvPr id="7" name="直線コネクタ 6">
          <a:extLst xmlns:a="http://schemas.openxmlformats.org/drawingml/2006/main">
            <a:ext uri="{FF2B5EF4-FFF2-40B4-BE49-F238E27FC236}">
              <a16:creationId xmlns:a16="http://schemas.microsoft.com/office/drawing/2014/main" id="{CC70CD88-446F-BA67-3859-5AB4FECA0ABE}"/>
            </a:ext>
          </a:extLst>
        </cdr:cNvPr>
        <cdr:cNvCxnSpPr/>
      </cdr:nvCxnSpPr>
      <cdr:spPr>
        <a:xfrm xmlns:a="http://schemas.openxmlformats.org/drawingml/2006/main">
          <a:off x="2066958" y="652135"/>
          <a:ext cx="0" cy="4824000"/>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0.35993</cdr:x>
      <cdr:y>0.71146</cdr:y>
    </cdr:from>
    <cdr:to>
      <cdr:x>0.96201</cdr:x>
      <cdr:y>0.85023</cdr:y>
    </cdr:to>
    <cdr:sp macro="" textlink="">
      <cdr:nvSpPr>
        <cdr:cNvPr id="8" name="テキスト ボックス 1"/>
        <cdr:cNvSpPr txBox="1"/>
      </cdr:nvSpPr>
      <cdr:spPr>
        <a:xfrm xmlns:a="http://schemas.openxmlformats.org/drawingml/2006/main">
          <a:off x="3339197" y="4343837"/>
          <a:ext cx="5585728" cy="847288"/>
        </a:xfrm>
        <a:prstGeom xmlns:a="http://schemas.openxmlformats.org/drawingml/2006/main" prst="rect">
          <a:avLst/>
        </a:prstGeom>
        <a:solidFill xmlns:a="http://schemas.openxmlformats.org/drawingml/2006/main">
          <a:sysClr val="window" lastClr="FFFFFF"/>
        </a:solidFill>
        <a:ln xmlns:a="http://schemas.openxmlformats.org/drawingml/2006/main">
          <a:solidFill>
            <a:sysClr val="windowText" lastClr="000000"/>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200">
              <a:latin typeface="BIZ UDP明朝 Medium" panose="02020500000000000000" pitchFamily="18" charset="-128"/>
              <a:ea typeface="BIZ UDP明朝 Medium" panose="02020500000000000000" pitchFamily="18" charset="-128"/>
            </a:rPr>
            <a:t>　＊大田区の性別・年齢別人口と、生命表</a:t>
          </a:r>
          <a:r>
            <a:rPr lang="en-US" altLang="ja-JP" sz="1200">
              <a:latin typeface="BIZ UDP明朝 Medium" panose="02020500000000000000" pitchFamily="18" charset="-128"/>
              <a:ea typeface="BIZ UDP明朝 Medium" panose="02020500000000000000" pitchFamily="18" charset="-128"/>
            </a:rPr>
            <a:t>(</a:t>
          </a:r>
          <a:r>
            <a:rPr lang="ja-JP" altLang="en-US" sz="1200">
              <a:latin typeface="BIZ UDP明朝 Medium" panose="02020500000000000000" pitchFamily="18" charset="-128"/>
              <a:ea typeface="BIZ UDP明朝 Medium" panose="02020500000000000000" pitchFamily="18" charset="-128"/>
            </a:rPr>
            <a:t>厚生労働省</a:t>
          </a:r>
          <a:r>
            <a:rPr lang="en-US" altLang="ja-JP" sz="1200">
              <a:latin typeface="BIZ UDP明朝 Medium" panose="02020500000000000000" pitchFamily="18" charset="-128"/>
              <a:ea typeface="BIZ UDP明朝 Medium" panose="02020500000000000000" pitchFamily="18" charset="-128"/>
            </a:rPr>
            <a:t>)</a:t>
          </a:r>
          <a:r>
            <a:rPr lang="ja-JP" altLang="en-US" sz="1200">
              <a:latin typeface="BIZ UDP明朝 Medium" panose="02020500000000000000" pitchFamily="18" charset="-128"/>
              <a:ea typeface="BIZ UDP明朝 Medium" panose="02020500000000000000" pitchFamily="18" charset="-128"/>
            </a:rPr>
            <a:t>に基づく死亡率から算出した値であり、実際の年間の死者数とは異なる。</a:t>
          </a:r>
          <a:endParaRPr lang="en-US" altLang="ja-JP" sz="1200">
            <a:latin typeface="BIZ UDP明朝 Medium" panose="02020500000000000000" pitchFamily="18" charset="-128"/>
            <a:ea typeface="BIZ UDP明朝 Medium" panose="02020500000000000000" pitchFamily="18" charset="-128"/>
          </a:endParaRPr>
        </a:p>
        <a:p xmlns:a="http://schemas.openxmlformats.org/drawingml/2006/main">
          <a:r>
            <a:rPr lang="en-US" altLang="ja-JP" sz="1200">
              <a:latin typeface="BIZ UDP明朝 Medium" panose="02020500000000000000" pitchFamily="18" charset="-128"/>
              <a:ea typeface="BIZ UDP明朝 Medium" panose="02020500000000000000" pitchFamily="18" charset="-128"/>
            </a:rPr>
            <a:t>  *2023</a:t>
          </a:r>
          <a:r>
            <a:rPr lang="ja-JP" altLang="en-US" sz="1200">
              <a:latin typeface="BIZ UDP明朝 Medium" panose="02020500000000000000" pitchFamily="18" charset="-128"/>
              <a:ea typeface="BIZ UDP明朝 Medium" panose="02020500000000000000" pitchFamily="18" charset="-128"/>
            </a:rPr>
            <a:t>年の死亡者数以降、推計方法を見直したため</a:t>
          </a:r>
          <a:r>
            <a:rPr lang="en-US" altLang="ja-JP" sz="1200">
              <a:latin typeface="BIZ UDP明朝 Medium" panose="02020500000000000000" pitchFamily="18" charset="-128"/>
              <a:ea typeface="BIZ UDP明朝 Medium" panose="02020500000000000000" pitchFamily="18" charset="-128"/>
            </a:rPr>
            <a:t>2022</a:t>
          </a:r>
          <a:r>
            <a:rPr lang="ja-JP" altLang="en-US" sz="1200">
              <a:latin typeface="BIZ UDP明朝 Medium" panose="02020500000000000000" pitchFamily="18" charset="-128"/>
              <a:ea typeface="BIZ UDP明朝 Medium" panose="02020500000000000000" pitchFamily="18" charset="-128"/>
            </a:rPr>
            <a:t>年以前は参考値とする</a:t>
          </a:r>
          <a:r>
            <a:rPr lang="en-US" altLang="ja-JP" sz="1200">
              <a:latin typeface="BIZ UDP明朝 Medium" panose="02020500000000000000" pitchFamily="18" charset="-128"/>
              <a:ea typeface="BIZ UDP明朝 Medium" panose="02020500000000000000" pitchFamily="18" charset="-128"/>
            </a:rPr>
            <a:t>  </a:t>
          </a:r>
          <a:endParaRPr lang="ja-JP" altLang="en-US" sz="1200">
            <a:latin typeface="BIZ UDP明朝 Medium" panose="02020500000000000000" pitchFamily="18" charset="-128"/>
            <a:ea typeface="BIZ UDP明朝 Medium" panose="02020500000000000000" pitchFamily="18" charset="-128"/>
          </a:endParaRPr>
        </a:p>
      </cdr:txBody>
    </cdr:sp>
  </cdr:relSizeAnchor>
  <cdr:relSizeAnchor xmlns:cdr="http://schemas.openxmlformats.org/drawingml/2006/chartDrawing">
    <cdr:from>
      <cdr:x>0.84795</cdr:x>
      <cdr:y>0.05208</cdr:y>
    </cdr:from>
    <cdr:to>
      <cdr:x>0.98998</cdr:x>
      <cdr:y>0.11209</cdr:y>
    </cdr:to>
    <cdr:pic>
      <cdr:nvPicPr>
        <cdr:cNvPr id="19" name="chart">
          <a:extLst xmlns:a="http://schemas.openxmlformats.org/drawingml/2006/main">
            <a:ext uri="{FF2B5EF4-FFF2-40B4-BE49-F238E27FC236}">
              <a16:creationId xmlns:a16="http://schemas.microsoft.com/office/drawing/2014/main" id="{445F78FE-45A2-DA51-3277-2D979188FF8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7861300" y="317500"/>
          <a:ext cx="1316850" cy="365792"/>
        </a:xfrm>
        <a:prstGeom xmlns:a="http://schemas.openxmlformats.org/drawingml/2006/main" prst="rect">
          <a:avLst/>
        </a:prstGeom>
      </cdr:spPr>
    </cdr:pic>
  </cdr:relSizeAnchor>
</c:userShapes>
</file>

<file path=xl/drawings/drawing27.xml><?xml version="1.0" encoding="utf-8"?>
<xdr:wsDr xmlns:xdr="http://schemas.openxmlformats.org/drawingml/2006/spreadsheetDrawing" xmlns:a="http://schemas.openxmlformats.org/drawingml/2006/main">
  <xdr:absoluteAnchor>
    <xdr:pos x="0" y="0"/>
    <xdr:ext cx="9278471" cy="6107206"/>
    <xdr:graphicFrame macro="">
      <xdr:nvGraphicFramePr>
        <xdr:cNvPr id="2" name="グラフ 1">
          <a:extLst>
            <a:ext uri="{FF2B5EF4-FFF2-40B4-BE49-F238E27FC236}">
              <a16:creationId xmlns:a16="http://schemas.microsoft.com/office/drawing/2014/main" id="{00000000-0008-0000-1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c:userShapes xmlns:c="http://schemas.openxmlformats.org/drawingml/2006/chart">
  <cdr:relSizeAnchor xmlns:cdr="http://schemas.openxmlformats.org/drawingml/2006/chartDrawing">
    <cdr:from>
      <cdr:x>0.14247</cdr:x>
      <cdr:y>0.64349</cdr:y>
    </cdr:from>
    <cdr:to>
      <cdr:x>0.29974</cdr:x>
      <cdr:y>0.7452</cdr:y>
    </cdr:to>
    <cdr:grpSp>
      <cdr:nvGrpSpPr>
        <cdr:cNvPr id="4" name="グループ化 3">
          <a:extLst xmlns:a="http://schemas.openxmlformats.org/drawingml/2006/main">
            <a:ext uri="{FF2B5EF4-FFF2-40B4-BE49-F238E27FC236}">
              <a16:creationId xmlns:a16="http://schemas.microsoft.com/office/drawing/2014/main" id="{99A12087-C135-598C-4124-C612813BFFDA}"/>
            </a:ext>
          </a:extLst>
        </cdr:cNvPr>
        <cdr:cNvGrpSpPr/>
      </cdr:nvGrpSpPr>
      <cdr:grpSpPr>
        <a:xfrm xmlns:a="http://schemas.openxmlformats.org/drawingml/2006/main">
          <a:off x="1321904" y="3929926"/>
          <a:ext cx="1459225" cy="621164"/>
          <a:chOff x="-952552" y="-382470"/>
          <a:chExt cx="1458187" cy="619968"/>
        </a:xfrm>
      </cdr:grpSpPr>
      <cdr:sp macro="" textlink="">
        <cdr:nvSpPr>
          <cdr:cNvPr id="5" name="右矢印 4"/>
          <cdr:cNvSpPr/>
        </cdr:nvSpPr>
        <cdr:spPr>
          <a:xfrm xmlns:a="http://schemas.openxmlformats.org/drawingml/2006/main">
            <a:off x="-214365" y="-374502"/>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952552" y="-38247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0.22122</cdr:x>
      <cdr:y>0.16144</cdr:y>
    </cdr:from>
    <cdr:to>
      <cdr:x>0.22259</cdr:x>
      <cdr:y>0.89373</cdr:y>
    </cdr:to>
    <cdr:cxnSp macro="">
      <cdr:nvCxnSpPr>
        <cdr:cNvPr id="7" name="直線コネクタ 6">
          <a:extLst xmlns:a="http://schemas.openxmlformats.org/drawingml/2006/main">
            <a:ext uri="{FF2B5EF4-FFF2-40B4-BE49-F238E27FC236}">
              <a16:creationId xmlns:a16="http://schemas.microsoft.com/office/drawing/2014/main" id="{DD91C497-0722-C23D-0087-F4EE8FBC7981}"/>
            </a:ext>
          </a:extLst>
        </cdr:cNvPr>
        <cdr:cNvCxnSpPr/>
      </cdr:nvCxnSpPr>
      <cdr:spPr>
        <a:xfrm xmlns:a="http://schemas.openxmlformats.org/drawingml/2006/main" flipH="1">
          <a:off x="4101943" y="1960622"/>
          <a:ext cx="25402" cy="8893204"/>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0.38048</cdr:x>
      <cdr:y>0.71376</cdr:y>
    </cdr:from>
    <cdr:to>
      <cdr:x>0.9661</cdr:x>
      <cdr:y>0.80118</cdr:y>
    </cdr:to>
    <cdr:sp macro="" textlink="">
      <cdr:nvSpPr>
        <cdr:cNvPr id="8" name="テキスト ボックス 1"/>
        <cdr:cNvSpPr txBox="1"/>
      </cdr:nvSpPr>
      <cdr:spPr>
        <a:xfrm xmlns:a="http://schemas.openxmlformats.org/drawingml/2006/main">
          <a:off x="3530273" y="4359088"/>
          <a:ext cx="5433658" cy="533883"/>
        </a:xfrm>
        <a:prstGeom xmlns:a="http://schemas.openxmlformats.org/drawingml/2006/main" prst="rect">
          <a:avLst/>
        </a:prstGeom>
        <a:solidFill xmlns:a="http://schemas.openxmlformats.org/drawingml/2006/main">
          <a:sysClr val="window" lastClr="FFFFFF"/>
        </a:solidFill>
        <a:ln xmlns:a="http://schemas.openxmlformats.org/drawingml/2006/main">
          <a:solidFill>
            <a:sysClr val="windowText" lastClr="000000"/>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200">
              <a:latin typeface="BIZ UDP明朝 Medium" panose="02020500000000000000" pitchFamily="18" charset="-128"/>
              <a:ea typeface="BIZ UDP明朝 Medium" panose="02020500000000000000" pitchFamily="18" charset="-128"/>
            </a:rPr>
            <a:t> ＊大田区の性別・年齢別人口と、生命表</a:t>
          </a:r>
          <a:r>
            <a:rPr lang="en-US" altLang="ja-JP" sz="1200">
              <a:latin typeface="BIZ UDP明朝 Medium" panose="02020500000000000000" pitchFamily="18" charset="-128"/>
              <a:ea typeface="BIZ UDP明朝 Medium" panose="02020500000000000000" pitchFamily="18" charset="-128"/>
            </a:rPr>
            <a:t>(</a:t>
          </a:r>
          <a:r>
            <a:rPr lang="ja-JP" altLang="en-US" sz="1200">
              <a:latin typeface="BIZ UDP明朝 Medium" panose="02020500000000000000" pitchFamily="18" charset="-128"/>
              <a:ea typeface="BIZ UDP明朝 Medium" panose="02020500000000000000" pitchFamily="18" charset="-128"/>
            </a:rPr>
            <a:t>厚生労働省</a:t>
          </a:r>
          <a:r>
            <a:rPr lang="en-US" altLang="ja-JP" sz="1200">
              <a:latin typeface="BIZ UDP明朝 Medium" panose="02020500000000000000" pitchFamily="18" charset="-128"/>
              <a:ea typeface="BIZ UDP明朝 Medium" panose="02020500000000000000" pitchFamily="18" charset="-128"/>
            </a:rPr>
            <a:t>)</a:t>
          </a:r>
          <a:r>
            <a:rPr lang="ja-JP" altLang="en-US" sz="1200">
              <a:latin typeface="BIZ UDP明朝 Medium" panose="02020500000000000000" pitchFamily="18" charset="-128"/>
              <a:ea typeface="BIZ UDP明朝 Medium" panose="02020500000000000000" pitchFamily="18" charset="-128"/>
            </a:rPr>
            <a:t>に基づく死亡率から算出した値であり、実際の年間の死者数とは異なる。</a:t>
          </a:r>
          <a:endParaRPr lang="en-US" altLang="ja-JP" sz="1200">
            <a:latin typeface="BIZ UDP明朝 Medium" panose="02020500000000000000" pitchFamily="18" charset="-128"/>
            <a:ea typeface="BIZ UDP明朝 Medium" panose="02020500000000000000" pitchFamily="18" charset="-128"/>
          </a:endParaRPr>
        </a:p>
      </cdr:txBody>
    </cdr:sp>
  </cdr:relSizeAnchor>
  <cdr:relSizeAnchor xmlns:cdr="http://schemas.openxmlformats.org/drawingml/2006/chartDrawing">
    <cdr:from>
      <cdr:x>0.84968</cdr:x>
      <cdr:y>0.11107</cdr:y>
    </cdr:from>
    <cdr:to>
      <cdr:x>0.9916</cdr:x>
      <cdr:y>0.17097</cdr:y>
    </cdr:to>
    <cdr:pic>
      <cdr:nvPicPr>
        <cdr:cNvPr id="9" name="chart">
          <a:extLst xmlns:a="http://schemas.openxmlformats.org/drawingml/2006/main">
            <a:ext uri="{FF2B5EF4-FFF2-40B4-BE49-F238E27FC236}">
              <a16:creationId xmlns:a16="http://schemas.microsoft.com/office/drawing/2014/main" id="{F1C69C01-D4D8-06B4-74A7-C76F139FA50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7883712" y="678329"/>
          <a:ext cx="1316850" cy="365792"/>
        </a:xfrm>
        <a:prstGeom xmlns:a="http://schemas.openxmlformats.org/drawingml/2006/main" prst="rect">
          <a:avLst/>
        </a:prstGeom>
      </cdr:spPr>
    </cdr:pic>
  </cdr:relSizeAnchor>
</c:userShapes>
</file>

<file path=xl/drawings/drawing29.xml><?xml version="1.0" encoding="utf-8"?>
<xdr:wsDr xmlns:xdr="http://schemas.openxmlformats.org/drawingml/2006/spreadsheetDrawing" xmlns:a="http://schemas.openxmlformats.org/drawingml/2006/main">
  <xdr:absoluteAnchor>
    <xdr:pos x="0" y="0"/>
    <xdr:ext cx="9277350" cy="6105525"/>
    <xdr:graphicFrame macro="">
      <xdr:nvGraphicFramePr>
        <xdr:cNvPr id="2" name="グラフ 1">
          <a:extLst>
            <a:ext uri="{FF2B5EF4-FFF2-40B4-BE49-F238E27FC236}">
              <a16:creationId xmlns:a16="http://schemas.microsoft.com/office/drawing/2014/main" id="{00000000-0008-0000-1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0.14094</cdr:x>
      <cdr:y>0.31402</cdr:y>
    </cdr:from>
    <cdr:to>
      <cdr:x>0.29736</cdr:x>
      <cdr:y>0.41441</cdr:y>
    </cdr:to>
    <cdr:grpSp>
      <cdr:nvGrpSpPr>
        <cdr:cNvPr id="4" name="グループ化 3">
          <a:extLst xmlns:a="http://schemas.openxmlformats.org/drawingml/2006/main">
            <a:ext uri="{FF2B5EF4-FFF2-40B4-BE49-F238E27FC236}">
              <a16:creationId xmlns:a16="http://schemas.microsoft.com/office/drawing/2014/main" id="{69EB18E5-C65A-0EDE-3B7B-547C4F8DDE73}"/>
            </a:ext>
          </a:extLst>
        </cdr:cNvPr>
        <cdr:cNvGrpSpPr/>
      </cdr:nvGrpSpPr>
      <cdr:grpSpPr>
        <a:xfrm xmlns:a="http://schemas.openxmlformats.org/drawingml/2006/main">
          <a:off x="1241769" y="1555341"/>
          <a:ext cx="1378158" cy="497232"/>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0.21736</cdr:x>
      <cdr:y>0.15675</cdr:y>
    </cdr:from>
    <cdr:to>
      <cdr:x>0.21873</cdr:x>
      <cdr:y>0.84724</cdr:y>
    </cdr:to>
    <cdr:cxnSp macro="">
      <cdr:nvCxnSpPr>
        <cdr:cNvPr id="7" name="直線コネクタ 6">
          <a:extLst xmlns:a="http://schemas.openxmlformats.org/drawingml/2006/main">
            <a:ext uri="{FF2B5EF4-FFF2-40B4-BE49-F238E27FC236}">
              <a16:creationId xmlns:a16="http://schemas.microsoft.com/office/drawing/2014/main" id="{CCA8227C-7023-FA1C-62E9-C3F3C0DF56A9}"/>
            </a:ext>
          </a:extLst>
        </cdr:cNvPr>
        <cdr:cNvCxnSpPr/>
      </cdr:nvCxnSpPr>
      <cdr:spPr>
        <a:xfrm xmlns:a="http://schemas.openxmlformats.org/drawingml/2006/main" flipH="1">
          <a:off x="1915058" y="776360"/>
          <a:ext cx="12071" cy="3420000"/>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30.xml><?xml version="1.0" encoding="utf-8"?>
<c:userShapes xmlns:c="http://schemas.openxmlformats.org/drawingml/2006/chart">
  <cdr:relSizeAnchor xmlns:cdr="http://schemas.openxmlformats.org/drawingml/2006/chartDrawing">
    <cdr:from>
      <cdr:x>0.13931</cdr:x>
      <cdr:y>0.23354</cdr:y>
    </cdr:from>
    <cdr:to>
      <cdr:x>0.30086</cdr:x>
      <cdr:y>0.33525</cdr:y>
    </cdr:to>
    <cdr:grpSp>
      <cdr:nvGrpSpPr>
        <cdr:cNvPr id="3" name="グループ化 2">
          <a:extLst xmlns:a="http://schemas.openxmlformats.org/drawingml/2006/main">
            <a:ext uri="{FF2B5EF4-FFF2-40B4-BE49-F238E27FC236}">
              <a16:creationId xmlns:a16="http://schemas.microsoft.com/office/drawing/2014/main" id="{573AB2C3-7C04-2BBA-32D7-F3B38C021FD6}"/>
            </a:ext>
          </a:extLst>
        </cdr:cNvPr>
        <cdr:cNvGrpSpPr/>
      </cdr:nvGrpSpPr>
      <cdr:grpSpPr>
        <a:xfrm xmlns:a="http://schemas.openxmlformats.org/drawingml/2006/main">
          <a:off x="1292428" y="1425884"/>
          <a:ext cx="1498756" cy="620993"/>
          <a:chOff x="-468338" y="15936"/>
          <a:chExt cx="1497877" cy="619968"/>
        </a:xfrm>
      </cdr:grpSpPr>
      <cdr:sp macro="" textlink="">
        <cdr:nvSpPr>
          <cdr:cNvPr id="5" name="右矢印 4"/>
          <cdr:cNvSpPr/>
        </cdr:nvSpPr>
        <cdr:spPr>
          <a:xfrm xmlns:a="http://schemas.openxmlformats.org/drawingml/2006/main">
            <a:off x="309539" y="15936"/>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468338" y="23904"/>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0.22033</cdr:x>
      <cdr:y>0.10372</cdr:y>
    </cdr:from>
    <cdr:to>
      <cdr:x>0.22033</cdr:x>
      <cdr:y>0.84781</cdr:y>
    </cdr:to>
    <cdr:cxnSp macro="">
      <cdr:nvCxnSpPr>
        <cdr:cNvPr id="7" name="直線コネクタ 6">
          <a:extLst xmlns:a="http://schemas.openxmlformats.org/drawingml/2006/main">
            <a:ext uri="{FF2B5EF4-FFF2-40B4-BE49-F238E27FC236}">
              <a16:creationId xmlns:a16="http://schemas.microsoft.com/office/drawing/2014/main" id="{DF6A6033-B888-D431-D6FB-500C6267CE92}"/>
            </a:ext>
          </a:extLst>
        </cdr:cNvPr>
        <cdr:cNvCxnSpPr/>
      </cdr:nvCxnSpPr>
      <cdr:spPr>
        <a:xfrm xmlns:a="http://schemas.openxmlformats.org/drawingml/2006/main">
          <a:off x="2046177" y="631289"/>
          <a:ext cx="0" cy="4528885"/>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31.xml><?xml version="1.0" encoding="utf-8"?>
<xdr:wsDr xmlns:xdr="http://schemas.openxmlformats.org/drawingml/2006/spreadsheetDrawing" xmlns:a="http://schemas.openxmlformats.org/drawingml/2006/main">
  <xdr:absoluteAnchor>
    <xdr:pos x="0" y="0"/>
    <xdr:ext cx="9277350" cy="6105525"/>
    <xdr:graphicFrame macro="">
      <xdr:nvGraphicFramePr>
        <xdr:cNvPr id="2" name="グラフ 1">
          <a:extLst>
            <a:ext uri="{FF2B5EF4-FFF2-40B4-BE49-F238E27FC236}">
              <a16:creationId xmlns:a16="http://schemas.microsoft.com/office/drawing/2014/main" id="{00000000-0008-0000-1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c:userShapes xmlns:c="http://schemas.openxmlformats.org/drawingml/2006/chart">
  <cdr:relSizeAnchor xmlns:cdr="http://schemas.openxmlformats.org/drawingml/2006/chartDrawing">
    <cdr:from>
      <cdr:x>0.14247</cdr:x>
      <cdr:y>0.1724</cdr:y>
    </cdr:from>
    <cdr:to>
      <cdr:x>0.29889</cdr:x>
      <cdr:y>0.27279</cdr:y>
    </cdr:to>
    <cdr:grpSp>
      <cdr:nvGrpSpPr>
        <cdr:cNvPr id="4" name="グループ化 3">
          <a:extLst xmlns:a="http://schemas.openxmlformats.org/drawingml/2006/main">
            <a:ext uri="{FF2B5EF4-FFF2-40B4-BE49-F238E27FC236}">
              <a16:creationId xmlns:a16="http://schemas.microsoft.com/office/drawing/2014/main" id="{D32A495F-2E38-FE75-439D-E3585AA4D8AC}"/>
            </a:ext>
          </a:extLst>
        </cdr:cNvPr>
        <cdr:cNvGrpSpPr/>
      </cdr:nvGrpSpPr>
      <cdr:grpSpPr>
        <a:xfrm xmlns:a="http://schemas.openxmlformats.org/drawingml/2006/main">
          <a:off x="1321744" y="1052593"/>
          <a:ext cx="1451163" cy="612933"/>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0.22089</cdr:x>
      <cdr:y>0.15885</cdr:y>
    </cdr:from>
    <cdr:to>
      <cdr:x>0.22123</cdr:x>
      <cdr:y>0.84948</cdr:y>
    </cdr:to>
    <cdr:cxnSp macro="">
      <cdr:nvCxnSpPr>
        <cdr:cNvPr id="7" name="直線コネクタ 6">
          <a:extLst xmlns:a="http://schemas.openxmlformats.org/drawingml/2006/main">
            <a:ext uri="{FF2B5EF4-FFF2-40B4-BE49-F238E27FC236}">
              <a16:creationId xmlns:a16="http://schemas.microsoft.com/office/drawing/2014/main" id="{D4CEC5D6-4A79-8577-642A-14229DC5F8D6}"/>
            </a:ext>
          </a:extLst>
        </cdr:cNvPr>
        <cdr:cNvCxnSpPr/>
      </cdr:nvCxnSpPr>
      <cdr:spPr>
        <a:xfrm xmlns:a="http://schemas.openxmlformats.org/drawingml/2006/main">
          <a:off x="2051378" y="966837"/>
          <a:ext cx="3157" cy="4203502"/>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33.xml><?xml version="1.0" encoding="utf-8"?>
<xdr:wsDr xmlns:xdr="http://schemas.openxmlformats.org/drawingml/2006/spreadsheetDrawing" xmlns:a="http://schemas.openxmlformats.org/drawingml/2006/main">
  <xdr:absoluteAnchor>
    <xdr:pos x="0" y="0"/>
    <xdr:ext cx="9278471" cy="6107206"/>
    <xdr:graphicFrame macro="">
      <xdr:nvGraphicFramePr>
        <xdr:cNvPr id="2" name="グラフ 1">
          <a:extLst>
            <a:ext uri="{FF2B5EF4-FFF2-40B4-BE49-F238E27FC236}">
              <a16:creationId xmlns:a16="http://schemas.microsoft.com/office/drawing/2014/main" id="{00000000-0008-0000-1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c:userShapes xmlns:c="http://schemas.openxmlformats.org/drawingml/2006/chart">
  <cdr:relSizeAnchor xmlns:cdr="http://schemas.openxmlformats.org/drawingml/2006/chartDrawing">
    <cdr:from>
      <cdr:x>0.14393</cdr:x>
      <cdr:y>0.57007</cdr:y>
    </cdr:from>
    <cdr:to>
      <cdr:x>0.30035</cdr:x>
      <cdr:y>0.67046</cdr:y>
    </cdr:to>
    <cdr:grpSp>
      <cdr:nvGrpSpPr>
        <cdr:cNvPr id="3" name="グループ化 2">
          <a:extLst xmlns:a="http://schemas.openxmlformats.org/drawingml/2006/main">
            <a:ext uri="{FF2B5EF4-FFF2-40B4-BE49-F238E27FC236}">
              <a16:creationId xmlns:a16="http://schemas.microsoft.com/office/drawing/2014/main" id="{A1B69152-FB97-4E31-17C6-8BB0906AF7C8}"/>
            </a:ext>
          </a:extLst>
        </cdr:cNvPr>
        <cdr:cNvGrpSpPr/>
      </cdr:nvGrpSpPr>
      <cdr:grpSpPr>
        <a:xfrm xmlns:a="http://schemas.openxmlformats.org/drawingml/2006/main">
          <a:off x="1335450" y="3481535"/>
          <a:ext cx="1451339" cy="613102"/>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0.21878</cdr:x>
      <cdr:y>0.1011</cdr:y>
    </cdr:from>
    <cdr:to>
      <cdr:x>0.21878</cdr:x>
      <cdr:y>0.84681</cdr:y>
    </cdr:to>
    <cdr:cxnSp macro="">
      <cdr:nvCxnSpPr>
        <cdr:cNvPr id="7" name="直線コネクタ 6">
          <a:extLst xmlns:a="http://schemas.openxmlformats.org/drawingml/2006/main">
            <a:ext uri="{FF2B5EF4-FFF2-40B4-BE49-F238E27FC236}">
              <a16:creationId xmlns:a16="http://schemas.microsoft.com/office/drawing/2014/main" id="{8A419F82-5C60-726A-8F3A-D721F6B51BB5}"/>
            </a:ext>
          </a:extLst>
        </cdr:cNvPr>
        <cdr:cNvCxnSpPr/>
      </cdr:nvCxnSpPr>
      <cdr:spPr>
        <a:xfrm xmlns:a="http://schemas.openxmlformats.org/drawingml/2006/main">
          <a:off x="2028265" y="616324"/>
          <a:ext cx="0" cy="4545855"/>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35.xml><?xml version="1.0" encoding="utf-8"?>
<xdr:wsDr xmlns:xdr="http://schemas.openxmlformats.org/drawingml/2006/spreadsheetDrawing" xmlns:a="http://schemas.openxmlformats.org/drawingml/2006/main">
  <xdr:absoluteAnchor>
    <xdr:pos x="0" y="0"/>
    <xdr:ext cx="9277350" cy="6105525"/>
    <xdr:graphicFrame macro="">
      <xdr:nvGraphicFramePr>
        <xdr:cNvPr id="2" name="グラフ 1">
          <a:extLst>
            <a:ext uri="{FF2B5EF4-FFF2-40B4-BE49-F238E27FC236}">
              <a16:creationId xmlns:a16="http://schemas.microsoft.com/office/drawing/2014/main" id="{00000000-0008-0000-1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c:userShapes xmlns:c="http://schemas.openxmlformats.org/drawingml/2006/chart">
  <cdr:relSizeAnchor xmlns:cdr="http://schemas.openxmlformats.org/drawingml/2006/chartDrawing">
    <cdr:from>
      <cdr:x>0.14247</cdr:x>
      <cdr:y>0.16719</cdr:y>
    </cdr:from>
    <cdr:to>
      <cdr:x>0.29889</cdr:x>
      <cdr:y>0.26758</cdr:y>
    </cdr:to>
    <cdr:grpSp>
      <cdr:nvGrpSpPr>
        <cdr:cNvPr id="4" name="グループ化 3">
          <a:extLst xmlns:a="http://schemas.openxmlformats.org/drawingml/2006/main">
            <a:ext uri="{FF2B5EF4-FFF2-40B4-BE49-F238E27FC236}">
              <a16:creationId xmlns:a16="http://schemas.microsoft.com/office/drawing/2014/main" id="{E2A390B5-C367-6170-E004-067FF9131791}"/>
            </a:ext>
          </a:extLst>
        </cdr:cNvPr>
        <cdr:cNvGrpSpPr/>
      </cdr:nvGrpSpPr>
      <cdr:grpSpPr>
        <a:xfrm xmlns:a="http://schemas.openxmlformats.org/drawingml/2006/main">
          <a:off x="1321744" y="1020783"/>
          <a:ext cx="1451163" cy="612933"/>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0.22089</cdr:x>
      <cdr:y>0.15625</cdr:y>
    </cdr:from>
    <cdr:to>
      <cdr:x>0.22123</cdr:x>
      <cdr:y>0.84948</cdr:y>
    </cdr:to>
    <cdr:cxnSp macro="">
      <cdr:nvCxnSpPr>
        <cdr:cNvPr id="7" name="直線コネクタ 6">
          <a:extLst xmlns:a="http://schemas.openxmlformats.org/drawingml/2006/main">
            <a:ext uri="{FF2B5EF4-FFF2-40B4-BE49-F238E27FC236}">
              <a16:creationId xmlns:a16="http://schemas.microsoft.com/office/drawing/2014/main" id="{94E973B0-5919-89D0-7771-02F20F8A9547}"/>
            </a:ext>
          </a:extLst>
        </cdr:cNvPr>
        <cdr:cNvCxnSpPr/>
      </cdr:nvCxnSpPr>
      <cdr:spPr>
        <a:xfrm xmlns:a="http://schemas.openxmlformats.org/drawingml/2006/main">
          <a:off x="2047875" y="952500"/>
          <a:ext cx="3148" cy="4225930"/>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37.xml><?xml version="1.0" encoding="utf-8"?>
<xdr:wsDr xmlns:xdr="http://schemas.openxmlformats.org/drawingml/2006/spreadsheetDrawing" xmlns:a="http://schemas.openxmlformats.org/drawingml/2006/main">
  <xdr:absoluteAnchor>
    <xdr:pos x="0" y="0"/>
    <xdr:ext cx="9276522" cy="6096000"/>
    <xdr:graphicFrame macro="">
      <xdr:nvGraphicFramePr>
        <xdr:cNvPr id="2" name="グラフ 1">
          <a:extLst>
            <a:ext uri="{FF2B5EF4-FFF2-40B4-BE49-F238E27FC236}">
              <a16:creationId xmlns:a16="http://schemas.microsoft.com/office/drawing/2014/main" id="{00000000-0008-0000-2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8.xml><?xml version="1.0" encoding="utf-8"?>
<c:userShapes xmlns:c="http://schemas.openxmlformats.org/drawingml/2006/chart">
  <cdr:relSizeAnchor xmlns:cdr="http://schemas.openxmlformats.org/drawingml/2006/chartDrawing">
    <cdr:from>
      <cdr:x>0.9163</cdr:x>
      <cdr:y>0.10902</cdr:y>
    </cdr:from>
    <cdr:to>
      <cdr:x>0.98786</cdr:x>
      <cdr:y>0.14989</cdr:y>
    </cdr:to>
    <cdr:sp macro="" textlink="">
      <cdr:nvSpPr>
        <cdr:cNvPr id="16" name="テキスト ボックス 1"/>
        <cdr:cNvSpPr txBox="1"/>
      </cdr:nvSpPr>
      <cdr:spPr>
        <a:xfrm xmlns:a="http://schemas.openxmlformats.org/drawingml/2006/main">
          <a:off x="8490857" y="663122"/>
          <a:ext cx="663121" cy="24855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000"/>
            <a:t>（人）</a:t>
          </a:r>
        </a:p>
      </cdr:txBody>
    </cdr:sp>
  </cdr:relSizeAnchor>
  <cdr:relSizeAnchor xmlns:cdr="http://schemas.openxmlformats.org/drawingml/2006/chartDrawing">
    <cdr:from>
      <cdr:x>0.09214</cdr:x>
      <cdr:y>0.35895</cdr:y>
    </cdr:from>
    <cdr:to>
      <cdr:x>0.24857</cdr:x>
      <cdr:y>0.45934</cdr:y>
    </cdr:to>
    <cdr:grpSp>
      <cdr:nvGrpSpPr>
        <cdr:cNvPr id="3" name="グループ化 2">
          <a:extLst xmlns:a="http://schemas.openxmlformats.org/drawingml/2006/main">
            <a:ext uri="{FF2B5EF4-FFF2-40B4-BE49-F238E27FC236}">
              <a16:creationId xmlns:a16="http://schemas.microsoft.com/office/drawing/2014/main" id="{E2A390B5-C367-6170-E004-067FF9131791}"/>
            </a:ext>
          </a:extLst>
        </cdr:cNvPr>
        <cdr:cNvGrpSpPr/>
      </cdr:nvGrpSpPr>
      <cdr:grpSpPr>
        <a:xfrm xmlns:a="http://schemas.openxmlformats.org/drawingml/2006/main">
          <a:off x="854739" y="2188159"/>
          <a:ext cx="1451126" cy="611978"/>
          <a:chOff x="0" y="66690"/>
          <a:chExt cx="1450331" cy="612022"/>
        </a:xfrm>
      </cdr:grpSpPr>
      <cdr:sp macro="" textlink="">
        <cdr:nvSpPr>
          <cdr:cNvPr id="5" name="右矢印 4"/>
          <cdr:cNvSpPr/>
        </cdr:nvSpPr>
        <cdr:spPr>
          <a:xfrm xmlns:a="http://schemas.openxmlformats.org/drawingml/2006/main">
            <a:off x="730291" y="66690"/>
            <a:ext cx="720040" cy="612022"/>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66690"/>
            <a:ext cx="720040" cy="612022"/>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0.16966</cdr:x>
      <cdr:y>0.15779</cdr:y>
    </cdr:from>
    <cdr:to>
      <cdr:x>0.17</cdr:x>
      <cdr:y>0.85102</cdr:y>
    </cdr:to>
    <cdr:cxnSp macro="">
      <cdr:nvCxnSpPr>
        <cdr:cNvPr id="4" name="直線コネクタ 3">
          <a:extLst xmlns:a="http://schemas.openxmlformats.org/drawingml/2006/main">
            <a:ext uri="{FF2B5EF4-FFF2-40B4-BE49-F238E27FC236}">
              <a16:creationId xmlns:a16="http://schemas.microsoft.com/office/drawing/2014/main" id="{94E973B0-5919-89D0-7771-02F20F8A9547}"/>
            </a:ext>
          </a:extLst>
        </cdr:cNvPr>
        <cdr:cNvCxnSpPr/>
      </cdr:nvCxnSpPr>
      <cdr:spPr>
        <a:xfrm xmlns:a="http://schemas.openxmlformats.org/drawingml/2006/main">
          <a:off x="1572961" y="961887"/>
          <a:ext cx="3152" cy="4225930"/>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39.xml><?xml version="1.0" encoding="utf-8"?>
<xdr:wsDr xmlns:xdr="http://schemas.openxmlformats.org/drawingml/2006/spreadsheetDrawing" xmlns:a="http://schemas.openxmlformats.org/drawingml/2006/main">
  <xdr:absoluteAnchor>
    <xdr:pos x="0" y="0"/>
    <xdr:ext cx="9271000" cy="6096000"/>
    <xdr:graphicFrame macro="">
      <xdr:nvGraphicFramePr>
        <xdr:cNvPr id="2" name="グラフ 1">
          <a:extLst>
            <a:ext uri="{FF2B5EF4-FFF2-40B4-BE49-F238E27FC236}">
              <a16:creationId xmlns:a16="http://schemas.microsoft.com/office/drawing/2014/main" id="{00000000-0008-0000-2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0.13183</cdr:x>
      <cdr:y>0.65549</cdr:y>
    </cdr:from>
    <cdr:to>
      <cdr:x>0.29083</cdr:x>
      <cdr:y>0.7572</cdr:y>
    </cdr:to>
    <cdr:grpSp>
      <cdr:nvGrpSpPr>
        <cdr:cNvPr id="4" name="グループ化 3">
          <a:extLst xmlns:a="http://schemas.openxmlformats.org/drawingml/2006/main">
            <a:ext uri="{FF2B5EF4-FFF2-40B4-BE49-F238E27FC236}">
              <a16:creationId xmlns:a16="http://schemas.microsoft.com/office/drawing/2014/main" id="{45B3B298-3395-E946-6563-8795FA909320}"/>
            </a:ext>
          </a:extLst>
        </cdr:cNvPr>
        <cdr:cNvGrpSpPr/>
      </cdr:nvGrpSpPr>
      <cdr:grpSpPr>
        <a:xfrm xmlns:a="http://schemas.openxmlformats.org/drawingml/2006/main">
          <a:off x="1155226" y="3240398"/>
          <a:ext cx="1393317" cy="502801"/>
          <a:chOff x="-63499" y="-55777"/>
          <a:chExt cx="1474062" cy="619968"/>
        </a:xfrm>
      </cdr:grpSpPr>
      <cdr:sp macro="" textlink="">
        <cdr:nvSpPr>
          <cdr:cNvPr id="5" name="右矢印 4"/>
          <cdr:cNvSpPr/>
        </cdr:nvSpPr>
        <cdr:spPr>
          <a:xfrm xmlns:a="http://schemas.openxmlformats.org/drawingml/2006/main">
            <a:off x="690563" y="-47809"/>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63499" y="-55777"/>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0.21216</cdr:x>
      <cdr:y>0.10382</cdr:y>
    </cdr:from>
    <cdr:to>
      <cdr:x>0.21216</cdr:x>
      <cdr:y>0.87575</cdr:y>
    </cdr:to>
    <cdr:cxnSp macro="">
      <cdr:nvCxnSpPr>
        <cdr:cNvPr id="7" name="直線コネクタ 6">
          <a:extLst xmlns:a="http://schemas.openxmlformats.org/drawingml/2006/main">
            <a:ext uri="{FF2B5EF4-FFF2-40B4-BE49-F238E27FC236}">
              <a16:creationId xmlns:a16="http://schemas.microsoft.com/office/drawing/2014/main" id="{23184AEF-4BE4-F5D5-8084-FDCBE1113C5D}"/>
            </a:ext>
          </a:extLst>
        </cdr:cNvPr>
        <cdr:cNvCxnSpPr/>
      </cdr:nvCxnSpPr>
      <cdr:spPr>
        <a:xfrm xmlns:a="http://schemas.openxmlformats.org/drawingml/2006/main">
          <a:off x="1859162" y="513237"/>
          <a:ext cx="0" cy="3816000"/>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0.49863</cdr:x>
      <cdr:y>0.20885</cdr:y>
    </cdr:from>
    <cdr:to>
      <cdr:x>0.95548</cdr:x>
      <cdr:y>0.31875</cdr:y>
    </cdr:to>
    <cdr:sp macro="" textlink="">
      <cdr:nvSpPr>
        <cdr:cNvPr id="8" name="テキスト ボックス 1"/>
        <cdr:cNvSpPr txBox="1"/>
      </cdr:nvSpPr>
      <cdr:spPr>
        <a:xfrm xmlns:a="http://schemas.openxmlformats.org/drawingml/2006/main">
          <a:off x="4622800" y="1273175"/>
          <a:ext cx="4235451" cy="669925"/>
        </a:xfrm>
        <a:prstGeom xmlns:a="http://schemas.openxmlformats.org/drawingml/2006/main" prst="rect">
          <a:avLst/>
        </a:prstGeom>
        <a:solidFill xmlns:a="http://schemas.openxmlformats.org/drawingml/2006/main">
          <a:sysClr val="window" lastClr="FFFFFF"/>
        </a:solidFill>
        <a:ln xmlns:a="http://schemas.openxmlformats.org/drawingml/2006/main">
          <a:solidFill>
            <a:sysClr val="windowText" lastClr="000000"/>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200">
              <a:latin typeface="BIZ UDP明朝 Medium" panose="02020500000000000000" pitchFamily="18" charset="-128"/>
              <a:ea typeface="BIZ UDP明朝 Medium" panose="02020500000000000000" pitchFamily="18" charset="-128"/>
            </a:rPr>
            <a:t>　＊年末時点の</a:t>
          </a:r>
          <a:r>
            <a:rPr lang="en-US" altLang="ja-JP" sz="1200">
              <a:latin typeface="BIZ UDP明朝 Medium" panose="02020500000000000000" pitchFamily="18" charset="-128"/>
              <a:ea typeface="BIZ UDP明朝 Medium" panose="02020500000000000000" pitchFamily="18" charset="-128"/>
            </a:rPr>
            <a:t>0</a:t>
          </a:r>
          <a:r>
            <a:rPr lang="ja-JP" altLang="en-US" sz="1200">
              <a:latin typeface="BIZ UDP明朝 Medium" panose="02020500000000000000" pitchFamily="18" charset="-128"/>
              <a:ea typeface="BIZ UDP明朝 Medium" panose="02020500000000000000" pitchFamily="18" charset="-128"/>
            </a:rPr>
            <a:t>歳人口を直近１年間の出生数としており、</a:t>
          </a:r>
          <a:endParaRPr lang="en-US" altLang="ja-JP" sz="1200">
            <a:latin typeface="BIZ UDP明朝 Medium" panose="02020500000000000000" pitchFamily="18" charset="-128"/>
            <a:ea typeface="BIZ UDP明朝 Medium" panose="02020500000000000000" pitchFamily="18" charset="-128"/>
          </a:endParaRPr>
        </a:p>
        <a:p xmlns:a="http://schemas.openxmlformats.org/drawingml/2006/main">
          <a:r>
            <a:rPr lang="ja-JP" altLang="en-US" sz="1200">
              <a:latin typeface="BIZ UDP明朝 Medium" panose="02020500000000000000" pitchFamily="18" charset="-128"/>
              <a:ea typeface="BIZ UDP明朝 Medium" panose="02020500000000000000" pitchFamily="18" charset="-128"/>
            </a:rPr>
            <a:t>　　 実際の年間の出生数とは異なる。</a:t>
          </a:r>
          <a:endParaRPr lang="en-US" altLang="ja-JP" sz="1200">
            <a:latin typeface="BIZ UDP明朝 Medium" panose="02020500000000000000" pitchFamily="18" charset="-128"/>
            <a:ea typeface="BIZ UDP明朝 Medium" panose="02020500000000000000" pitchFamily="18" charset="-128"/>
          </a:endParaRPr>
        </a:p>
      </cdr:txBody>
    </cdr:sp>
  </cdr:relSizeAnchor>
</c:userShapes>
</file>

<file path=xl/drawings/drawing40.xml><?xml version="1.0" encoding="utf-8"?>
<xdr:wsDr xmlns:xdr="http://schemas.openxmlformats.org/drawingml/2006/spreadsheetDrawing" xmlns:a="http://schemas.openxmlformats.org/drawingml/2006/main">
  <xdr:absoluteAnchor>
    <xdr:pos x="0" y="0"/>
    <xdr:ext cx="18542000" cy="12144375"/>
    <xdr:graphicFrame macro="">
      <xdr:nvGraphicFramePr>
        <xdr:cNvPr id="2" name="グラフ 1">
          <a:extLst>
            <a:ext uri="{FF2B5EF4-FFF2-40B4-BE49-F238E27FC236}">
              <a16:creationId xmlns:a16="http://schemas.microsoft.com/office/drawing/2014/main" id="{00000000-0008-0000-2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1.xml><?xml version="1.0" encoding="utf-8"?>
<c:userShapes xmlns:c="http://schemas.openxmlformats.org/drawingml/2006/chart">
  <cdr:relSizeAnchor xmlns:cdr="http://schemas.openxmlformats.org/drawingml/2006/chartDrawing">
    <cdr:from>
      <cdr:x>0.14418</cdr:x>
      <cdr:y>0.49792</cdr:y>
    </cdr:from>
    <cdr:to>
      <cdr:x>0.30061</cdr:x>
      <cdr:y>0.59831</cdr:y>
    </cdr:to>
    <cdr:grpSp>
      <cdr:nvGrpSpPr>
        <cdr:cNvPr id="3" name="グループ化 2">
          <a:extLst xmlns:a="http://schemas.openxmlformats.org/drawingml/2006/main">
            <a:ext uri="{FF2B5EF4-FFF2-40B4-BE49-F238E27FC236}">
              <a16:creationId xmlns:a16="http://schemas.microsoft.com/office/drawing/2014/main" id="{CDDCC9D5-D086-6952-99D1-450A6F538046}"/>
            </a:ext>
          </a:extLst>
        </cdr:cNvPr>
        <cdr:cNvGrpSpPr/>
      </cdr:nvGrpSpPr>
      <cdr:grpSpPr>
        <a:xfrm xmlns:a="http://schemas.openxmlformats.org/drawingml/2006/main">
          <a:off x="2673386" y="6046927"/>
          <a:ext cx="2900525" cy="1219174"/>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0.22295</cdr:x>
      <cdr:y>0.18802</cdr:y>
    </cdr:from>
    <cdr:to>
      <cdr:x>0.22466</cdr:x>
      <cdr:y>0.85208</cdr:y>
    </cdr:to>
    <cdr:cxnSp macro="">
      <cdr:nvCxnSpPr>
        <cdr:cNvPr id="7" name="直線コネクタ 6">
          <a:extLst xmlns:a="http://schemas.openxmlformats.org/drawingml/2006/main">
            <a:ext uri="{FF2B5EF4-FFF2-40B4-BE49-F238E27FC236}">
              <a16:creationId xmlns:a16="http://schemas.microsoft.com/office/drawing/2014/main" id="{2E0D0857-3961-B2DA-528F-7F4601472B05}"/>
            </a:ext>
          </a:extLst>
        </cdr:cNvPr>
        <cdr:cNvCxnSpPr/>
      </cdr:nvCxnSpPr>
      <cdr:spPr>
        <a:xfrm xmlns:a="http://schemas.openxmlformats.org/drawingml/2006/main">
          <a:off x="2066925" y="1146175"/>
          <a:ext cx="15875" cy="4048125"/>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42.xml><?xml version="1.0" encoding="utf-8"?>
<xdr:wsDr xmlns:xdr="http://schemas.openxmlformats.org/drawingml/2006/spreadsheetDrawing" xmlns:a="http://schemas.openxmlformats.org/drawingml/2006/main">
  <xdr:absoluteAnchor>
    <xdr:pos x="0" y="0"/>
    <xdr:ext cx="18542000" cy="12144375"/>
    <xdr:graphicFrame macro="">
      <xdr:nvGraphicFramePr>
        <xdr:cNvPr id="2" name="グラフ 1">
          <a:extLst>
            <a:ext uri="{FF2B5EF4-FFF2-40B4-BE49-F238E27FC236}">
              <a16:creationId xmlns:a16="http://schemas.microsoft.com/office/drawing/2014/main" id="{00000000-0008-0000-2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3.xml><?xml version="1.0" encoding="utf-8"?>
<c:userShapes xmlns:c="http://schemas.openxmlformats.org/drawingml/2006/chart">
  <cdr:relSizeAnchor xmlns:cdr="http://schemas.openxmlformats.org/drawingml/2006/chartDrawing">
    <cdr:from>
      <cdr:x>0.13904</cdr:x>
      <cdr:y>0.58646</cdr:y>
    </cdr:from>
    <cdr:to>
      <cdr:x>0.29547</cdr:x>
      <cdr:y>0.68685</cdr:y>
    </cdr:to>
    <cdr:grpSp>
      <cdr:nvGrpSpPr>
        <cdr:cNvPr id="3" name="グループ化 2">
          <a:extLst xmlns:a="http://schemas.openxmlformats.org/drawingml/2006/main">
            <a:ext uri="{FF2B5EF4-FFF2-40B4-BE49-F238E27FC236}">
              <a16:creationId xmlns:a16="http://schemas.microsoft.com/office/drawing/2014/main" id="{D6D844CE-6A65-0660-07A7-B189FA8B2655}"/>
            </a:ext>
          </a:extLst>
        </cdr:cNvPr>
        <cdr:cNvGrpSpPr/>
      </cdr:nvGrpSpPr>
      <cdr:grpSpPr>
        <a:xfrm xmlns:a="http://schemas.openxmlformats.org/drawingml/2006/main">
          <a:off x="2578080" y="7122190"/>
          <a:ext cx="2900525" cy="1219174"/>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0.2161</cdr:x>
      <cdr:y>0.18281</cdr:y>
    </cdr:from>
    <cdr:to>
      <cdr:x>0.21781</cdr:x>
      <cdr:y>0.84688</cdr:y>
    </cdr:to>
    <cdr:cxnSp macro="">
      <cdr:nvCxnSpPr>
        <cdr:cNvPr id="7" name="直線コネクタ 6">
          <a:extLst xmlns:a="http://schemas.openxmlformats.org/drawingml/2006/main">
            <a:ext uri="{FF2B5EF4-FFF2-40B4-BE49-F238E27FC236}">
              <a16:creationId xmlns:a16="http://schemas.microsoft.com/office/drawing/2014/main" id="{552E327F-9516-588F-4F6D-10C9F1106ED0}"/>
            </a:ext>
          </a:extLst>
        </cdr:cNvPr>
        <cdr:cNvCxnSpPr/>
      </cdr:nvCxnSpPr>
      <cdr:spPr>
        <a:xfrm xmlns:a="http://schemas.openxmlformats.org/drawingml/2006/main">
          <a:off x="2003425" y="1114425"/>
          <a:ext cx="15875" cy="4048125"/>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44.xml><?xml version="1.0" encoding="utf-8"?>
<xdr:wsDr xmlns:xdr="http://schemas.openxmlformats.org/drawingml/2006/spreadsheetDrawing" xmlns:a="http://schemas.openxmlformats.org/drawingml/2006/main">
  <xdr:absoluteAnchor>
    <xdr:pos x="0" y="0"/>
    <xdr:ext cx="18542000" cy="12144375"/>
    <xdr:graphicFrame macro="">
      <xdr:nvGraphicFramePr>
        <xdr:cNvPr id="2" name="グラフ 1">
          <a:extLst>
            <a:ext uri="{FF2B5EF4-FFF2-40B4-BE49-F238E27FC236}">
              <a16:creationId xmlns:a16="http://schemas.microsoft.com/office/drawing/2014/main" id="{00000000-0008-0000-2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5.xml><?xml version="1.0" encoding="utf-8"?>
<c:userShapes xmlns:c="http://schemas.openxmlformats.org/drawingml/2006/chart">
  <cdr:relSizeAnchor xmlns:cdr="http://schemas.openxmlformats.org/drawingml/2006/chartDrawing">
    <cdr:from>
      <cdr:x>0.9163</cdr:x>
      <cdr:y>0.10902</cdr:y>
    </cdr:from>
    <cdr:to>
      <cdr:x>0.98786</cdr:x>
      <cdr:y>0.14989</cdr:y>
    </cdr:to>
    <cdr:sp macro="" textlink="">
      <cdr:nvSpPr>
        <cdr:cNvPr id="16" name="テキスト ボックス 1"/>
        <cdr:cNvSpPr txBox="1"/>
      </cdr:nvSpPr>
      <cdr:spPr>
        <a:xfrm xmlns:a="http://schemas.openxmlformats.org/drawingml/2006/main">
          <a:off x="8490857" y="663122"/>
          <a:ext cx="663121" cy="24855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000"/>
            <a:t>（人）</a:t>
          </a:r>
        </a:p>
      </cdr:txBody>
    </cdr:sp>
  </cdr:relSizeAnchor>
</c:userShapes>
</file>

<file path=xl/drawings/drawing46.xml><?xml version="1.0" encoding="utf-8"?>
<xdr:wsDr xmlns:xdr="http://schemas.openxmlformats.org/drawingml/2006/spreadsheetDrawing" xmlns:a="http://schemas.openxmlformats.org/drawingml/2006/main">
  <xdr:absoluteAnchor>
    <xdr:pos x="0" y="0"/>
    <xdr:ext cx="9271000" cy="6096000"/>
    <xdr:graphicFrame macro="">
      <xdr:nvGraphicFramePr>
        <xdr:cNvPr id="2" name="グラフ 1">
          <a:extLst>
            <a:ext uri="{FF2B5EF4-FFF2-40B4-BE49-F238E27FC236}">
              <a16:creationId xmlns:a16="http://schemas.microsoft.com/office/drawing/2014/main" id="{00000000-0008-0000-2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7.xml><?xml version="1.0" encoding="utf-8"?>
<xdr:wsDr xmlns:xdr="http://schemas.openxmlformats.org/drawingml/2006/spreadsheetDrawing" xmlns:a="http://schemas.openxmlformats.org/drawingml/2006/main">
  <xdr:absoluteAnchor>
    <xdr:pos x="0" y="0"/>
    <xdr:ext cx="9271000" cy="6096000"/>
    <xdr:graphicFrame macro="">
      <xdr:nvGraphicFramePr>
        <xdr:cNvPr id="2" name="グラフ 1">
          <a:extLst>
            <a:ext uri="{FF2B5EF4-FFF2-40B4-BE49-F238E27FC236}">
              <a16:creationId xmlns:a16="http://schemas.microsoft.com/office/drawing/2014/main" id="{00000000-0008-0000-2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8.xml><?xml version="1.0" encoding="utf-8"?>
<c:userShapes xmlns:c="http://schemas.openxmlformats.org/drawingml/2006/chart">
  <cdr:relSizeAnchor xmlns:cdr="http://schemas.openxmlformats.org/drawingml/2006/chartDrawing">
    <cdr:from>
      <cdr:x>0.13904</cdr:x>
      <cdr:y>0.53698</cdr:y>
    </cdr:from>
    <cdr:to>
      <cdr:x>0.29547</cdr:x>
      <cdr:y>0.63737</cdr:y>
    </cdr:to>
    <cdr:grpSp>
      <cdr:nvGrpSpPr>
        <cdr:cNvPr id="3" name="グループ化 2">
          <a:extLst xmlns:a="http://schemas.openxmlformats.org/drawingml/2006/main">
            <a:ext uri="{FF2B5EF4-FFF2-40B4-BE49-F238E27FC236}">
              <a16:creationId xmlns:a16="http://schemas.microsoft.com/office/drawing/2014/main" id="{5E5289DC-37E6-7F3A-0340-8FF43269320D}"/>
            </a:ext>
          </a:extLst>
        </cdr:cNvPr>
        <cdr:cNvGrpSpPr/>
      </cdr:nvGrpSpPr>
      <cdr:grpSpPr>
        <a:xfrm xmlns:a="http://schemas.openxmlformats.org/drawingml/2006/main">
          <a:off x="1289040" y="3273430"/>
          <a:ext cx="1450262" cy="611978"/>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0.2161</cdr:x>
      <cdr:y>0.18281</cdr:y>
    </cdr:from>
    <cdr:to>
      <cdr:x>0.21781</cdr:x>
      <cdr:y>0.84688</cdr:y>
    </cdr:to>
    <cdr:cxnSp macro="">
      <cdr:nvCxnSpPr>
        <cdr:cNvPr id="7" name="直線コネクタ 6">
          <a:extLst xmlns:a="http://schemas.openxmlformats.org/drawingml/2006/main">
            <a:ext uri="{FF2B5EF4-FFF2-40B4-BE49-F238E27FC236}">
              <a16:creationId xmlns:a16="http://schemas.microsoft.com/office/drawing/2014/main" id="{F02C0979-D91B-B390-AB81-D5DEFC3D39B4}"/>
            </a:ext>
          </a:extLst>
        </cdr:cNvPr>
        <cdr:cNvCxnSpPr/>
      </cdr:nvCxnSpPr>
      <cdr:spPr>
        <a:xfrm xmlns:a="http://schemas.openxmlformats.org/drawingml/2006/main">
          <a:off x="2003425" y="1114425"/>
          <a:ext cx="15875" cy="4048125"/>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49.xml><?xml version="1.0" encoding="utf-8"?>
<xdr:wsDr xmlns:xdr="http://schemas.openxmlformats.org/drawingml/2006/spreadsheetDrawing" xmlns:a="http://schemas.openxmlformats.org/drawingml/2006/main">
  <xdr:absoluteAnchor>
    <xdr:pos x="0" y="0"/>
    <xdr:ext cx="9277350" cy="6105525"/>
    <xdr:graphicFrame macro="">
      <xdr:nvGraphicFramePr>
        <xdr:cNvPr id="2" name="グラフ 1">
          <a:extLst>
            <a:ext uri="{FF2B5EF4-FFF2-40B4-BE49-F238E27FC236}">
              <a16:creationId xmlns:a16="http://schemas.microsoft.com/office/drawing/2014/main" id="{00000000-0008-0000-2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0.14247</cdr:x>
      <cdr:y>0.70885</cdr:y>
    </cdr:from>
    <cdr:to>
      <cdr:x>0.29889</cdr:x>
      <cdr:y>0.80925</cdr:y>
    </cdr:to>
    <cdr:grpSp>
      <cdr:nvGrpSpPr>
        <cdr:cNvPr id="4" name="グループ化 3">
          <a:extLst xmlns:a="http://schemas.openxmlformats.org/drawingml/2006/main">
            <a:ext uri="{FF2B5EF4-FFF2-40B4-BE49-F238E27FC236}">
              <a16:creationId xmlns:a16="http://schemas.microsoft.com/office/drawing/2014/main" id="{4E14FEB1-9E5B-D21D-2E20-732BFFA38CC2}"/>
            </a:ext>
          </a:extLst>
        </cdr:cNvPr>
        <cdr:cNvGrpSpPr/>
      </cdr:nvGrpSpPr>
      <cdr:grpSpPr>
        <a:xfrm xmlns:a="http://schemas.openxmlformats.org/drawingml/2006/main">
          <a:off x="1251179" y="3483926"/>
          <a:ext cx="1373688" cy="493456"/>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0.21868</cdr:x>
      <cdr:y>0.16114</cdr:y>
    </cdr:from>
    <cdr:to>
      <cdr:x>0.22005</cdr:x>
      <cdr:y>0.89342</cdr:y>
    </cdr:to>
    <cdr:cxnSp macro="">
      <cdr:nvCxnSpPr>
        <cdr:cNvPr id="7" name="直線コネクタ 6">
          <a:extLst xmlns:a="http://schemas.openxmlformats.org/drawingml/2006/main">
            <a:ext uri="{FF2B5EF4-FFF2-40B4-BE49-F238E27FC236}">
              <a16:creationId xmlns:a16="http://schemas.microsoft.com/office/drawing/2014/main" id="{482605E3-B9A0-38AF-F607-9F91CE88FBB0}"/>
            </a:ext>
          </a:extLst>
        </cdr:cNvPr>
        <cdr:cNvCxnSpPr/>
      </cdr:nvCxnSpPr>
      <cdr:spPr>
        <a:xfrm xmlns:a="http://schemas.openxmlformats.org/drawingml/2006/main" flipH="1">
          <a:off x="1920440" y="791987"/>
          <a:ext cx="12031" cy="3599082"/>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0.43299</cdr:x>
      <cdr:y>0.62532</cdr:y>
    </cdr:from>
    <cdr:to>
      <cdr:x>0.89715</cdr:x>
      <cdr:y>0.8746</cdr:y>
    </cdr:to>
    <cdr:sp macro="" textlink="">
      <cdr:nvSpPr>
        <cdr:cNvPr id="8" name="テキスト ボックス 1"/>
        <cdr:cNvSpPr txBox="1"/>
      </cdr:nvSpPr>
      <cdr:spPr>
        <a:xfrm xmlns:a="http://schemas.openxmlformats.org/drawingml/2006/main">
          <a:off x="3802540" y="3073366"/>
          <a:ext cx="4076316" cy="1225210"/>
        </a:xfrm>
        <a:prstGeom xmlns:a="http://schemas.openxmlformats.org/drawingml/2006/main" prst="rect">
          <a:avLst/>
        </a:prstGeom>
        <a:solidFill xmlns:a="http://schemas.openxmlformats.org/drawingml/2006/main">
          <a:sysClr val="window" lastClr="FFFFFF"/>
        </a:solidFill>
        <a:ln xmlns:a="http://schemas.openxmlformats.org/drawingml/2006/main">
          <a:solidFill>
            <a:sysClr val="windowText" lastClr="000000"/>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200">
              <a:latin typeface="BIZ UDP明朝 Medium" panose="02020500000000000000" pitchFamily="18" charset="-128"/>
              <a:ea typeface="BIZ UDP明朝 Medium" panose="02020500000000000000" pitchFamily="18" charset="-128"/>
            </a:rPr>
            <a:t>　＊年末時点の</a:t>
          </a:r>
          <a:r>
            <a:rPr lang="en-US" altLang="ja-JP" sz="1200">
              <a:latin typeface="BIZ UDP明朝 Medium" panose="02020500000000000000" pitchFamily="18" charset="-128"/>
              <a:ea typeface="BIZ UDP明朝 Medium" panose="02020500000000000000" pitchFamily="18" charset="-128"/>
            </a:rPr>
            <a:t>0</a:t>
          </a:r>
          <a:r>
            <a:rPr lang="ja-JP" altLang="en-US" sz="1200">
              <a:latin typeface="BIZ UDP明朝 Medium" panose="02020500000000000000" pitchFamily="18" charset="-128"/>
              <a:ea typeface="BIZ UDP明朝 Medium" panose="02020500000000000000" pitchFamily="18" charset="-128"/>
            </a:rPr>
            <a:t>歳人口を直近１年間の出生数としており、</a:t>
          </a:r>
          <a:endParaRPr lang="en-US" altLang="ja-JP" sz="1200">
            <a:latin typeface="BIZ UDP明朝 Medium" panose="02020500000000000000" pitchFamily="18" charset="-128"/>
            <a:ea typeface="BIZ UDP明朝 Medium" panose="02020500000000000000" pitchFamily="18" charset="-128"/>
          </a:endParaRPr>
        </a:p>
        <a:p xmlns:a="http://schemas.openxmlformats.org/drawingml/2006/main">
          <a:r>
            <a:rPr lang="ja-JP" altLang="en-US" sz="1200">
              <a:latin typeface="BIZ UDP明朝 Medium" panose="02020500000000000000" pitchFamily="18" charset="-128"/>
              <a:ea typeface="BIZ UDP明朝 Medium" panose="02020500000000000000" pitchFamily="18" charset="-128"/>
            </a:rPr>
            <a:t>　　 実際の年間の出生数とは異なる。</a:t>
          </a:r>
          <a:endParaRPr lang="en-US" altLang="ja-JP" sz="1200">
            <a:latin typeface="BIZ UDP明朝 Medium" panose="02020500000000000000" pitchFamily="18" charset="-128"/>
            <a:ea typeface="BIZ UDP明朝 Medium" panose="02020500000000000000" pitchFamily="18" charset="-128"/>
          </a:endParaRPr>
        </a:p>
        <a:p xmlns:a="http://schemas.openxmlformats.org/drawingml/2006/main">
          <a:r>
            <a:rPr lang="ja-JP" altLang="en-US" sz="1200">
              <a:latin typeface="BIZ UDP明朝 Medium" panose="02020500000000000000" pitchFamily="18" charset="-128"/>
              <a:ea typeface="BIZ UDP明朝 Medium" panose="02020500000000000000" pitchFamily="18" charset="-128"/>
            </a:rPr>
            <a:t>　＊</a:t>
          </a:r>
          <a:r>
            <a:rPr lang="en-US" altLang="ja-JP" sz="1200">
              <a:latin typeface="BIZ UDP明朝 Medium" panose="02020500000000000000" pitchFamily="18" charset="-128"/>
              <a:ea typeface="BIZ UDP明朝 Medium" panose="02020500000000000000" pitchFamily="18" charset="-128"/>
            </a:rPr>
            <a:t>0</a:t>
          </a:r>
          <a:r>
            <a:rPr lang="ja-JP" altLang="en-US" sz="1200">
              <a:latin typeface="BIZ UDP明朝 Medium" panose="02020500000000000000" pitchFamily="18" charset="-128"/>
              <a:ea typeface="BIZ UDP明朝 Medium" panose="02020500000000000000" pitchFamily="18" charset="-128"/>
            </a:rPr>
            <a:t>歳児の人口は、母親の年齢別人口に対する比率を</a:t>
          </a:r>
          <a:endParaRPr lang="en-US" altLang="ja-JP" sz="1200">
            <a:latin typeface="BIZ UDP明朝 Medium" panose="02020500000000000000" pitchFamily="18" charset="-128"/>
            <a:ea typeface="BIZ UDP明朝 Medium" panose="02020500000000000000" pitchFamily="18" charset="-128"/>
          </a:endParaRPr>
        </a:p>
        <a:p xmlns:a="http://schemas.openxmlformats.org/drawingml/2006/main">
          <a:r>
            <a:rPr lang="ja-JP" altLang="en-US" sz="1200">
              <a:latin typeface="BIZ UDP明朝 Medium" panose="02020500000000000000" pitchFamily="18" charset="-128"/>
              <a:ea typeface="BIZ UDP明朝 Medium" panose="02020500000000000000" pitchFamily="18" charset="-128"/>
            </a:rPr>
            <a:t>　用いて算出している。ただし、</a:t>
          </a:r>
          <a:r>
            <a:rPr lang="en-US" altLang="ja-JP" sz="1200">
              <a:latin typeface="BIZ UDP明朝 Medium" panose="02020500000000000000" pitchFamily="18" charset="-128"/>
              <a:ea typeface="BIZ UDP明朝 Medium" panose="02020500000000000000" pitchFamily="18" charset="-128"/>
            </a:rPr>
            <a:t>3</a:t>
          </a:r>
          <a:r>
            <a:rPr lang="ja-JP" altLang="en-US" sz="1200">
              <a:latin typeface="BIZ UDP明朝 Medium" panose="02020500000000000000" pitchFamily="18" charset="-128"/>
              <a:ea typeface="BIZ UDP明朝 Medium" panose="02020500000000000000" pitchFamily="18" charset="-128"/>
            </a:rPr>
            <a:t>地区における母親の年齢別</a:t>
          </a:r>
          <a:endParaRPr lang="en-US" altLang="ja-JP" sz="1200">
            <a:latin typeface="BIZ UDP明朝 Medium" panose="02020500000000000000" pitchFamily="18" charset="-128"/>
            <a:ea typeface="BIZ UDP明朝 Medium" panose="02020500000000000000" pitchFamily="18" charset="-128"/>
          </a:endParaRPr>
        </a:p>
        <a:p xmlns:a="http://schemas.openxmlformats.org/drawingml/2006/main">
          <a:r>
            <a:rPr lang="ja-JP" altLang="en-US" sz="1200">
              <a:latin typeface="BIZ UDP明朝 Medium" panose="02020500000000000000" pitchFamily="18" charset="-128"/>
              <a:ea typeface="BIZ UDP明朝 Medium" panose="02020500000000000000" pitchFamily="18" charset="-128"/>
            </a:rPr>
            <a:t>　人口自体が推定値であるため、地区別の０歳児人口は二重</a:t>
          </a:r>
          <a:endParaRPr lang="en-US" altLang="ja-JP" sz="1200">
            <a:latin typeface="BIZ UDP明朝 Medium" panose="02020500000000000000" pitchFamily="18" charset="-128"/>
            <a:ea typeface="BIZ UDP明朝 Medium" panose="02020500000000000000" pitchFamily="18" charset="-128"/>
          </a:endParaRPr>
        </a:p>
        <a:p xmlns:a="http://schemas.openxmlformats.org/drawingml/2006/main">
          <a:r>
            <a:rPr lang="ja-JP" altLang="en-US" sz="1200">
              <a:latin typeface="BIZ UDP明朝 Medium" panose="02020500000000000000" pitchFamily="18" charset="-128"/>
              <a:ea typeface="BIZ UDP明朝 Medium" panose="02020500000000000000" pitchFamily="18" charset="-128"/>
            </a:rPr>
            <a:t>　の推定に基づく数値となっている。</a:t>
          </a:r>
          <a:endParaRPr lang="en-US" altLang="ja-JP" sz="1200">
            <a:latin typeface="BIZ UDP明朝 Medium" panose="02020500000000000000" pitchFamily="18" charset="-128"/>
            <a:ea typeface="BIZ UDP明朝 Medium" panose="02020500000000000000" pitchFamily="18" charset="-128"/>
          </a:endParaRPr>
        </a:p>
      </cdr:txBody>
    </cdr:sp>
  </cdr:relSizeAnchor>
</c:userShapes>
</file>

<file path=xl/drawings/drawing50.xml><?xml version="1.0" encoding="utf-8"?>
<c:userShapes xmlns:c="http://schemas.openxmlformats.org/drawingml/2006/chart">
  <cdr:relSizeAnchor xmlns:cdr="http://schemas.openxmlformats.org/drawingml/2006/chartDrawing">
    <cdr:from>
      <cdr:x>0.14076</cdr:x>
      <cdr:y>0.18542</cdr:y>
    </cdr:from>
    <cdr:to>
      <cdr:x>0.29718</cdr:x>
      <cdr:y>0.28581</cdr:y>
    </cdr:to>
    <cdr:grpSp>
      <cdr:nvGrpSpPr>
        <cdr:cNvPr id="4" name="グループ化 3">
          <a:extLst xmlns:a="http://schemas.openxmlformats.org/drawingml/2006/main">
            <a:ext uri="{FF2B5EF4-FFF2-40B4-BE49-F238E27FC236}">
              <a16:creationId xmlns:a16="http://schemas.microsoft.com/office/drawing/2014/main" id="{FBBD482B-990F-8518-C945-65D75EC6D932}"/>
            </a:ext>
          </a:extLst>
        </cdr:cNvPr>
        <cdr:cNvGrpSpPr/>
      </cdr:nvGrpSpPr>
      <cdr:grpSpPr>
        <a:xfrm xmlns:a="http://schemas.openxmlformats.org/drawingml/2006/main">
          <a:off x="1305880" y="1132086"/>
          <a:ext cx="1451163" cy="612934"/>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0.22089</cdr:x>
      <cdr:y>0.15625</cdr:y>
    </cdr:from>
    <cdr:to>
      <cdr:x>0.22123</cdr:x>
      <cdr:y>0.84948</cdr:y>
    </cdr:to>
    <cdr:cxnSp macro="">
      <cdr:nvCxnSpPr>
        <cdr:cNvPr id="7" name="直線コネクタ 6">
          <a:extLst xmlns:a="http://schemas.openxmlformats.org/drawingml/2006/main">
            <a:ext uri="{FF2B5EF4-FFF2-40B4-BE49-F238E27FC236}">
              <a16:creationId xmlns:a16="http://schemas.microsoft.com/office/drawing/2014/main" id="{4B765FE8-70DB-82DB-375D-CA068EA7445F}"/>
            </a:ext>
          </a:extLst>
        </cdr:cNvPr>
        <cdr:cNvCxnSpPr/>
      </cdr:nvCxnSpPr>
      <cdr:spPr>
        <a:xfrm xmlns:a="http://schemas.openxmlformats.org/drawingml/2006/main">
          <a:off x="2047875" y="952500"/>
          <a:ext cx="3148" cy="4225930"/>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0.42129</cdr:x>
      <cdr:y>0.28601</cdr:y>
    </cdr:from>
    <cdr:to>
      <cdr:x>0.93224</cdr:x>
      <cdr:y>0.38534</cdr:y>
    </cdr:to>
    <cdr:sp macro="" textlink="">
      <cdr:nvSpPr>
        <cdr:cNvPr id="3" name="テキスト ボックス 1">
          <a:extLst xmlns:a="http://schemas.openxmlformats.org/drawingml/2006/main">
            <a:ext uri="{FF2B5EF4-FFF2-40B4-BE49-F238E27FC236}">
              <a16:creationId xmlns:a16="http://schemas.microsoft.com/office/drawing/2014/main" id="{B43A215B-9BC0-1A96-7D34-261944C9A84A}"/>
            </a:ext>
          </a:extLst>
        </cdr:cNvPr>
        <cdr:cNvSpPr txBox="1"/>
      </cdr:nvSpPr>
      <cdr:spPr>
        <a:xfrm xmlns:a="http://schemas.openxmlformats.org/drawingml/2006/main">
          <a:off x="3908455" y="1746241"/>
          <a:ext cx="4740262" cy="606434"/>
        </a:xfrm>
        <a:prstGeom xmlns:a="http://schemas.openxmlformats.org/drawingml/2006/main" prst="rect">
          <a:avLst/>
        </a:prstGeom>
        <a:solidFill xmlns:a="http://schemas.openxmlformats.org/drawingml/2006/main">
          <a:sysClr val="window" lastClr="FFFFFF"/>
        </a:solidFill>
        <a:ln xmlns:a="http://schemas.openxmlformats.org/drawingml/2006/main">
          <a:solidFill>
            <a:sysClr val="windowText" lastClr="000000"/>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200">
              <a:latin typeface="BIZ UDP明朝 Medium" panose="02020500000000000000" pitchFamily="18" charset="-128"/>
              <a:ea typeface="BIZ UDP明朝 Medium" panose="02020500000000000000" pitchFamily="18" charset="-128"/>
            </a:rPr>
            <a:t>　＊３地区の年齢別人口は推定値であるため、地区別の年少人口は</a:t>
          </a:r>
          <a:endParaRPr lang="en-US" altLang="ja-JP" sz="1200">
            <a:latin typeface="BIZ UDP明朝 Medium" panose="02020500000000000000" pitchFamily="18" charset="-128"/>
            <a:ea typeface="BIZ UDP明朝 Medium" panose="02020500000000000000" pitchFamily="18" charset="-128"/>
          </a:endParaRPr>
        </a:p>
        <a:p xmlns:a="http://schemas.openxmlformats.org/drawingml/2006/main">
          <a:r>
            <a:rPr lang="ja-JP" altLang="en-US" sz="1200">
              <a:latin typeface="BIZ UDP明朝 Medium" panose="02020500000000000000" pitchFamily="18" charset="-128"/>
              <a:ea typeface="BIZ UDP明朝 Medium" panose="02020500000000000000" pitchFamily="18" charset="-128"/>
            </a:rPr>
            <a:t>　二重の推定に基づく数値となっている。</a:t>
          </a:r>
        </a:p>
      </cdr:txBody>
    </cdr:sp>
  </cdr:relSizeAnchor>
</c:userShapes>
</file>

<file path=xl/drawings/drawing51.xml><?xml version="1.0" encoding="utf-8"?>
<xdr:wsDr xmlns:xdr="http://schemas.openxmlformats.org/drawingml/2006/spreadsheetDrawing" xmlns:a="http://schemas.openxmlformats.org/drawingml/2006/main">
  <xdr:absoluteAnchor>
    <xdr:pos x="0" y="0"/>
    <xdr:ext cx="9277350" cy="6105525"/>
    <xdr:graphicFrame macro="">
      <xdr:nvGraphicFramePr>
        <xdr:cNvPr id="2" name="グラフ 1">
          <a:extLst>
            <a:ext uri="{FF2B5EF4-FFF2-40B4-BE49-F238E27FC236}">
              <a16:creationId xmlns:a16="http://schemas.microsoft.com/office/drawing/2014/main" id="{00000000-0008-0000-3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2.xml><?xml version="1.0" encoding="utf-8"?>
<c:userShapes xmlns:c="http://schemas.openxmlformats.org/drawingml/2006/chart">
  <cdr:relSizeAnchor xmlns:cdr="http://schemas.openxmlformats.org/drawingml/2006/chartDrawing">
    <cdr:from>
      <cdr:x>0.0935</cdr:x>
      <cdr:y>0.56875</cdr:y>
    </cdr:from>
    <cdr:to>
      <cdr:x>0.24993</cdr:x>
      <cdr:y>0.66915</cdr:y>
    </cdr:to>
    <cdr:grpSp>
      <cdr:nvGrpSpPr>
        <cdr:cNvPr id="3" name="グループ化 2">
          <a:extLst xmlns:a="http://schemas.openxmlformats.org/drawingml/2006/main">
            <a:ext uri="{FF2B5EF4-FFF2-40B4-BE49-F238E27FC236}">
              <a16:creationId xmlns:a16="http://schemas.microsoft.com/office/drawing/2014/main" id="{2DF67648-8284-9A17-6AED-A5B343AFEA2C}"/>
            </a:ext>
          </a:extLst>
        </cdr:cNvPr>
        <cdr:cNvGrpSpPr/>
      </cdr:nvGrpSpPr>
      <cdr:grpSpPr>
        <a:xfrm xmlns:a="http://schemas.openxmlformats.org/drawingml/2006/main">
          <a:off x="867432" y="3472517"/>
          <a:ext cx="1451256" cy="612995"/>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0.17302</cdr:x>
      <cdr:y>0.18698</cdr:y>
    </cdr:from>
    <cdr:to>
      <cdr:x>0.17302</cdr:x>
      <cdr:y>0.85104</cdr:y>
    </cdr:to>
    <cdr:cxnSp macro="">
      <cdr:nvCxnSpPr>
        <cdr:cNvPr id="7" name="直線コネクタ 6">
          <a:extLst xmlns:a="http://schemas.openxmlformats.org/drawingml/2006/main">
            <a:ext uri="{FF2B5EF4-FFF2-40B4-BE49-F238E27FC236}">
              <a16:creationId xmlns:a16="http://schemas.microsoft.com/office/drawing/2014/main" id="{EB74A8E8-74DD-A032-A514-5A9026EF30BE}"/>
            </a:ext>
          </a:extLst>
        </cdr:cNvPr>
        <cdr:cNvCxnSpPr/>
      </cdr:nvCxnSpPr>
      <cdr:spPr>
        <a:xfrm xmlns:a="http://schemas.openxmlformats.org/drawingml/2006/main">
          <a:off x="1604100" y="1139845"/>
          <a:ext cx="0" cy="4048110"/>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53.xml><?xml version="1.0" encoding="utf-8"?>
<xdr:wsDr xmlns:xdr="http://schemas.openxmlformats.org/drawingml/2006/spreadsheetDrawing" xmlns:a="http://schemas.openxmlformats.org/drawingml/2006/main">
  <xdr:absoluteAnchor>
    <xdr:pos x="0" y="0"/>
    <xdr:ext cx="9278471" cy="6107206"/>
    <xdr:graphicFrame macro="">
      <xdr:nvGraphicFramePr>
        <xdr:cNvPr id="2" name="グラフ 1">
          <a:extLst>
            <a:ext uri="{FF2B5EF4-FFF2-40B4-BE49-F238E27FC236}">
              <a16:creationId xmlns:a16="http://schemas.microsoft.com/office/drawing/2014/main" id="{00000000-0008-0000-3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4.xml><?xml version="1.0" encoding="utf-8"?>
<c:userShapes xmlns:c="http://schemas.openxmlformats.org/drawingml/2006/chart">
  <cdr:relSizeAnchor xmlns:cdr="http://schemas.openxmlformats.org/drawingml/2006/chartDrawing">
    <cdr:from>
      <cdr:x>0.10138</cdr:x>
      <cdr:y>0.68802</cdr:y>
    </cdr:from>
    <cdr:to>
      <cdr:x>0.2578</cdr:x>
      <cdr:y>0.78841</cdr:y>
    </cdr:to>
    <cdr:grpSp>
      <cdr:nvGrpSpPr>
        <cdr:cNvPr id="4" name="グループ化 3">
          <a:extLst xmlns:a="http://schemas.openxmlformats.org/drawingml/2006/main">
            <a:ext uri="{FF2B5EF4-FFF2-40B4-BE49-F238E27FC236}">
              <a16:creationId xmlns:a16="http://schemas.microsoft.com/office/drawing/2014/main" id="{9E2A2FCA-9D39-153A-0CCE-3E6AD9035E92}"/>
            </a:ext>
          </a:extLst>
        </cdr:cNvPr>
        <cdr:cNvGrpSpPr/>
      </cdr:nvGrpSpPr>
      <cdr:grpSpPr>
        <a:xfrm xmlns:a="http://schemas.openxmlformats.org/drawingml/2006/main">
          <a:off x="940651" y="4201880"/>
          <a:ext cx="1451339" cy="613102"/>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0.17788</cdr:x>
      <cdr:y>0.18597</cdr:y>
    </cdr:from>
    <cdr:to>
      <cdr:x>0.17822</cdr:x>
      <cdr:y>0.85329</cdr:y>
    </cdr:to>
    <cdr:cxnSp macro="">
      <cdr:nvCxnSpPr>
        <cdr:cNvPr id="7" name="直線コネクタ 6">
          <a:extLst xmlns:a="http://schemas.openxmlformats.org/drawingml/2006/main">
            <a:ext uri="{FF2B5EF4-FFF2-40B4-BE49-F238E27FC236}">
              <a16:creationId xmlns:a16="http://schemas.microsoft.com/office/drawing/2014/main" id="{9692B44C-F701-2532-F829-809B4219C242}"/>
            </a:ext>
          </a:extLst>
        </cdr:cNvPr>
        <cdr:cNvCxnSpPr/>
      </cdr:nvCxnSpPr>
      <cdr:spPr>
        <a:xfrm xmlns:a="http://schemas.openxmlformats.org/drawingml/2006/main">
          <a:off x="1649161" y="1133652"/>
          <a:ext cx="3152" cy="4067983"/>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0.44267</cdr:x>
      <cdr:y>0.27621</cdr:y>
    </cdr:from>
    <cdr:to>
      <cdr:x>0.95356</cdr:x>
      <cdr:y>0.37551</cdr:y>
    </cdr:to>
    <cdr:sp macro="" textlink="">
      <cdr:nvSpPr>
        <cdr:cNvPr id="2" name="テキスト ボックス 1">
          <a:extLst xmlns:a="http://schemas.openxmlformats.org/drawingml/2006/main">
            <a:ext uri="{FF2B5EF4-FFF2-40B4-BE49-F238E27FC236}">
              <a16:creationId xmlns:a16="http://schemas.microsoft.com/office/drawing/2014/main" id="{25FD1012-817C-CC43-ABBE-A29A5FAAEA6F}"/>
            </a:ext>
          </a:extLst>
        </cdr:cNvPr>
        <cdr:cNvSpPr txBox="1"/>
      </cdr:nvSpPr>
      <cdr:spPr>
        <a:xfrm xmlns:a="http://schemas.openxmlformats.org/drawingml/2006/main">
          <a:off x="4107329" y="1686859"/>
          <a:ext cx="4740262" cy="606434"/>
        </a:xfrm>
        <a:prstGeom xmlns:a="http://schemas.openxmlformats.org/drawingml/2006/main" prst="rect">
          <a:avLst/>
        </a:prstGeom>
        <a:solidFill xmlns:a="http://schemas.openxmlformats.org/drawingml/2006/main">
          <a:sysClr val="window" lastClr="FFFFFF"/>
        </a:solidFill>
        <a:ln xmlns:a="http://schemas.openxmlformats.org/drawingml/2006/main">
          <a:solidFill>
            <a:sysClr val="windowText" lastClr="000000"/>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200">
              <a:latin typeface="BIZ UDP明朝 Medium" panose="02020500000000000000" pitchFamily="18" charset="-128"/>
              <a:ea typeface="BIZ UDP明朝 Medium" panose="02020500000000000000" pitchFamily="18" charset="-128"/>
            </a:rPr>
            <a:t>　＊３地区の年齢別人口は推定値であるため、地区別の年少人口は</a:t>
          </a:r>
          <a:endParaRPr lang="en-US" altLang="ja-JP" sz="1200">
            <a:latin typeface="BIZ UDP明朝 Medium" panose="02020500000000000000" pitchFamily="18" charset="-128"/>
            <a:ea typeface="BIZ UDP明朝 Medium" panose="02020500000000000000" pitchFamily="18" charset="-128"/>
          </a:endParaRPr>
        </a:p>
        <a:p xmlns:a="http://schemas.openxmlformats.org/drawingml/2006/main">
          <a:r>
            <a:rPr lang="ja-JP" altLang="en-US" sz="1200">
              <a:latin typeface="BIZ UDP明朝 Medium" panose="02020500000000000000" pitchFamily="18" charset="-128"/>
              <a:ea typeface="BIZ UDP明朝 Medium" panose="02020500000000000000" pitchFamily="18" charset="-128"/>
            </a:rPr>
            <a:t>　二重の推定に基づく数値となっている。</a:t>
          </a:r>
        </a:p>
      </cdr:txBody>
    </cdr:sp>
  </cdr:relSizeAnchor>
</c:userShapes>
</file>

<file path=xl/drawings/drawing55.xml><?xml version="1.0" encoding="utf-8"?>
<xdr:wsDr xmlns:xdr="http://schemas.openxmlformats.org/drawingml/2006/spreadsheetDrawing" xmlns:a="http://schemas.openxmlformats.org/drawingml/2006/main">
  <xdr:absoluteAnchor>
    <xdr:pos x="0" y="0"/>
    <xdr:ext cx="9276522" cy="6096000"/>
    <xdr:graphicFrame macro="">
      <xdr:nvGraphicFramePr>
        <xdr:cNvPr id="2" name="グラフ 1">
          <a:extLst>
            <a:ext uri="{FF2B5EF4-FFF2-40B4-BE49-F238E27FC236}">
              <a16:creationId xmlns:a16="http://schemas.microsoft.com/office/drawing/2014/main" id="{00000000-0008-0000-3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6.xml><?xml version="1.0" encoding="utf-8"?>
<c:userShapes xmlns:c="http://schemas.openxmlformats.org/drawingml/2006/chart">
  <cdr:relSizeAnchor xmlns:cdr="http://schemas.openxmlformats.org/drawingml/2006/chartDrawing">
    <cdr:from>
      <cdr:x>0.14432</cdr:x>
      <cdr:y>0.43021</cdr:y>
    </cdr:from>
    <cdr:to>
      <cdr:x>0.30075</cdr:x>
      <cdr:y>0.5306</cdr:y>
    </cdr:to>
    <cdr:grpSp>
      <cdr:nvGrpSpPr>
        <cdr:cNvPr id="3" name="グループ化 2">
          <a:extLst xmlns:a="http://schemas.openxmlformats.org/drawingml/2006/main">
            <a:ext uri="{FF2B5EF4-FFF2-40B4-BE49-F238E27FC236}">
              <a16:creationId xmlns:a16="http://schemas.microsoft.com/office/drawing/2014/main" id="{69575FDE-A02E-5B45-4C1B-EFED74369224}"/>
            </a:ext>
          </a:extLst>
        </cdr:cNvPr>
        <cdr:cNvGrpSpPr/>
      </cdr:nvGrpSpPr>
      <cdr:grpSpPr>
        <a:xfrm xmlns:a="http://schemas.openxmlformats.org/drawingml/2006/main">
          <a:off x="1338788" y="2622560"/>
          <a:ext cx="1451126" cy="611978"/>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0.21952</cdr:x>
      <cdr:y>0.18542</cdr:y>
    </cdr:from>
    <cdr:to>
      <cdr:x>0.22123</cdr:x>
      <cdr:y>0.84948</cdr:y>
    </cdr:to>
    <cdr:cxnSp macro="">
      <cdr:nvCxnSpPr>
        <cdr:cNvPr id="7" name="直線コネクタ 6">
          <a:extLst xmlns:a="http://schemas.openxmlformats.org/drawingml/2006/main">
            <a:ext uri="{FF2B5EF4-FFF2-40B4-BE49-F238E27FC236}">
              <a16:creationId xmlns:a16="http://schemas.microsoft.com/office/drawing/2014/main" id="{321D8404-62AD-7AED-F969-82F44CC36BC0}"/>
            </a:ext>
          </a:extLst>
        </cdr:cNvPr>
        <cdr:cNvCxnSpPr/>
      </cdr:nvCxnSpPr>
      <cdr:spPr>
        <a:xfrm xmlns:a="http://schemas.openxmlformats.org/drawingml/2006/main">
          <a:off x="2035175" y="1130300"/>
          <a:ext cx="15875" cy="4048125"/>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57.xml><?xml version="1.0" encoding="utf-8"?>
<xdr:wsDr xmlns:xdr="http://schemas.openxmlformats.org/drawingml/2006/spreadsheetDrawing" xmlns:a="http://schemas.openxmlformats.org/drawingml/2006/main">
  <xdr:absoluteAnchor>
    <xdr:pos x="0" y="0"/>
    <xdr:ext cx="9277350" cy="6105525"/>
    <xdr:graphicFrame macro="">
      <xdr:nvGraphicFramePr>
        <xdr:cNvPr id="2" name="グラフ 1">
          <a:extLst>
            <a:ext uri="{FF2B5EF4-FFF2-40B4-BE49-F238E27FC236}">
              <a16:creationId xmlns:a16="http://schemas.microsoft.com/office/drawing/2014/main" id="{00000000-0008-0000-3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8.xml><?xml version="1.0" encoding="utf-8"?>
<c:userShapes xmlns:c="http://schemas.openxmlformats.org/drawingml/2006/chart">
  <cdr:relSizeAnchor xmlns:cdr="http://schemas.openxmlformats.org/drawingml/2006/chartDrawing">
    <cdr:from>
      <cdr:x>0.14247</cdr:x>
      <cdr:y>0.22708</cdr:y>
    </cdr:from>
    <cdr:to>
      <cdr:x>0.29889</cdr:x>
      <cdr:y>0.32747</cdr:y>
    </cdr:to>
    <cdr:grpSp>
      <cdr:nvGrpSpPr>
        <cdr:cNvPr id="4" name="グループ化 3">
          <a:extLst xmlns:a="http://schemas.openxmlformats.org/drawingml/2006/main">
            <a:ext uri="{FF2B5EF4-FFF2-40B4-BE49-F238E27FC236}">
              <a16:creationId xmlns:a16="http://schemas.microsoft.com/office/drawing/2014/main" id="{E78C2659-88C3-BB12-C9C8-5354DB202425}"/>
            </a:ext>
          </a:extLst>
        </cdr:cNvPr>
        <cdr:cNvGrpSpPr/>
      </cdr:nvGrpSpPr>
      <cdr:grpSpPr>
        <a:xfrm xmlns:a="http://schemas.openxmlformats.org/drawingml/2006/main">
          <a:off x="1321744" y="1386443"/>
          <a:ext cx="1451163" cy="612933"/>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0.22089</cdr:x>
      <cdr:y>0.17448</cdr:y>
    </cdr:from>
    <cdr:to>
      <cdr:x>0.22123</cdr:x>
      <cdr:y>0.85361</cdr:y>
    </cdr:to>
    <cdr:cxnSp macro="">
      <cdr:nvCxnSpPr>
        <cdr:cNvPr id="7" name="直線コネクタ 6">
          <a:extLst xmlns:a="http://schemas.openxmlformats.org/drawingml/2006/main">
            <a:ext uri="{FF2B5EF4-FFF2-40B4-BE49-F238E27FC236}">
              <a16:creationId xmlns:a16="http://schemas.microsoft.com/office/drawing/2014/main" id="{52EC7A58-274F-2A8D-7C03-6B7BEC3DAB35}"/>
            </a:ext>
          </a:extLst>
        </cdr:cNvPr>
        <cdr:cNvCxnSpPr/>
      </cdr:nvCxnSpPr>
      <cdr:spPr>
        <a:xfrm xmlns:a="http://schemas.openxmlformats.org/drawingml/2006/main">
          <a:off x="2047871" y="1063625"/>
          <a:ext cx="3152" cy="4140000"/>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0.423</cdr:x>
      <cdr:y>0.22361</cdr:y>
    </cdr:from>
    <cdr:to>
      <cdr:x>0.9579</cdr:x>
      <cdr:y>0.32293</cdr:y>
    </cdr:to>
    <cdr:sp macro="" textlink="">
      <cdr:nvSpPr>
        <cdr:cNvPr id="2" name="テキスト ボックス 1">
          <a:extLst xmlns:a="http://schemas.openxmlformats.org/drawingml/2006/main">
            <a:ext uri="{FF2B5EF4-FFF2-40B4-BE49-F238E27FC236}">
              <a16:creationId xmlns:a16="http://schemas.microsoft.com/office/drawing/2014/main" id="{25FD1012-817C-CC43-ABBE-A29A5FAAEA6F}"/>
            </a:ext>
          </a:extLst>
        </cdr:cNvPr>
        <cdr:cNvSpPr txBox="1"/>
      </cdr:nvSpPr>
      <cdr:spPr>
        <a:xfrm xmlns:a="http://schemas.openxmlformats.org/drawingml/2006/main">
          <a:off x="3924300" y="1365250"/>
          <a:ext cx="4962512" cy="606434"/>
        </a:xfrm>
        <a:prstGeom xmlns:a="http://schemas.openxmlformats.org/drawingml/2006/main" prst="rect">
          <a:avLst/>
        </a:prstGeom>
        <a:solidFill xmlns:a="http://schemas.openxmlformats.org/drawingml/2006/main">
          <a:sysClr val="window" lastClr="FFFFFF"/>
        </a:solidFill>
        <a:ln xmlns:a="http://schemas.openxmlformats.org/drawingml/2006/main">
          <a:solidFill>
            <a:sysClr val="windowText" lastClr="000000"/>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200">
              <a:latin typeface="BIZ UDP明朝 Medium" panose="02020500000000000000" pitchFamily="18" charset="-128"/>
              <a:ea typeface="BIZ UDP明朝 Medium" panose="02020500000000000000" pitchFamily="18" charset="-128"/>
            </a:rPr>
            <a:t>　＊３地区の年齢別人口は推定値であるため、地区別の生産年齢人口は</a:t>
          </a:r>
          <a:endParaRPr lang="en-US" altLang="ja-JP" sz="1200">
            <a:latin typeface="BIZ UDP明朝 Medium" panose="02020500000000000000" pitchFamily="18" charset="-128"/>
            <a:ea typeface="BIZ UDP明朝 Medium" panose="02020500000000000000" pitchFamily="18" charset="-128"/>
          </a:endParaRPr>
        </a:p>
        <a:p xmlns:a="http://schemas.openxmlformats.org/drawingml/2006/main">
          <a:r>
            <a:rPr lang="ja-JP" altLang="en-US" sz="1200">
              <a:latin typeface="BIZ UDP明朝 Medium" panose="02020500000000000000" pitchFamily="18" charset="-128"/>
              <a:ea typeface="BIZ UDP明朝 Medium" panose="02020500000000000000" pitchFamily="18" charset="-128"/>
            </a:rPr>
            <a:t>　二重の推定に基づく数値となっている。</a:t>
          </a:r>
        </a:p>
      </cdr:txBody>
    </cdr:sp>
  </cdr:relSizeAnchor>
</c:userShapes>
</file>

<file path=xl/drawings/drawing59.xml><?xml version="1.0" encoding="utf-8"?>
<xdr:wsDr xmlns:xdr="http://schemas.openxmlformats.org/drawingml/2006/spreadsheetDrawing" xmlns:a="http://schemas.openxmlformats.org/drawingml/2006/main">
  <xdr:absoluteAnchor>
    <xdr:pos x="0" y="0"/>
    <xdr:ext cx="9278471" cy="6107206"/>
    <xdr:graphicFrame macro="">
      <xdr:nvGraphicFramePr>
        <xdr:cNvPr id="2" name="グラフ 1">
          <a:extLst>
            <a:ext uri="{FF2B5EF4-FFF2-40B4-BE49-F238E27FC236}">
              <a16:creationId xmlns:a16="http://schemas.microsoft.com/office/drawing/2014/main" id="{00000000-0008-0000-3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9276522" cy="6096000"/>
    <xdr:graphicFrame macro="">
      <xdr:nvGraphicFramePr>
        <xdr:cNvPr id="2" name="グラフ 1">
          <a:extLst>
            <a:ext uri="{FF2B5EF4-FFF2-40B4-BE49-F238E27FC236}">
              <a16:creationId xmlns:a16="http://schemas.microsoft.com/office/drawing/2014/main" id="{00000000-0008-0000-0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0.xml><?xml version="1.0" encoding="utf-8"?>
<c:userShapes xmlns:c="http://schemas.openxmlformats.org/drawingml/2006/chart">
  <cdr:relSizeAnchor xmlns:cdr="http://schemas.openxmlformats.org/drawingml/2006/chartDrawing">
    <cdr:from>
      <cdr:x>0.09966</cdr:x>
      <cdr:y>0.4875</cdr:y>
    </cdr:from>
    <cdr:to>
      <cdr:x>0.25609</cdr:x>
      <cdr:y>0.58789</cdr:y>
    </cdr:to>
    <cdr:grpSp>
      <cdr:nvGrpSpPr>
        <cdr:cNvPr id="3" name="グループ化 2">
          <a:extLst xmlns:a="http://schemas.openxmlformats.org/drawingml/2006/main">
            <a:ext uri="{FF2B5EF4-FFF2-40B4-BE49-F238E27FC236}">
              <a16:creationId xmlns:a16="http://schemas.microsoft.com/office/drawing/2014/main" id="{F46110AE-FAFC-5914-BF37-371B1D1D512A}"/>
            </a:ext>
          </a:extLst>
        </cdr:cNvPr>
        <cdr:cNvGrpSpPr/>
      </cdr:nvGrpSpPr>
      <cdr:grpSpPr>
        <a:xfrm xmlns:a="http://schemas.openxmlformats.org/drawingml/2006/main">
          <a:off x="924692" y="2977263"/>
          <a:ext cx="1451432" cy="613102"/>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0.17671</cdr:x>
      <cdr:y>0.18542</cdr:y>
    </cdr:from>
    <cdr:to>
      <cdr:x>0.17842</cdr:x>
      <cdr:y>0.84948</cdr:y>
    </cdr:to>
    <cdr:cxnSp macro="">
      <cdr:nvCxnSpPr>
        <cdr:cNvPr id="7" name="直線コネクタ 6">
          <a:extLst xmlns:a="http://schemas.openxmlformats.org/drawingml/2006/main">
            <a:ext uri="{FF2B5EF4-FFF2-40B4-BE49-F238E27FC236}">
              <a16:creationId xmlns:a16="http://schemas.microsoft.com/office/drawing/2014/main" id="{0EB774F0-BF7C-565D-0D7D-066964AB7037}"/>
            </a:ext>
          </a:extLst>
        </cdr:cNvPr>
        <cdr:cNvCxnSpPr/>
      </cdr:nvCxnSpPr>
      <cdr:spPr>
        <a:xfrm xmlns:a="http://schemas.openxmlformats.org/drawingml/2006/main">
          <a:off x="1638300" y="1130300"/>
          <a:ext cx="15875" cy="4048125"/>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61.xml><?xml version="1.0" encoding="utf-8"?>
<xdr:wsDr xmlns:xdr="http://schemas.openxmlformats.org/drawingml/2006/spreadsheetDrawing" xmlns:a="http://schemas.openxmlformats.org/drawingml/2006/main">
  <xdr:absoluteAnchor>
    <xdr:pos x="0" y="0"/>
    <xdr:ext cx="9277350" cy="6105525"/>
    <xdr:graphicFrame macro="">
      <xdr:nvGraphicFramePr>
        <xdr:cNvPr id="2" name="グラフ 1">
          <a:extLst>
            <a:ext uri="{FF2B5EF4-FFF2-40B4-BE49-F238E27FC236}">
              <a16:creationId xmlns:a16="http://schemas.microsoft.com/office/drawing/2014/main" id="{00000000-0008-0000-3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2.xml><?xml version="1.0" encoding="utf-8"?>
<c:userShapes xmlns:c="http://schemas.openxmlformats.org/drawingml/2006/chart">
  <cdr:relSizeAnchor xmlns:cdr="http://schemas.openxmlformats.org/drawingml/2006/chartDrawing">
    <cdr:from>
      <cdr:x>0.1048</cdr:x>
      <cdr:y>0.60209</cdr:y>
    </cdr:from>
    <cdr:to>
      <cdr:x>0.26122</cdr:x>
      <cdr:y>0.70248</cdr:y>
    </cdr:to>
    <cdr:grpSp>
      <cdr:nvGrpSpPr>
        <cdr:cNvPr id="4" name="グループ化 3">
          <a:extLst xmlns:a="http://schemas.openxmlformats.org/drawingml/2006/main">
            <a:ext uri="{FF2B5EF4-FFF2-40B4-BE49-F238E27FC236}">
              <a16:creationId xmlns:a16="http://schemas.microsoft.com/office/drawing/2014/main" id="{E59A1AC9-7CEF-846C-4B94-FB445CC022A0}"/>
            </a:ext>
          </a:extLst>
        </cdr:cNvPr>
        <cdr:cNvGrpSpPr/>
      </cdr:nvGrpSpPr>
      <cdr:grpSpPr>
        <a:xfrm xmlns:a="http://schemas.openxmlformats.org/drawingml/2006/main">
          <a:off x="972266" y="3676076"/>
          <a:ext cx="1451163" cy="612933"/>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0.18151</cdr:x>
      <cdr:y>0.17188</cdr:y>
    </cdr:from>
    <cdr:to>
      <cdr:x>0.18185</cdr:x>
      <cdr:y>0.85101</cdr:y>
    </cdr:to>
    <cdr:cxnSp macro="">
      <cdr:nvCxnSpPr>
        <cdr:cNvPr id="7" name="直線コネクタ 6">
          <a:extLst xmlns:a="http://schemas.openxmlformats.org/drawingml/2006/main">
            <a:ext uri="{FF2B5EF4-FFF2-40B4-BE49-F238E27FC236}">
              <a16:creationId xmlns:a16="http://schemas.microsoft.com/office/drawing/2014/main" id="{CE85774A-3AEE-59F9-0B9B-332A00F85540}"/>
            </a:ext>
          </a:extLst>
        </cdr:cNvPr>
        <cdr:cNvCxnSpPr/>
      </cdr:nvCxnSpPr>
      <cdr:spPr>
        <a:xfrm xmlns:a="http://schemas.openxmlformats.org/drawingml/2006/main">
          <a:off x="1682746" y="1047750"/>
          <a:ext cx="3152" cy="4140000"/>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0.38433</cdr:x>
      <cdr:y>0.65731</cdr:y>
    </cdr:from>
    <cdr:to>
      <cdr:x>0.91923</cdr:x>
      <cdr:y>0.75663</cdr:y>
    </cdr:to>
    <cdr:sp macro="" textlink="">
      <cdr:nvSpPr>
        <cdr:cNvPr id="2" name="テキスト ボックス 1">
          <a:extLst xmlns:a="http://schemas.openxmlformats.org/drawingml/2006/main">
            <a:ext uri="{FF2B5EF4-FFF2-40B4-BE49-F238E27FC236}">
              <a16:creationId xmlns:a16="http://schemas.microsoft.com/office/drawing/2014/main" id="{E9A3CC08-DBBA-2358-0298-880202EDE942}"/>
            </a:ext>
          </a:extLst>
        </cdr:cNvPr>
        <cdr:cNvSpPr txBox="1"/>
      </cdr:nvSpPr>
      <cdr:spPr>
        <a:xfrm xmlns:a="http://schemas.openxmlformats.org/drawingml/2006/main">
          <a:off x="3565525" y="4013200"/>
          <a:ext cx="4962512" cy="606434"/>
        </a:xfrm>
        <a:prstGeom xmlns:a="http://schemas.openxmlformats.org/drawingml/2006/main" prst="rect">
          <a:avLst/>
        </a:prstGeom>
        <a:solidFill xmlns:a="http://schemas.openxmlformats.org/drawingml/2006/main">
          <a:sysClr val="window" lastClr="FFFFFF"/>
        </a:solidFill>
        <a:ln xmlns:a="http://schemas.openxmlformats.org/drawingml/2006/main">
          <a:solidFill>
            <a:sysClr val="windowText" lastClr="000000"/>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200">
              <a:latin typeface="BIZ UDP明朝 Medium" panose="02020500000000000000" pitchFamily="18" charset="-128"/>
              <a:ea typeface="BIZ UDP明朝 Medium" panose="02020500000000000000" pitchFamily="18" charset="-128"/>
            </a:rPr>
            <a:t>　＊３地区の年齢別人口は推定値であるため、地区別の生産年齢人口は</a:t>
          </a:r>
          <a:endParaRPr lang="en-US" altLang="ja-JP" sz="1200">
            <a:latin typeface="BIZ UDP明朝 Medium" panose="02020500000000000000" pitchFamily="18" charset="-128"/>
            <a:ea typeface="BIZ UDP明朝 Medium" panose="02020500000000000000" pitchFamily="18" charset="-128"/>
          </a:endParaRPr>
        </a:p>
        <a:p xmlns:a="http://schemas.openxmlformats.org/drawingml/2006/main">
          <a:r>
            <a:rPr lang="ja-JP" altLang="en-US" sz="1200">
              <a:latin typeface="BIZ UDP明朝 Medium" panose="02020500000000000000" pitchFamily="18" charset="-128"/>
              <a:ea typeface="BIZ UDP明朝 Medium" panose="02020500000000000000" pitchFamily="18" charset="-128"/>
            </a:rPr>
            <a:t>　二重の推定に基づく数値となっている。</a:t>
          </a:r>
        </a:p>
      </cdr:txBody>
    </cdr:sp>
  </cdr:relSizeAnchor>
</c:userShapes>
</file>

<file path=xl/drawings/drawing63.xml><?xml version="1.0" encoding="utf-8"?>
<xdr:wsDr xmlns:xdr="http://schemas.openxmlformats.org/drawingml/2006/spreadsheetDrawing" xmlns:a="http://schemas.openxmlformats.org/drawingml/2006/main">
  <xdr:absoluteAnchor>
    <xdr:pos x="0" y="0"/>
    <xdr:ext cx="9277350" cy="6105525"/>
    <xdr:graphicFrame macro="">
      <xdr:nvGraphicFramePr>
        <xdr:cNvPr id="2" name="グラフ 1">
          <a:extLst>
            <a:ext uri="{FF2B5EF4-FFF2-40B4-BE49-F238E27FC236}">
              <a16:creationId xmlns:a16="http://schemas.microsoft.com/office/drawing/2014/main" id="{00000000-0008-0000-3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4.xml><?xml version="1.0" encoding="utf-8"?>
<c:userShapes xmlns:c="http://schemas.openxmlformats.org/drawingml/2006/chart">
  <cdr:relSizeAnchor xmlns:cdr="http://schemas.openxmlformats.org/drawingml/2006/chartDrawing">
    <cdr:from>
      <cdr:x>0.13904</cdr:x>
      <cdr:y>0.45625</cdr:y>
    </cdr:from>
    <cdr:to>
      <cdr:x>0.29547</cdr:x>
      <cdr:y>0.55664</cdr:y>
    </cdr:to>
    <cdr:grpSp>
      <cdr:nvGrpSpPr>
        <cdr:cNvPr id="3" name="グループ化 2">
          <a:extLst xmlns:a="http://schemas.openxmlformats.org/drawingml/2006/main">
            <a:ext uri="{FF2B5EF4-FFF2-40B4-BE49-F238E27FC236}">
              <a16:creationId xmlns:a16="http://schemas.microsoft.com/office/drawing/2014/main" id="{C4661C98-B777-21F4-4414-64F61E07CD19}"/>
            </a:ext>
          </a:extLst>
        </cdr:cNvPr>
        <cdr:cNvGrpSpPr/>
      </cdr:nvGrpSpPr>
      <cdr:grpSpPr>
        <a:xfrm xmlns:a="http://schemas.openxmlformats.org/drawingml/2006/main">
          <a:off x="1289923" y="2785646"/>
          <a:ext cx="1451256" cy="612933"/>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0.2161</cdr:x>
      <cdr:y>0.18542</cdr:y>
    </cdr:from>
    <cdr:to>
      <cdr:x>0.21781</cdr:x>
      <cdr:y>0.84948</cdr:y>
    </cdr:to>
    <cdr:cxnSp macro="">
      <cdr:nvCxnSpPr>
        <cdr:cNvPr id="7" name="直線コネクタ 6">
          <a:extLst xmlns:a="http://schemas.openxmlformats.org/drawingml/2006/main">
            <a:ext uri="{FF2B5EF4-FFF2-40B4-BE49-F238E27FC236}">
              <a16:creationId xmlns:a16="http://schemas.microsoft.com/office/drawing/2014/main" id="{645B68FA-75D1-AAA2-1359-917F830F5087}"/>
            </a:ext>
          </a:extLst>
        </cdr:cNvPr>
        <cdr:cNvCxnSpPr/>
      </cdr:nvCxnSpPr>
      <cdr:spPr>
        <a:xfrm xmlns:a="http://schemas.openxmlformats.org/drawingml/2006/main">
          <a:off x="2003425" y="1130300"/>
          <a:ext cx="15875" cy="4048125"/>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65.xml><?xml version="1.0" encoding="utf-8"?>
<xdr:wsDr xmlns:xdr="http://schemas.openxmlformats.org/drawingml/2006/spreadsheetDrawing" xmlns:a="http://schemas.openxmlformats.org/drawingml/2006/main">
  <xdr:absoluteAnchor>
    <xdr:pos x="0" y="0"/>
    <xdr:ext cx="9276522" cy="6096000"/>
    <xdr:graphicFrame macro="">
      <xdr:nvGraphicFramePr>
        <xdr:cNvPr id="2" name="グラフ 1">
          <a:extLst>
            <a:ext uri="{FF2B5EF4-FFF2-40B4-BE49-F238E27FC236}">
              <a16:creationId xmlns:a16="http://schemas.microsoft.com/office/drawing/2014/main" id="{00000000-0008-0000-3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6.xml><?xml version="1.0" encoding="utf-8"?>
<c:userShapes xmlns:c="http://schemas.openxmlformats.org/drawingml/2006/chart">
  <cdr:relSizeAnchor xmlns:cdr="http://schemas.openxmlformats.org/drawingml/2006/chartDrawing">
    <cdr:from>
      <cdr:x>0.14247</cdr:x>
      <cdr:y>0.22708</cdr:y>
    </cdr:from>
    <cdr:to>
      <cdr:x>0.29889</cdr:x>
      <cdr:y>0.32747</cdr:y>
    </cdr:to>
    <cdr:grpSp>
      <cdr:nvGrpSpPr>
        <cdr:cNvPr id="4" name="グループ化 3">
          <a:extLst xmlns:a="http://schemas.openxmlformats.org/drawingml/2006/main">
            <a:ext uri="{FF2B5EF4-FFF2-40B4-BE49-F238E27FC236}">
              <a16:creationId xmlns:a16="http://schemas.microsoft.com/office/drawing/2014/main" id="{A07BF91B-2FED-F72A-22AB-D05B0DD4184E}"/>
            </a:ext>
          </a:extLst>
        </cdr:cNvPr>
        <cdr:cNvGrpSpPr/>
      </cdr:nvGrpSpPr>
      <cdr:grpSpPr>
        <a:xfrm xmlns:a="http://schemas.openxmlformats.org/drawingml/2006/main">
          <a:off x="1321626" y="1384280"/>
          <a:ext cx="1451034" cy="611977"/>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0.22089</cdr:x>
      <cdr:y>0.17448</cdr:y>
    </cdr:from>
    <cdr:to>
      <cdr:x>0.22123</cdr:x>
      <cdr:y>0.85361</cdr:y>
    </cdr:to>
    <cdr:cxnSp macro="">
      <cdr:nvCxnSpPr>
        <cdr:cNvPr id="7" name="直線コネクタ 6">
          <a:extLst xmlns:a="http://schemas.openxmlformats.org/drawingml/2006/main">
            <a:ext uri="{FF2B5EF4-FFF2-40B4-BE49-F238E27FC236}">
              <a16:creationId xmlns:a16="http://schemas.microsoft.com/office/drawing/2014/main" id="{346D967B-5D6B-8C41-45AF-AF0C05226D55}"/>
            </a:ext>
          </a:extLst>
        </cdr:cNvPr>
        <cdr:cNvCxnSpPr/>
      </cdr:nvCxnSpPr>
      <cdr:spPr>
        <a:xfrm xmlns:a="http://schemas.openxmlformats.org/drawingml/2006/main">
          <a:off x="2047871" y="1063625"/>
          <a:ext cx="3152" cy="4140000"/>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0.38137</cdr:x>
      <cdr:y>0.65236</cdr:y>
    </cdr:from>
    <cdr:to>
      <cdr:x>0.91632</cdr:x>
      <cdr:y>0.75184</cdr:y>
    </cdr:to>
    <cdr:sp macro="" textlink="">
      <cdr:nvSpPr>
        <cdr:cNvPr id="2" name="テキスト ボックス 1">
          <a:extLst xmlns:a="http://schemas.openxmlformats.org/drawingml/2006/main">
            <a:ext uri="{FF2B5EF4-FFF2-40B4-BE49-F238E27FC236}">
              <a16:creationId xmlns:a16="http://schemas.microsoft.com/office/drawing/2014/main" id="{E9A3CC08-DBBA-2358-0298-880202EDE942}"/>
            </a:ext>
          </a:extLst>
        </cdr:cNvPr>
        <cdr:cNvSpPr txBox="1"/>
      </cdr:nvSpPr>
      <cdr:spPr>
        <a:xfrm xmlns:a="http://schemas.openxmlformats.org/drawingml/2006/main">
          <a:off x="3537778" y="3976757"/>
          <a:ext cx="4962512" cy="606434"/>
        </a:xfrm>
        <a:prstGeom xmlns:a="http://schemas.openxmlformats.org/drawingml/2006/main" prst="rect">
          <a:avLst/>
        </a:prstGeom>
        <a:solidFill xmlns:a="http://schemas.openxmlformats.org/drawingml/2006/main">
          <a:sysClr val="window" lastClr="FFFFFF"/>
        </a:solidFill>
        <a:ln xmlns:a="http://schemas.openxmlformats.org/drawingml/2006/main">
          <a:solidFill>
            <a:sysClr val="windowText" lastClr="000000"/>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200">
              <a:latin typeface="BIZ UDP明朝 Medium" panose="02020500000000000000" pitchFamily="18" charset="-128"/>
              <a:ea typeface="BIZ UDP明朝 Medium" panose="02020500000000000000" pitchFamily="18" charset="-128"/>
            </a:rPr>
            <a:t>　＊３地区の年齢別人口は推定値であるため、地区別の老年齢人口は</a:t>
          </a:r>
          <a:endParaRPr lang="en-US" altLang="ja-JP" sz="1200">
            <a:latin typeface="BIZ UDP明朝 Medium" panose="02020500000000000000" pitchFamily="18" charset="-128"/>
            <a:ea typeface="BIZ UDP明朝 Medium" panose="02020500000000000000" pitchFamily="18" charset="-128"/>
          </a:endParaRPr>
        </a:p>
        <a:p xmlns:a="http://schemas.openxmlformats.org/drawingml/2006/main">
          <a:r>
            <a:rPr lang="ja-JP" altLang="en-US" sz="1200">
              <a:latin typeface="BIZ UDP明朝 Medium" panose="02020500000000000000" pitchFamily="18" charset="-128"/>
              <a:ea typeface="BIZ UDP明朝 Medium" panose="02020500000000000000" pitchFamily="18" charset="-128"/>
            </a:rPr>
            <a:t>　二重の推定に基づく数値となっている。</a:t>
          </a:r>
        </a:p>
      </cdr:txBody>
    </cdr:sp>
  </cdr:relSizeAnchor>
</c:userShapes>
</file>

<file path=xl/drawings/drawing67.xml><?xml version="1.0" encoding="utf-8"?>
<xdr:wsDr xmlns:xdr="http://schemas.openxmlformats.org/drawingml/2006/spreadsheetDrawing" xmlns:a="http://schemas.openxmlformats.org/drawingml/2006/main">
  <xdr:absoluteAnchor>
    <xdr:pos x="0" y="0"/>
    <xdr:ext cx="9278471" cy="6107206"/>
    <xdr:graphicFrame macro="">
      <xdr:nvGraphicFramePr>
        <xdr:cNvPr id="2" name="グラフ 1">
          <a:extLst>
            <a:ext uri="{FF2B5EF4-FFF2-40B4-BE49-F238E27FC236}">
              <a16:creationId xmlns:a16="http://schemas.microsoft.com/office/drawing/2014/main" id="{00000000-0008-0000-4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8.xml><?xml version="1.0" encoding="utf-8"?>
<c:userShapes xmlns:c="http://schemas.openxmlformats.org/drawingml/2006/chart">
  <cdr:relSizeAnchor xmlns:cdr="http://schemas.openxmlformats.org/drawingml/2006/chartDrawing">
    <cdr:from>
      <cdr:x>0.09664</cdr:x>
      <cdr:y>0.39656</cdr:y>
    </cdr:from>
    <cdr:to>
      <cdr:x>0.25392</cdr:x>
      <cdr:y>0.49695</cdr:y>
    </cdr:to>
    <cdr:grpSp>
      <cdr:nvGrpSpPr>
        <cdr:cNvPr id="3" name="グループ化 2">
          <a:extLst xmlns:a="http://schemas.openxmlformats.org/drawingml/2006/main">
            <a:ext uri="{FF2B5EF4-FFF2-40B4-BE49-F238E27FC236}">
              <a16:creationId xmlns:a16="http://schemas.microsoft.com/office/drawing/2014/main" id="{39DD1705-BB58-1D35-DB3F-E0302A878745}"/>
            </a:ext>
          </a:extLst>
        </cdr:cNvPr>
        <cdr:cNvGrpSpPr/>
      </cdr:nvGrpSpPr>
      <cdr:grpSpPr>
        <a:xfrm xmlns:a="http://schemas.openxmlformats.org/drawingml/2006/main">
          <a:off x="896671" y="2421874"/>
          <a:ext cx="1459318" cy="613102"/>
          <a:chOff x="-285748" y="-517980"/>
          <a:chExt cx="1458188" cy="612000"/>
        </a:xfrm>
      </cdr:grpSpPr>
      <cdr:sp macro="" textlink="">
        <cdr:nvSpPr>
          <cdr:cNvPr id="5" name="右矢印 4"/>
          <cdr:cNvSpPr/>
        </cdr:nvSpPr>
        <cdr:spPr>
          <a:xfrm xmlns:a="http://schemas.openxmlformats.org/drawingml/2006/main">
            <a:off x="452440" y="-51798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285748" y="-51798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0.17696</cdr:x>
      <cdr:y>0.2276</cdr:y>
    </cdr:from>
    <cdr:to>
      <cdr:x>0.17696</cdr:x>
      <cdr:y>0.89166</cdr:y>
    </cdr:to>
    <cdr:cxnSp macro="">
      <cdr:nvCxnSpPr>
        <cdr:cNvPr id="7" name="直線コネクタ 6">
          <a:extLst xmlns:a="http://schemas.openxmlformats.org/drawingml/2006/main">
            <a:ext uri="{FF2B5EF4-FFF2-40B4-BE49-F238E27FC236}">
              <a16:creationId xmlns:a16="http://schemas.microsoft.com/office/drawing/2014/main" id="{C4E99BE9-19DE-7F68-CF42-FB13F213FF28}"/>
            </a:ext>
          </a:extLst>
        </cdr:cNvPr>
        <cdr:cNvCxnSpPr/>
      </cdr:nvCxnSpPr>
      <cdr:spPr>
        <a:xfrm xmlns:a="http://schemas.openxmlformats.org/drawingml/2006/main">
          <a:off x="1640574" y="1387435"/>
          <a:ext cx="0" cy="4048110"/>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0.84851</cdr:x>
      <cdr:y>0.04596</cdr:y>
    </cdr:from>
    <cdr:to>
      <cdr:x>0.99055</cdr:x>
      <cdr:y>0.10596</cdr:y>
    </cdr:to>
    <cdr:pic>
      <cdr:nvPicPr>
        <cdr:cNvPr id="10" name="chart">
          <a:extLst xmlns:a="http://schemas.openxmlformats.org/drawingml/2006/main">
            <a:ext uri="{FF2B5EF4-FFF2-40B4-BE49-F238E27FC236}">
              <a16:creationId xmlns:a16="http://schemas.microsoft.com/office/drawing/2014/main" id="{37E4EB82-7B1D-3FEE-EB5B-92A61D05764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7866530" y="280147"/>
          <a:ext cx="1316850" cy="365792"/>
        </a:xfrm>
        <a:prstGeom xmlns:a="http://schemas.openxmlformats.org/drawingml/2006/main" prst="rect">
          <a:avLst/>
        </a:prstGeom>
      </cdr:spPr>
    </cdr:pic>
  </cdr:relSizeAnchor>
</c:userShapes>
</file>

<file path=xl/drawings/drawing69.xml><?xml version="1.0" encoding="utf-8"?>
<xdr:wsDr xmlns:xdr="http://schemas.openxmlformats.org/drawingml/2006/spreadsheetDrawing" xmlns:a="http://schemas.openxmlformats.org/drawingml/2006/main">
  <xdr:absoluteAnchor>
    <xdr:pos x="0" y="0"/>
    <xdr:ext cx="9267568" cy="6092568"/>
    <xdr:graphicFrame macro="">
      <xdr:nvGraphicFramePr>
        <xdr:cNvPr id="2" name="グラフ 1">
          <a:extLst>
            <a:ext uri="{FF2B5EF4-FFF2-40B4-BE49-F238E27FC236}">
              <a16:creationId xmlns:a16="http://schemas.microsoft.com/office/drawing/2014/main" id="{00000000-0008-0000-4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0.06422</cdr:x>
      <cdr:y>0.44531</cdr:y>
    </cdr:from>
    <cdr:to>
      <cdr:x>0.22064</cdr:x>
      <cdr:y>0.5457</cdr:y>
    </cdr:to>
    <cdr:grpSp>
      <cdr:nvGrpSpPr>
        <cdr:cNvPr id="4" name="グループ化 3">
          <a:extLst xmlns:a="http://schemas.openxmlformats.org/drawingml/2006/main">
            <a:ext uri="{FF2B5EF4-FFF2-40B4-BE49-F238E27FC236}">
              <a16:creationId xmlns:a16="http://schemas.microsoft.com/office/drawing/2014/main" id="{A7FEF031-8C7F-28C3-9561-85BEF2D430AB}"/>
            </a:ext>
          </a:extLst>
        </cdr:cNvPr>
        <cdr:cNvGrpSpPr/>
      </cdr:nvGrpSpPr>
      <cdr:grpSpPr>
        <a:xfrm xmlns:a="http://schemas.openxmlformats.org/drawingml/2006/main">
          <a:off x="595738" y="2714610"/>
          <a:ext cx="1451034" cy="611977"/>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0.14311</cdr:x>
      <cdr:y>0.10642</cdr:y>
    </cdr:from>
    <cdr:to>
      <cdr:x>0.14316</cdr:x>
      <cdr:y>0.85051</cdr:y>
    </cdr:to>
    <cdr:cxnSp macro="">
      <cdr:nvCxnSpPr>
        <cdr:cNvPr id="7" name="直線コネクタ 6">
          <a:extLst xmlns:a="http://schemas.openxmlformats.org/drawingml/2006/main">
            <a:ext uri="{FF2B5EF4-FFF2-40B4-BE49-F238E27FC236}">
              <a16:creationId xmlns:a16="http://schemas.microsoft.com/office/drawing/2014/main" id="{E5351FBA-F4B0-C2E1-B8B7-3A95A5584762}"/>
            </a:ext>
          </a:extLst>
        </cdr:cNvPr>
        <cdr:cNvCxnSpPr/>
      </cdr:nvCxnSpPr>
      <cdr:spPr>
        <a:xfrm xmlns:a="http://schemas.openxmlformats.org/drawingml/2006/main">
          <a:off x="1327563" y="648713"/>
          <a:ext cx="464" cy="4536000"/>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70.xml><?xml version="1.0" encoding="utf-8"?>
<c:userShapes xmlns:c="http://schemas.openxmlformats.org/drawingml/2006/chart">
  <cdr:relSizeAnchor xmlns:cdr="http://schemas.openxmlformats.org/drawingml/2006/chartDrawing">
    <cdr:from>
      <cdr:x>0.10138</cdr:x>
      <cdr:y>0.60078</cdr:y>
    </cdr:from>
    <cdr:to>
      <cdr:x>0.2578</cdr:x>
      <cdr:y>0.70117</cdr:y>
    </cdr:to>
    <cdr:grpSp>
      <cdr:nvGrpSpPr>
        <cdr:cNvPr id="4" name="グループ化 3">
          <a:extLst xmlns:a="http://schemas.openxmlformats.org/drawingml/2006/main">
            <a:ext uri="{FF2B5EF4-FFF2-40B4-BE49-F238E27FC236}">
              <a16:creationId xmlns:a16="http://schemas.microsoft.com/office/drawing/2014/main" id="{AC93D068-B24A-5887-0AE4-3543581215C1}"/>
            </a:ext>
          </a:extLst>
        </cdr:cNvPr>
        <cdr:cNvGrpSpPr/>
      </cdr:nvGrpSpPr>
      <cdr:grpSpPr>
        <a:xfrm xmlns:a="http://schemas.openxmlformats.org/drawingml/2006/main">
          <a:off x="939546" y="3660293"/>
          <a:ext cx="1449633" cy="611633"/>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0.17894</cdr:x>
      <cdr:y>0.17188</cdr:y>
    </cdr:from>
    <cdr:to>
      <cdr:x>0.17928</cdr:x>
      <cdr:y>0.85101</cdr:y>
    </cdr:to>
    <cdr:cxnSp macro="">
      <cdr:nvCxnSpPr>
        <cdr:cNvPr id="7" name="直線コネクタ 6">
          <a:extLst xmlns:a="http://schemas.openxmlformats.org/drawingml/2006/main">
            <a:ext uri="{FF2B5EF4-FFF2-40B4-BE49-F238E27FC236}">
              <a16:creationId xmlns:a16="http://schemas.microsoft.com/office/drawing/2014/main" id="{E8C79D3B-ED28-FABD-5AE2-07E8E1255B3F}"/>
            </a:ext>
          </a:extLst>
        </cdr:cNvPr>
        <cdr:cNvCxnSpPr/>
      </cdr:nvCxnSpPr>
      <cdr:spPr>
        <a:xfrm xmlns:a="http://schemas.openxmlformats.org/drawingml/2006/main">
          <a:off x="3317933" y="2087375"/>
          <a:ext cx="6305" cy="8247610"/>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0.85421</cdr:x>
      <cdr:y>0.10714</cdr:y>
    </cdr:from>
    <cdr:to>
      <cdr:x>0.99625</cdr:x>
      <cdr:y>0.16715</cdr:y>
    </cdr:to>
    <cdr:pic>
      <cdr:nvPicPr>
        <cdr:cNvPr id="2" name="chart">
          <a:extLst xmlns:a="http://schemas.openxmlformats.org/drawingml/2006/main">
            <a:ext uri="{FF2B5EF4-FFF2-40B4-BE49-F238E27FC236}">
              <a16:creationId xmlns:a16="http://schemas.microsoft.com/office/drawing/2014/main" id="{F5FB5371-1F3E-53CB-4986-FA8B12D7972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7919357" y="653143"/>
          <a:ext cx="1316850" cy="365792"/>
        </a:xfrm>
        <a:prstGeom xmlns:a="http://schemas.openxmlformats.org/drawingml/2006/main" prst="rect">
          <a:avLst/>
        </a:prstGeom>
      </cdr:spPr>
    </cdr:pic>
  </cdr:relSizeAnchor>
  <cdr:relSizeAnchor xmlns:cdr="http://schemas.openxmlformats.org/drawingml/2006/chartDrawing">
    <cdr:from>
      <cdr:x>0.41844</cdr:x>
      <cdr:y>0.64777</cdr:y>
    </cdr:from>
    <cdr:to>
      <cdr:x>0.95392</cdr:x>
      <cdr:y>0.74731</cdr:y>
    </cdr:to>
    <cdr:sp macro="" textlink="">
      <cdr:nvSpPr>
        <cdr:cNvPr id="3" name="テキスト ボックス 1">
          <a:extLst xmlns:a="http://schemas.openxmlformats.org/drawingml/2006/main">
            <a:ext uri="{FF2B5EF4-FFF2-40B4-BE49-F238E27FC236}">
              <a16:creationId xmlns:a16="http://schemas.microsoft.com/office/drawing/2014/main" id="{12EC3A52-1080-CD32-8294-BC0C095FAE0B}"/>
            </a:ext>
          </a:extLst>
        </cdr:cNvPr>
        <cdr:cNvSpPr txBox="1"/>
      </cdr:nvSpPr>
      <cdr:spPr>
        <a:xfrm xmlns:a="http://schemas.openxmlformats.org/drawingml/2006/main">
          <a:off x="3877962" y="3946611"/>
          <a:ext cx="4962512" cy="606434"/>
        </a:xfrm>
        <a:prstGeom xmlns:a="http://schemas.openxmlformats.org/drawingml/2006/main" prst="rect">
          <a:avLst/>
        </a:prstGeom>
        <a:solidFill xmlns:a="http://schemas.openxmlformats.org/drawingml/2006/main">
          <a:sysClr val="window" lastClr="FFFFFF"/>
        </a:solidFill>
        <a:ln xmlns:a="http://schemas.openxmlformats.org/drawingml/2006/main">
          <a:solidFill>
            <a:sysClr val="windowText" lastClr="000000"/>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200">
              <a:latin typeface="BIZ UDP明朝 Medium" panose="02020500000000000000" pitchFamily="18" charset="-128"/>
              <a:ea typeface="BIZ UDP明朝 Medium" panose="02020500000000000000" pitchFamily="18" charset="-128"/>
            </a:rPr>
            <a:t>　＊３地区の年齢別人口は推定値であるため、地区別の老年齢人口は</a:t>
          </a:r>
          <a:endParaRPr lang="en-US" altLang="ja-JP" sz="1200">
            <a:latin typeface="BIZ UDP明朝 Medium" panose="02020500000000000000" pitchFamily="18" charset="-128"/>
            <a:ea typeface="BIZ UDP明朝 Medium" panose="02020500000000000000" pitchFamily="18" charset="-128"/>
          </a:endParaRPr>
        </a:p>
        <a:p xmlns:a="http://schemas.openxmlformats.org/drawingml/2006/main">
          <a:r>
            <a:rPr lang="ja-JP" altLang="en-US" sz="1200">
              <a:latin typeface="BIZ UDP明朝 Medium" panose="02020500000000000000" pitchFamily="18" charset="-128"/>
              <a:ea typeface="BIZ UDP明朝 Medium" panose="02020500000000000000" pitchFamily="18" charset="-128"/>
            </a:rPr>
            <a:t>　二重の推定に基づく数値となっている。</a:t>
          </a:r>
        </a:p>
      </cdr:txBody>
    </cdr:sp>
  </cdr:relSizeAnchor>
</c:userShapes>
</file>

<file path=xl/drawings/drawing71.xml><?xml version="1.0" encoding="utf-8"?>
<xdr:wsDr xmlns:xdr="http://schemas.openxmlformats.org/drawingml/2006/spreadsheetDrawing" xmlns:a="http://schemas.openxmlformats.org/drawingml/2006/main">
  <xdr:absoluteAnchor>
    <xdr:pos x="0" y="0"/>
    <xdr:ext cx="9267568" cy="6092568"/>
    <xdr:graphicFrame macro="">
      <xdr:nvGraphicFramePr>
        <xdr:cNvPr id="2" name="グラフ 1">
          <a:extLst>
            <a:ext uri="{FF2B5EF4-FFF2-40B4-BE49-F238E27FC236}">
              <a16:creationId xmlns:a16="http://schemas.microsoft.com/office/drawing/2014/main" id="{00000000-0008-0000-1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2.xml><?xml version="1.0" encoding="utf-8"?>
<c:userShapes xmlns:c="http://schemas.openxmlformats.org/drawingml/2006/chart">
  <cdr:relSizeAnchor xmlns:cdr="http://schemas.openxmlformats.org/drawingml/2006/chartDrawing">
    <cdr:from>
      <cdr:x>0.12531</cdr:x>
      <cdr:y>0.63509</cdr:y>
    </cdr:from>
    <cdr:to>
      <cdr:x>0.28431</cdr:x>
      <cdr:y>0.7368</cdr:y>
    </cdr:to>
    <cdr:grpSp>
      <cdr:nvGrpSpPr>
        <cdr:cNvPr id="4" name="グループ化 3">
          <a:extLst xmlns:a="http://schemas.openxmlformats.org/drawingml/2006/main">
            <a:ext uri="{FF2B5EF4-FFF2-40B4-BE49-F238E27FC236}">
              <a16:creationId xmlns:a16="http://schemas.microsoft.com/office/drawing/2014/main" id="{45B3B298-3395-E946-6563-8795FA909320}"/>
            </a:ext>
          </a:extLst>
        </cdr:cNvPr>
        <cdr:cNvGrpSpPr/>
      </cdr:nvGrpSpPr>
      <cdr:grpSpPr>
        <a:xfrm xmlns:a="http://schemas.openxmlformats.org/drawingml/2006/main">
          <a:off x="1161319" y="3869329"/>
          <a:ext cx="1473543" cy="619675"/>
          <a:chOff x="-63499" y="-55777"/>
          <a:chExt cx="1474062" cy="619968"/>
        </a:xfrm>
      </cdr:grpSpPr>
      <cdr:sp macro="" textlink="">
        <cdr:nvSpPr>
          <cdr:cNvPr id="5" name="右矢印 4"/>
          <cdr:cNvSpPr/>
        </cdr:nvSpPr>
        <cdr:spPr>
          <a:xfrm xmlns:a="http://schemas.openxmlformats.org/drawingml/2006/main">
            <a:off x="690563" y="-47809"/>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63499" y="-55777"/>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0.20528</cdr:x>
      <cdr:y>0.1074</cdr:y>
    </cdr:from>
    <cdr:to>
      <cdr:x>0.20528</cdr:x>
      <cdr:y>0.89918</cdr:y>
    </cdr:to>
    <cdr:cxnSp macro="">
      <cdr:nvCxnSpPr>
        <cdr:cNvPr id="7" name="直線コネクタ 6">
          <a:extLst xmlns:a="http://schemas.openxmlformats.org/drawingml/2006/main">
            <a:ext uri="{FF2B5EF4-FFF2-40B4-BE49-F238E27FC236}">
              <a16:creationId xmlns:a16="http://schemas.microsoft.com/office/drawing/2014/main" id="{23184AEF-4BE4-F5D5-8084-FDCBE1113C5D}"/>
            </a:ext>
          </a:extLst>
        </cdr:cNvPr>
        <cdr:cNvCxnSpPr/>
      </cdr:nvCxnSpPr>
      <cdr:spPr>
        <a:xfrm xmlns:a="http://schemas.openxmlformats.org/drawingml/2006/main">
          <a:off x="1902446" y="654318"/>
          <a:ext cx="0" cy="4824000"/>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0.49863</cdr:x>
      <cdr:y>0.20885</cdr:y>
    </cdr:from>
    <cdr:to>
      <cdr:x>0.95548</cdr:x>
      <cdr:y>0.31875</cdr:y>
    </cdr:to>
    <cdr:sp macro="" textlink="">
      <cdr:nvSpPr>
        <cdr:cNvPr id="8" name="テキスト ボックス 1"/>
        <cdr:cNvSpPr txBox="1"/>
      </cdr:nvSpPr>
      <cdr:spPr>
        <a:xfrm xmlns:a="http://schemas.openxmlformats.org/drawingml/2006/main">
          <a:off x="4622800" y="1273175"/>
          <a:ext cx="4235451" cy="669925"/>
        </a:xfrm>
        <a:prstGeom xmlns:a="http://schemas.openxmlformats.org/drawingml/2006/main" prst="rect">
          <a:avLst/>
        </a:prstGeom>
        <a:solidFill xmlns:a="http://schemas.openxmlformats.org/drawingml/2006/main">
          <a:sysClr val="window" lastClr="FFFFFF"/>
        </a:solidFill>
        <a:ln xmlns:a="http://schemas.openxmlformats.org/drawingml/2006/main">
          <a:solidFill>
            <a:sysClr val="windowText" lastClr="000000"/>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200">
              <a:latin typeface="BIZ UDP明朝 Medium" panose="02020500000000000000" pitchFamily="18" charset="-128"/>
              <a:ea typeface="BIZ UDP明朝 Medium" panose="02020500000000000000" pitchFamily="18" charset="-128"/>
            </a:rPr>
            <a:t>　＊年末時点の</a:t>
          </a:r>
          <a:r>
            <a:rPr lang="en-US" altLang="ja-JP" sz="1200">
              <a:latin typeface="BIZ UDP明朝 Medium" panose="02020500000000000000" pitchFamily="18" charset="-128"/>
              <a:ea typeface="BIZ UDP明朝 Medium" panose="02020500000000000000" pitchFamily="18" charset="-128"/>
            </a:rPr>
            <a:t>0</a:t>
          </a:r>
          <a:r>
            <a:rPr lang="ja-JP" altLang="en-US" sz="1200">
              <a:latin typeface="BIZ UDP明朝 Medium" panose="02020500000000000000" pitchFamily="18" charset="-128"/>
              <a:ea typeface="BIZ UDP明朝 Medium" panose="02020500000000000000" pitchFamily="18" charset="-128"/>
            </a:rPr>
            <a:t>歳人口を直近１年間の出生数としており、</a:t>
          </a:r>
          <a:endParaRPr lang="en-US" altLang="ja-JP" sz="1200">
            <a:latin typeface="BIZ UDP明朝 Medium" panose="02020500000000000000" pitchFamily="18" charset="-128"/>
            <a:ea typeface="BIZ UDP明朝 Medium" panose="02020500000000000000" pitchFamily="18" charset="-128"/>
          </a:endParaRPr>
        </a:p>
        <a:p xmlns:a="http://schemas.openxmlformats.org/drawingml/2006/main">
          <a:r>
            <a:rPr lang="ja-JP" altLang="en-US" sz="1200">
              <a:latin typeface="BIZ UDP明朝 Medium" panose="02020500000000000000" pitchFamily="18" charset="-128"/>
              <a:ea typeface="BIZ UDP明朝 Medium" panose="02020500000000000000" pitchFamily="18" charset="-128"/>
            </a:rPr>
            <a:t>　　 実際の年間の出生数とは異なる。</a:t>
          </a:r>
          <a:endParaRPr lang="en-US" altLang="ja-JP" sz="1200">
            <a:latin typeface="BIZ UDP明朝 Medium" panose="02020500000000000000" pitchFamily="18" charset="-128"/>
            <a:ea typeface="BIZ UDP明朝 Medium" panose="02020500000000000000" pitchFamily="18" charset="-128"/>
          </a:endParaRPr>
        </a:p>
      </cdr:txBody>
    </cdr:sp>
  </cdr:relSizeAnchor>
  <cdr:relSizeAnchor xmlns:cdr="http://schemas.openxmlformats.org/drawingml/2006/chartDrawing">
    <cdr:from>
      <cdr:x>0.84286</cdr:x>
      <cdr:y>0.04842</cdr:y>
    </cdr:from>
    <cdr:to>
      <cdr:x>0.98479</cdr:x>
      <cdr:y>0.10832</cdr:y>
    </cdr:to>
    <cdr:pic>
      <cdr:nvPicPr>
        <cdr:cNvPr id="9" name="chart">
          <a:extLst xmlns:a="http://schemas.openxmlformats.org/drawingml/2006/main">
            <a:ext uri="{FF2B5EF4-FFF2-40B4-BE49-F238E27FC236}">
              <a16:creationId xmlns:a16="http://schemas.microsoft.com/office/drawing/2014/main" id="{AED5BAD9-F401-6C9F-C1AC-051D8F6A07B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7820479" y="295729"/>
          <a:ext cx="1316850" cy="365792"/>
        </a:xfrm>
        <a:prstGeom xmlns:a="http://schemas.openxmlformats.org/drawingml/2006/main" prst="rect">
          <a:avLst/>
        </a:prstGeom>
      </cdr:spPr>
    </cdr:pic>
  </cdr:relSizeAnchor>
</c:userShapes>
</file>

<file path=xl/drawings/drawing73.xml><?xml version="1.0" encoding="utf-8"?>
<xdr:wsDr xmlns:xdr="http://schemas.openxmlformats.org/drawingml/2006/spreadsheetDrawing" xmlns:a="http://schemas.openxmlformats.org/drawingml/2006/main">
  <xdr:absoluteAnchor>
    <xdr:pos x="0" y="0"/>
    <xdr:ext cx="9277350" cy="6105525"/>
    <xdr:graphicFrame macro="">
      <xdr:nvGraphicFramePr>
        <xdr:cNvPr id="2" name="グラフ 1">
          <a:extLst>
            <a:ext uri="{FF2B5EF4-FFF2-40B4-BE49-F238E27FC236}">
              <a16:creationId xmlns:a16="http://schemas.microsoft.com/office/drawing/2014/main" id="{00000000-0008-0000-1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4.xml><?xml version="1.0" encoding="utf-8"?>
<c:userShapes xmlns:c="http://schemas.openxmlformats.org/drawingml/2006/chart">
  <cdr:relSizeAnchor xmlns:cdr="http://schemas.openxmlformats.org/drawingml/2006/chartDrawing">
    <cdr:from>
      <cdr:x>0.14247</cdr:x>
      <cdr:y>0.70885</cdr:y>
    </cdr:from>
    <cdr:to>
      <cdr:x>0.29889</cdr:x>
      <cdr:y>0.80925</cdr:y>
    </cdr:to>
    <cdr:grpSp>
      <cdr:nvGrpSpPr>
        <cdr:cNvPr id="4" name="グループ化 3">
          <a:extLst xmlns:a="http://schemas.openxmlformats.org/drawingml/2006/main">
            <a:ext uri="{FF2B5EF4-FFF2-40B4-BE49-F238E27FC236}">
              <a16:creationId xmlns:a16="http://schemas.microsoft.com/office/drawing/2014/main" id="{4E14FEB1-9E5B-D21D-2E20-732BFFA38CC2}"/>
            </a:ext>
          </a:extLst>
        </cdr:cNvPr>
        <cdr:cNvGrpSpPr/>
      </cdr:nvGrpSpPr>
      <cdr:grpSpPr>
        <a:xfrm xmlns:a="http://schemas.openxmlformats.org/drawingml/2006/main">
          <a:off x="1321744" y="4327901"/>
          <a:ext cx="1451163" cy="612995"/>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0.22123</cdr:x>
      <cdr:y>0.15886</cdr:y>
    </cdr:from>
    <cdr:to>
      <cdr:x>0.2226</cdr:x>
      <cdr:y>0.89114</cdr:y>
    </cdr:to>
    <cdr:cxnSp macro="">
      <cdr:nvCxnSpPr>
        <cdr:cNvPr id="7" name="直線コネクタ 6">
          <a:extLst xmlns:a="http://schemas.openxmlformats.org/drawingml/2006/main">
            <a:ext uri="{FF2B5EF4-FFF2-40B4-BE49-F238E27FC236}">
              <a16:creationId xmlns:a16="http://schemas.microsoft.com/office/drawing/2014/main" id="{482605E3-B9A0-38AF-F607-9F91CE88FBB0}"/>
            </a:ext>
          </a:extLst>
        </cdr:cNvPr>
        <cdr:cNvCxnSpPr/>
      </cdr:nvCxnSpPr>
      <cdr:spPr>
        <a:xfrm xmlns:a="http://schemas.openxmlformats.org/drawingml/2006/main" flipH="1">
          <a:off x="2051023" y="968390"/>
          <a:ext cx="12702" cy="4464000"/>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0.85</cdr:x>
      <cdr:y>0.10833</cdr:y>
    </cdr:from>
    <cdr:to>
      <cdr:x>0.99204</cdr:x>
      <cdr:y>0.16834</cdr:y>
    </cdr:to>
    <cdr:pic>
      <cdr:nvPicPr>
        <cdr:cNvPr id="9" name="chart">
          <a:extLst xmlns:a="http://schemas.openxmlformats.org/drawingml/2006/main">
            <a:ext uri="{FF2B5EF4-FFF2-40B4-BE49-F238E27FC236}">
              <a16:creationId xmlns:a16="http://schemas.microsoft.com/office/drawing/2014/main" id="{821EFDC6-8AF8-0883-B7D0-7492C936DAD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7880350" y="660400"/>
          <a:ext cx="1316850" cy="365792"/>
        </a:xfrm>
        <a:prstGeom xmlns:a="http://schemas.openxmlformats.org/drawingml/2006/main" prst="rect">
          <a:avLst/>
        </a:prstGeom>
      </cdr:spPr>
    </cdr:pic>
  </cdr:relSizeAnchor>
  <cdr:relSizeAnchor xmlns:cdr="http://schemas.openxmlformats.org/drawingml/2006/chartDrawing">
    <cdr:from>
      <cdr:x>0.45414</cdr:x>
      <cdr:y>0.62767</cdr:y>
    </cdr:from>
    <cdr:to>
      <cdr:x>0.89352</cdr:x>
      <cdr:y>0.82834</cdr:y>
    </cdr:to>
    <cdr:sp macro="" textlink="">
      <cdr:nvSpPr>
        <cdr:cNvPr id="2" name="テキスト ボックス 1">
          <a:extLst xmlns:a="http://schemas.openxmlformats.org/drawingml/2006/main">
            <a:ext uri="{FF2B5EF4-FFF2-40B4-BE49-F238E27FC236}">
              <a16:creationId xmlns:a16="http://schemas.microsoft.com/office/drawing/2014/main" id="{A751B920-7BF6-0F7E-F979-574CFCF96E17}"/>
            </a:ext>
          </a:extLst>
        </cdr:cNvPr>
        <cdr:cNvSpPr txBox="1"/>
      </cdr:nvSpPr>
      <cdr:spPr>
        <a:xfrm xmlns:a="http://schemas.openxmlformats.org/drawingml/2006/main">
          <a:off x="4213225" y="3832225"/>
          <a:ext cx="4076316" cy="1225210"/>
        </a:xfrm>
        <a:prstGeom xmlns:a="http://schemas.openxmlformats.org/drawingml/2006/main" prst="rect">
          <a:avLst/>
        </a:prstGeom>
        <a:solidFill xmlns:a="http://schemas.openxmlformats.org/drawingml/2006/main">
          <a:sysClr val="window" lastClr="FFFFFF"/>
        </a:solidFill>
        <a:ln xmlns:a="http://schemas.openxmlformats.org/drawingml/2006/main">
          <a:solidFill>
            <a:sysClr val="windowText" lastClr="000000"/>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200">
              <a:latin typeface="BIZ UDP明朝 Medium" panose="02020500000000000000" pitchFamily="18" charset="-128"/>
              <a:ea typeface="BIZ UDP明朝 Medium" panose="02020500000000000000" pitchFamily="18" charset="-128"/>
            </a:rPr>
            <a:t>　＊年末時点の</a:t>
          </a:r>
          <a:r>
            <a:rPr lang="en-US" altLang="ja-JP" sz="1200">
              <a:latin typeface="BIZ UDP明朝 Medium" panose="02020500000000000000" pitchFamily="18" charset="-128"/>
              <a:ea typeface="BIZ UDP明朝 Medium" panose="02020500000000000000" pitchFamily="18" charset="-128"/>
            </a:rPr>
            <a:t>0</a:t>
          </a:r>
          <a:r>
            <a:rPr lang="ja-JP" altLang="en-US" sz="1200">
              <a:latin typeface="BIZ UDP明朝 Medium" panose="02020500000000000000" pitchFamily="18" charset="-128"/>
              <a:ea typeface="BIZ UDP明朝 Medium" panose="02020500000000000000" pitchFamily="18" charset="-128"/>
            </a:rPr>
            <a:t>歳人口を直近１年間の出生数としており、</a:t>
          </a:r>
          <a:endParaRPr lang="en-US" altLang="ja-JP" sz="1200">
            <a:latin typeface="BIZ UDP明朝 Medium" panose="02020500000000000000" pitchFamily="18" charset="-128"/>
            <a:ea typeface="BIZ UDP明朝 Medium" panose="02020500000000000000" pitchFamily="18" charset="-128"/>
          </a:endParaRPr>
        </a:p>
        <a:p xmlns:a="http://schemas.openxmlformats.org/drawingml/2006/main">
          <a:r>
            <a:rPr lang="ja-JP" altLang="en-US" sz="1200">
              <a:latin typeface="BIZ UDP明朝 Medium" panose="02020500000000000000" pitchFamily="18" charset="-128"/>
              <a:ea typeface="BIZ UDP明朝 Medium" panose="02020500000000000000" pitchFamily="18" charset="-128"/>
            </a:rPr>
            <a:t>　　 実際の年間の出生数とは異なる。</a:t>
          </a:r>
          <a:endParaRPr lang="en-US" altLang="ja-JP" sz="1200">
            <a:latin typeface="BIZ UDP明朝 Medium" panose="02020500000000000000" pitchFamily="18" charset="-128"/>
            <a:ea typeface="BIZ UDP明朝 Medium" panose="02020500000000000000" pitchFamily="18" charset="-128"/>
          </a:endParaRPr>
        </a:p>
        <a:p xmlns:a="http://schemas.openxmlformats.org/drawingml/2006/main">
          <a:r>
            <a:rPr lang="ja-JP" altLang="en-US" sz="1200">
              <a:latin typeface="BIZ UDP明朝 Medium" panose="02020500000000000000" pitchFamily="18" charset="-128"/>
              <a:ea typeface="BIZ UDP明朝 Medium" panose="02020500000000000000" pitchFamily="18" charset="-128"/>
            </a:rPr>
            <a:t>　＊</a:t>
          </a:r>
          <a:r>
            <a:rPr lang="en-US" altLang="ja-JP" sz="1200">
              <a:latin typeface="BIZ UDP明朝 Medium" panose="02020500000000000000" pitchFamily="18" charset="-128"/>
              <a:ea typeface="BIZ UDP明朝 Medium" panose="02020500000000000000" pitchFamily="18" charset="-128"/>
            </a:rPr>
            <a:t>0</a:t>
          </a:r>
          <a:r>
            <a:rPr lang="ja-JP" altLang="en-US" sz="1200">
              <a:latin typeface="BIZ UDP明朝 Medium" panose="02020500000000000000" pitchFamily="18" charset="-128"/>
              <a:ea typeface="BIZ UDP明朝 Medium" panose="02020500000000000000" pitchFamily="18" charset="-128"/>
            </a:rPr>
            <a:t>歳児の人口は、母親の年齢別人口に対する比率を</a:t>
          </a:r>
          <a:endParaRPr lang="en-US" altLang="ja-JP" sz="1200">
            <a:latin typeface="BIZ UDP明朝 Medium" panose="02020500000000000000" pitchFamily="18" charset="-128"/>
            <a:ea typeface="BIZ UDP明朝 Medium" panose="02020500000000000000" pitchFamily="18" charset="-128"/>
          </a:endParaRPr>
        </a:p>
        <a:p xmlns:a="http://schemas.openxmlformats.org/drawingml/2006/main">
          <a:r>
            <a:rPr lang="ja-JP" altLang="en-US" sz="1200">
              <a:latin typeface="BIZ UDP明朝 Medium" panose="02020500000000000000" pitchFamily="18" charset="-128"/>
              <a:ea typeface="BIZ UDP明朝 Medium" panose="02020500000000000000" pitchFamily="18" charset="-128"/>
            </a:rPr>
            <a:t>　用いて算出している。ただし、</a:t>
          </a:r>
          <a:r>
            <a:rPr lang="en-US" altLang="ja-JP" sz="1200">
              <a:latin typeface="BIZ UDP明朝 Medium" panose="02020500000000000000" pitchFamily="18" charset="-128"/>
              <a:ea typeface="BIZ UDP明朝 Medium" panose="02020500000000000000" pitchFamily="18" charset="-128"/>
            </a:rPr>
            <a:t>3</a:t>
          </a:r>
          <a:r>
            <a:rPr lang="ja-JP" altLang="en-US" sz="1200">
              <a:latin typeface="BIZ UDP明朝 Medium" panose="02020500000000000000" pitchFamily="18" charset="-128"/>
              <a:ea typeface="BIZ UDP明朝 Medium" panose="02020500000000000000" pitchFamily="18" charset="-128"/>
            </a:rPr>
            <a:t>地区における母親の年齢別</a:t>
          </a:r>
          <a:endParaRPr lang="en-US" altLang="ja-JP" sz="1200">
            <a:latin typeface="BIZ UDP明朝 Medium" panose="02020500000000000000" pitchFamily="18" charset="-128"/>
            <a:ea typeface="BIZ UDP明朝 Medium" panose="02020500000000000000" pitchFamily="18" charset="-128"/>
          </a:endParaRPr>
        </a:p>
        <a:p xmlns:a="http://schemas.openxmlformats.org/drawingml/2006/main">
          <a:r>
            <a:rPr lang="ja-JP" altLang="en-US" sz="1200">
              <a:latin typeface="BIZ UDP明朝 Medium" panose="02020500000000000000" pitchFamily="18" charset="-128"/>
              <a:ea typeface="BIZ UDP明朝 Medium" panose="02020500000000000000" pitchFamily="18" charset="-128"/>
            </a:rPr>
            <a:t>　人口自体が推定値であるため、地区別の０歳児人口は二重</a:t>
          </a:r>
          <a:endParaRPr lang="en-US" altLang="ja-JP" sz="1200">
            <a:latin typeface="BIZ UDP明朝 Medium" panose="02020500000000000000" pitchFamily="18" charset="-128"/>
            <a:ea typeface="BIZ UDP明朝 Medium" panose="02020500000000000000" pitchFamily="18" charset="-128"/>
          </a:endParaRPr>
        </a:p>
        <a:p xmlns:a="http://schemas.openxmlformats.org/drawingml/2006/main">
          <a:r>
            <a:rPr lang="ja-JP" altLang="en-US" sz="1200">
              <a:latin typeface="BIZ UDP明朝 Medium" panose="02020500000000000000" pitchFamily="18" charset="-128"/>
              <a:ea typeface="BIZ UDP明朝 Medium" panose="02020500000000000000" pitchFamily="18" charset="-128"/>
            </a:rPr>
            <a:t>　の推定に基づく数値となっている。</a:t>
          </a:r>
          <a:endParaRPr lang="en-US" altLang="ja-JP" sz="1200">
            <a:latin typeface="BIZ UDP明朝 Medium" panose="02020500000000000000" pitchFamily="18" charset="-128"/>
            <a:ea typeface="BIZ UDP明朝 Medium" panose="02020500000000000000" pitchFamily="18" charset="-128"/>
          </a:endParaRPr>
        </a:p>
      </cdr:txBody>
    </cdr:sp>
  </cdr:relSizeAnchor>
</c:userShapes>
</file>

<file path=xl/drawings/drawing75.xml><?xml version="1.0" encoding="utf-8"?>
<xdr:wsDr xmlns:xdr="http://schemas.openxmlformats.org/drawingml/2006/spreadsheetDrawing" xmlns:a="http://schemas.openxmlformats.org/drawingml/2006/main">
  <xdr:absoluteAnchor>
    <xdr:pos x="0" y="0"/>
    <xdr:ext cx="9277350" cy="6105525"/>
    <xdr:graphicFrame macro="">
      <xdr:nvGraphicFramePr>
        <xdr:cNvPr id="2" name="グラフ 1">
          <a:extLst>
            <a:ext uri="{FF2B5EF4-FFF2-40B4-BE49-F238E27FC236}">
              <a16:creationId xmlns:a16="http://schemas.microsoft.com/office/drawing/2014/main" id="{00000000-0008-0000-4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6.xml><?xml version="1.0" encoding="utf-8"?>
<c:userShapes xmlns:c="http://schemas.openxmlformats.org/drawingml/2006/chart">
  <cdr:relSizeAnchor xmlns:cdr="http://schemas.openxmlformats.org/drawingml/2006/chartDrawing">
    <cdr:from>
      <cdr:x>0.54315</cdr:x>
      <cdr:y>0.04948</cdr:y>
    </cdr:from>
    <cdr:to>
      <cdr:x>0.9726</cdr:x>
      <cdr:y>0.14062</cdr:y>
    </cdr:to>
    <cdr:sp macro="" textlink="">
      <cdr:nvSpPr>
        <cdr:cNvPr id="5" name="テキスト ボックス 1"/>
        <cdr:cNvSpPr txBox="1"/>
      </cdr:nvSpPr>
      <cdr:spPr>
        <a:xfrm xmlns:a="http://schemas.openxmlformats.org/drawingml/2006/main">
          <a:off x="5035550" y="301624"/>
          <a:ext cx="3981450" cy="555625"/>
        </a:xfrm>
        <a:prstGeom xmlns:a="http://schemas.openxmlformats.org/drawingml/2006/main" prst="rect">
          <a:avLst/>
        </a:prstGeom>
        <a:solidFill xmlns:a="http://schemas.openxmlformats.org/drawingml/2006/main">
          <a:sysClr val="window" lastClr="FFFFFF">
            <a:alpha val="65000"/>
          </a:sysClr>
        </a:solidFill>
      </cdr:spPr>
      <cdr:txBody>
        <a:bodyPr xmlns:a="http://schemas.openxmlformats.org/drawingml/2006/main" wrap="square" lIns="0" tIns="0" rIns="0" bIns="0"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0">
              <a:solidFill>
                <a:sysClr val="windowText" lastClr="000000"/>
              </a:solidFill>
              <a:latin typeface="BIZ UDP明朝 Medium" panose="02020500000000000000" pitchFamily="18" charset="-128"/>
              <a:ea typeface="BIZ UDP明朝 Medium" panose="02020500000000000000" pitchFamily="18" charset="-128"/>
            </a:rPr>
            <a:t>＊</a:t>
          </a:r>
          <a:r>
            <a:rPr lang="en-US" altLang="ja-JP" sz="1050" b="0">
              <a:solidFill>
                <a:sysClr val="windowText" lastClr="000000"/>
              </a:solidFill>
              <a:latin typeface="BIZ UDP明朝 Medium" panose="02020500000000000000" pitchFamily="18" charset="-128"/>
              <a:ea typeface="BIZ UDP明朝 Medium" panose="02020500000000000000" pitchFamily="18" charset="-128"/>
            </a:rPr>
            <a:t>2024</a:t>
          </a:r>
          <a:r>
            <a:rPr lang="ja-JP" altLang="en-US" sz="1050" b="0">
              <a:solidFill>
                <a:sysClr val="windowText" lastClr="000000"/>
              </a:solidFill>
              <a:latin typeface="BIZ UDP明朝 Medium" panose="02020500000000000000" pitchFamily="18" charset="-128"/>
              <a:ea typeface="BIZ UDP明朝 Medium" panose="02020500000000000000" pitchFamily="18" charset="-128"/>
            </a:rPr>
            <a:t>年１月時点で、令和生まれ：</a:t>
          </a:r>
          <a:r>
            <a:rPr lang="en-US" altLang="ja-JP" sz="1050" b="0">
              <a:solidFill>
                <a:sysClr val="windowText" lastClr="000000"/>
              </a:solidFill>
              <a:latin typeface="BIZ UDP明朝 Medium" panose="02020500000000000000" pitchFamily="18" charset="-128"/>
              <a:ea typeface="BIZ UDP明朝 Medium" panose="02020500000000000000" pitchFamily="18" charset="-128"/>
            </a:rPr>
            <a:t>0</a:t>
          </a:r>
          <a:r>
            <a:rPr lang="ja-JP" altLang="en-US" sz="1050" b="0">
              <a:solidFill>
                <a:sysClr val="windowText" lastClr="000000"/>
              </a:solidFill>
              <a:latin typeface="BIZ UDP明朝 Medium" panose="02020500000000000000" pitchFamily="18" charset="-128"/>
              <a:ea typeface="BIZ UDP明朝 Medium" panose="02020500000000000000" pitchFamily="18" charset="-128"/>
            </a:rPr>
            <a:t>～５歳、平成生まれ：６～</a:t>
          </a:r>
          <a:r>
            <a:rPr lang="en-US" altLang="ja-JP" sz="1050" b="0">
              <a:solidFill>
                <a:sysClr val="windowText" lastClr="000000"/>
              </a:solidFill>
              <a:latin typeface="BIZ UDP明朝 Medium" panose="02020500000000000000" pitchFamily="18" charset="-128"/>
              <a:ea typeface="BIZ UDP明朝 Medium" panose="02020500000000000000" pitchFamily="18" charset="-128"/>
            </a:rPr>
            <a:t>34</a:t>
          </a:r>
          <a:r>
            <a:rPr lang="ja-JP" altLang="en-US" sz="1050" b="0">
              <a:solidFill>
                <a:sysClr val="windowText" lastClr="000000"/>
              </a:solidFill>
              <a:latin typeface="BIZ UDP明朝 Medium" panose="02020500000000000000" pitchFamily="18" charset="-128"/>
              <a:ea typeface="BIZ UDP明朝 Medium" panose="02020500000000000000" pitchFamily="18" charset="-128"/>
            </a:rPr>
            <a:t>歳、</a:t>
          </a:r>
          <a:endParaRPr lang="en-US" altLang="ja-JP" sz="1050" b="0">
            <a:solidFill>
              <a:sysClr val="windowText" lastClr="000000"/>
            </a:solidFill>
            <a:latin typeface="BIZ UDP明朝 Medium" panose="02020500000000000000" pitchFamily="18" charset="-128"/>
            <a:ea typeface="BIZ UDP明朝 Medium" panose="02020500000000000000" pitchFamily="18" charset="-128"/>
          </a:endParaRPr>
        </a:p>
        <a:p xmlns:a="http://schemas.openxmlformats.org/drawingml/2006/main">
          <a:pPr algn="l"/>
          <a:r>
            <a:rPr lang="ja-JP" altLang="en-US" sz="1050" b="0">
              <a:solidFill>
                <a:sysClr val="windowText" lastClr="000000"/>
              </a:solidFill>
              <a:latin typeface="BIZ UDP明朝 Medium" panose="02020500000000000000" pitchFamily="18" charset="-128"/>
              <a:ea typeface="BIZ UDP明朝 Medium" panose="02020500000000000000" pitchFamily="18" charset="-128"/>
            </a:rPr>
            <a:t>　 昭和生まれ以上</a:t>
          </a:r>
          <a:r>
            <a:rPr lang="en-US" altLang="ja-JP" sz="1050" b="0">
              <a:solidFill>
                <a:sysClr val="windowText" lastClr="000000"/>
              </a:solidFill>
              <a:latin typeface="BIZ UDP明朝 Medium" panose="02020500000000000000" pitchFamily="18" charset="-128"/>
              <a:ea typeface="BIZ UDP明朝 Medium" panose="02020500000000000000" pitchFamily="18" charset="-128"/>
            </a:rPr>
            <a:t>35</a:t>
          </a:r>
          <a:r>
            <a:rPr lang="ja-JP" altLang="en-US" sz="1050" b="0">
              <a:solidFill>
                <a:sysClr val="windowText" lastClr="000000"/>
              </a:solidFill>
              <a:latin typeface="BIZ UDP明朝 Medium" panose="02020500000000000000" pitchFamily="18" charset="-128"/>
              <a:ea typeface="BIZ UDP明朝 Medium" panose="02020500000000000000" pitchFamily="18" charset="-128"/>
            </a:rPr>
            <a:t>歳以上</a:t>
          </a:r>
        </a:p>
      </cdr:txBody>
    </cdr:sp>
  </cdr:relSizeAnchor>
  <cdr:relSizeAnchor xmlns:cdr="http://schemas.openxmlformats.org/drawingml/2006/chartDrawing">
    <cdr:from>
      <cdr:x>0.10377</cdr:x>
      <cdr:y>0.25781</cdr:y>
    </cdr:from>
    <cdr:to>
      <cdr:x>0.27123</cdr:x>
      <cdr:y>0.39531</cdr:y>
    </cdr:to>
    <cdr:sp macro="" textlink="">
      <cdr:nvSpPr>
        <cdr:cNvPr id="19" name="テキスト ボックス 18"/>
        <cdr:cNvSpPr txBox="1"/>
      </cdr:nvSpPr>
      <cdr:spPr>
        <a:xfrm xmlns:a="http://schemas.openxmlformats.org/drawingml/2006/main">
          <a:off x="962026" y="1571624"/>
          <a:ext cx="1552574" cy="838201"/>
        </a:xfrm>
        <a:prstGeom xmlns:a="http://schemas.openxmlformats.org/drawingml/2006/main" prst="rect">
          <a:avLst/>
        </a:prstGeom>
        <a:solidFill xmlns:a="http://schemas.openxmlformats.org/drawingml/2006/main">
          <a:schemeClr val="bg1">
            <a:alpha val="79000"/>
          </a:schemeClr>
        </a:solidFill>
      </cdr:spPr>
      <cdr:txBody>
        <a:bodyPr xmlns:a="http://schemas.openxmlformats.org/drawingml/2006/main" vertOverflow="clip" wrap="square" rtlCol="0"/>
        <a:lstStyle xmlns:a="http://schemas.openxmlformats.org/drawingml/2006/main"/>
        <a:p xmlns:a="http://schemas.openxmlformats.org/drawingml/2006/main">
          <a:pPr algn="l"/>
          <a:r>
            <a:rPr lang="ja-JP" altLang="en-US" sz="1100" b="1">
              <a:solidFill>
                <a:srgbClr val="7030A0"/>
              </a:solidFill>
              <a:latin typeface="Meiryo UI" panose="020B0604030504040204" pitchFamily="50" charset="-128"/>
              <a:ea typeface="Meiryo UI" panose="020B0604030504040204" pitchFamily="50" charset="-128"/>
            </a:rPr>
            <a:t>明治・大正・昭和生まれ</a:t>
          </a:r>
          <a:endParaRPr lang="en-US" altLang="ja-JP" sz="1100" b="1">
            <a:solidFill>
              <a:srgbClr val="7030A0"/>
            </a:solidFill>
            <a:latin typeface="Meiryo UI" panose="020B0604030504040204" pitchFamily="50" charset="-128"/>
            <a:ea typeface="Meiryo UI" panose="020B0604030504040204" pitchFamily="50" charset="-128"/>
          </a:endParaRPr>
        </a:p>
        <a:p xmlns:a="http://schemas.openxmlformats.org/drawingml/2006/main">
          <a:pPr algn="l"/>
          <a:r>
            <a:rPr lang="ja-JP" altLang="en-US" sz="1100" b="1">
              <a:solidFill>
                <a:srgbClr val="7030A0"/>
              </a:solidFill>
              <a:latin typeface="Meiryo UI" panose="020B0604030504040204" pitchFamily="50" charset="-128"/>
              <a:ea typeface="Meiryo UI" panose="020B0604030504040204" pitchFamily="50" charset="-128"/>
            </a:rPr>
            <a:t>　</a:t>
          </a:r>
          <a:r>
            <a:rPr lang="en-US" altLang="ja-JP" sz="1100" b="1">
              <a:solidFill>
                <a:srgbClr val="7030A0"/>
              </a:solidFill>
              <a:latin typeface="Meiryo UI" panose="020B0604030504040204" pitchFamily="50" charset="-128"/>
              <a:ea typeface="Meiryo UI" panose="020B0604030504040204" pitchFamily="50" charset="-128"/>
            </a:rPr>
            <a:t>2024</a:t>
          </a:r>
          <a:r>
            <a:rPr lang="ja-JP" altLang="en-US" sz="1100" b="1">
              <a:solidFill>
                <a:srgbClr val="7030A0"/>
              </a:solidFill>
              <a:latin typeface="Meiryo UI" panose="020B0604030504040204" pitchFamily="50" charset="-128"/>
              <a:ea typeface="Meiryo UI" panose="020B0604030504040204" pitchFamily="50" charset="-128"/>
            </a:rPr>
            <a:t>年</a:t>
          </a:r>
          <a:endParaRPr lang="en-US" altLang="ja-JP" sz="1100" b="1">
            <a:solidFill>
              <a:srgbClr val="7030A0"/>
            </a:solidFill>
            <a:latin typeface="Meiryo UI" panose="020B0604030504040204" pitchFamily="50" charset="-128"/>
            <a:ea typeface="Meiryo UI" panose="020B0604030504040204" pitchFamily="50" charset="-128"/>
          </a:endParaRPr>
        </a:p>
        <a:p xmlns:a="http://schemas.openxmlformats.org/drawingml/2006/main">
          <a:pPr algn="l"/>
          <a:r>
            <a:rPr lang="ja-JP" altLang="en-US" sz="1100" b="1">
              <a:solidFill>
                <a:srgbClr val="7030A0"/>
              </a:solidFill>
              <a:latin typeface="Meiryo UI" panose="020B0604030504040204" pitchFamily="50" charset="-128"/>
              <a:ea typeface="Meiryo UI" panose="020B0604030504040204" pitchFamily="50" charset="-128"/>
            </a:rPr>
            <a:t>　</a:t>
          </a:r>
          <a:r>
            <a:rPr lang="en-US" altLang="ja-JP" sz="1100" b="1">
              <a:solidFill>
                <a:srgbClr val="7030A0"/>
              </a:solidFill>
              <a:latin typeface="Meiryo UI" panose="020B0604030504040204" pitchFamily="50" charset="-128"/>
              <a:ea typeface="Meiryo UI" panose="020B0604030504040204" pitchFamily="50" charset="-128"/>
            </a:rPr>
            <a:t>473,518</a:t>
          </a:r>
        </a:p>
      </cdr:txBody>
    </cdr:sp>
  </cdr:relSizeAnchor>
</c:userShapes>
</file>

<file path=xl/drawings/drawing77.xml><?xml version="1.0" encoding="utf-8"?>
<xdr:wsDr xmlns:xdr="http://schemas.openxmlformats.org/drawingml/2006/spreadsheetDrawing" xmlns:a="http://schemas.openxmlformats.org/drawingml/2006/main">
  <xdr:absoluteAnchor>
    <xdr:pos x="0" y="0"/>
    <xdr:ext cx="9277350" cy="6105525"/>
    <xdr:graphicFrame macro="">
      <xdr:nvGraphicFramePr>
        <xdr:cNvPr id="2" name="グラフ 1">
          <a:extLst>
            <a:ext uri="{FF2B5EF4-FFF2-40B4-BE49-F238E27FC236}">
              <a16:creationId xmlns:a16="http://schemas.microsoft.com/office/drawing/2014/main" id="{00000000-0008-0000-4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8.xml><?xml version="1.0" encoding="utf-8"?>
<c:userShapes xmlns:c="http://schemas.openxmlformats.org/drawingml/2006/chart">
  <cdr:relSizeAnchor xmlns:cdr="http://schemas.openxmlformats.org/drawingml/2006/chartDrawing">
    <cdr:from>
      <cdr:x>0.66473</cdr:x>
      <cdr:y>0.05781</cdr:y>
    </cdr:from>
    <cdr:to>
      <cdr:x>0.98702</cdr:x>
      <cdr:y>0.14896</cdr:y>
    </cdr:to>
    <cdr:sp macro="" textlink="">
      <cdr:nvSpPr>
        <cdr:cNvPr id="5" name="テキスト ボックス 1"/>
        <cdr:cNvSpPr txBox="1"/>
      </cdr:nvSpPr>
      <cdr:spPr>
        <a:xfrm xmlns:a="http://schemas.openxmlformats.org/drawingml/2006/main">
          <a:off x="6162675" y="352425"/>
          <a:ext cx="2988000" cy="555625"/>
        </a:xfrm>
        <a:prstGeom xmlns:a="http://schemas.openxmlformats.org/drawingml/2006/main" prst="rect">
          <a:avLst/>
        </a:prstGeom>
        <a:noFill xmlns:a="http://schemas.openxmlformats.org/drawingml/2006/main"/>
      </cdr:spPr>
      <cdr:txBody>
        <a:bodyPr xmlns:a="http://schemas.openxmlformats.org/drawingml/2006/main" wrap="square" lIns="0" tIns="0" rIns="0" bIns="0"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0">
              <a:solidFill>
                <a:sysClr val="windowText" lastClr="000000"/>
              </a:solidFill>
              <a:latin typeface="BIZ UDP明朝 Medium" panose="02020500000000000000" pitchFamily="18" charset="-128"/>
              <a:ea typeface="BIZ UDP明朝 Medium" panose="02020500000000000000" pitchFamily="18" charset="-128"/>
            </a:rPr>
            <a:t>＊</a:t>
          </a:r>
          <a:r>
            <a:rPr lang="en-US" altLang="ja-JP" sz="1050" b="0">
              <a:solidFill>
                <a:sysClr val="windowText" lastClr="000000"/>
              </a:solidFill>
              <a:latin typeface="BIZ UDP明朝 Medium" panose="02020500000000000000" pitchFamily="18" charset="-128"/>
              <a:ea typeface="BIZ UDP明朝 Medium" panose="02020500000000000000" pitchFamily="18" charset="-128"/>
            </a:rPr>
            <a:t>2024</a:t>
          </a:r>
          <a:r>
            <a:rPr lang="ja-JP" altLang="en-US" sz="1050" b="0">
              <a:solidFill>
                <a:sysClr val="windowText" lastClr="000000"/>
              </a:solidFill>
              <a:latin typeface="BIZ UDP明朝 Medium" panose="02020500000000000000" pitchFamily="18" charset="-128"/>
              <a:ea typeface="BIZ UDP明朝 Medium" panose="02020500000000000000" pitchFamily="18" charset="-128"/>
            </a:rPr>
            <a:t>年１月１日時点で、令和生まれ：</a:t>
          </a:r>
          <a:r>
            <a:rPr lang="en-US" altLang="ja-JP" sz="1050" b="0">
              <a:solidFill>
                <a:sysClr val="windowText" lastClr="000000"/>
              </a:solidFill>
              <a:latin typeface="BIZ UDP明朝 Medium" panose="02020500000000000000" pitchFamily="18" charset="-128"/>
              <a:ea typeface="BIZ UDP明朝 Medium" panose="02020500000000000000" pitchFamily="18" charset="-128"/>
            </a:rPr>
            <a:t>0</a:t>
          </a:r>
          <a:r>
            <a:rPr lang="ja-JP" altLang="en-US" sz="1050" b="0">
              <a:solidFill>
                <a:sysClr val="windowText" lastClr="000000"/>
              </a:solidFill>
              <a:latin typeface="BIZ UDP明朝 Medium" panose="02020500000000000000" pitchFamily="18" charset="-128"/>
              <a:ea typeface="BIZ UDP明朝 Medium" panose="02020500000000000000" pitchFamily="18" charset="-128"/>
            </a:rPr>
            <a:t>～５歳、</a:t>
          </a:r>
          <a:endParaRPr lang="en-US" altLang="ja-JP" sz="1050" b="0">
            <a:solidFill>
              <a:sysClr val="windowText" lastClr="000000"/>
            </a:solidFill>
            <a:latin typeface="BIZ UDP明朝 Medium" panose="02020500000000000000" pitchFamily="18" charset="-128"/>
            <a:ea typeface="BIZ UDP明朝 Medium" panose="02020500000000000000" pitchFamily="18" charset="-128"/>
          </a:endParaRPr>
        </a:p>
        <a:p xmlns:a="http://schemas.openxmlformats.org/drawingml/2006/main">
          <a:pPr algn="l"/>
          <a:r>
            <a:rPr lang="ja-JP" altLang="en-US" sz="1050" b="0">
              <a:solidFill>
                <a:sysClr val="windowText" lastClr="000000"/>
              </a:solidFill>
              <a:latin typeface="BIZ UDP明朝 Medium" panose="02020500000000000000" pitchFamily="18" charset="-128"/>
              <a:ea typeface="BIZ UDP明朝 Medium" panose="02020500000000000000" pitchFamily="18" charset="-128"/>
            </a:rPr>
            <a:t>　 平成生まれ：６～</a:t>
          </a:r>
          <a:r>
            <a:rPr lang="en-US" altLang="ja-JP" sz="1050" b="0">
              <a:solidFill>
                <a:sysClr val="windowText" lastClr="000000"/>
              </a:solidFill>
              <a:latin typeface="BIZ UDP明朝 Medium" panose="02020500000000000000" pitchFamily="18" charset="-128"/>
              <a:ea typeface="BIZ UDP明朝 Medium" panose="02020500000000000000" pitchFamily="18" charset="-128"/>
            </a:rPr>
            <a:t>34</a:t>
          </a:r>
          <a:r>
            <a:rPr lang="ja-JP" altLang="en-US" sz="1050" b="0">
              <a:solidFill>
                <a:sysClr val="windowText" lastClr="000000"/>
              </a:solidFill>
              <a:latin typeface="BIZ UDP明朝 Medium" panose="02020500000000000000" pitchFamily="18" charset="-128"/>
              <a:ea typeface="BIZ UDP明朝 Medium" panose="02020500000000000000" pitchFamily="18" charset="-128"/>
            </a:rPr>
            <a:t>歳、昭和生まれ：</a:t>
          </a:r>
          <a:r>
            <a:rPr lang="en-US" altLang="ja-JP" sz="1050" b="0">
              <a:solidFill>
                <a:sysClr val="windowText" lastClr="000000"/>
              </a:solidFill>
              <a:latin typeface="BIZ UDP明朝 Medium" panose="02020500000000000000" pitchFamily="18" charset="-128"/>
              <a:ea typeface="BIZ UDP明朝 Medium" panose="02020500000000000000" pitchFamily="18" charset="-128"/>
            </a:rPr>
            <a:t>35</a:t>
          </a:r>
          <a:r>
            <a:rPr lang="ja-JP" altLang="en-US" sz="1050" b="0">
              <a:solidFill>
                <a:sysClr val="windowText" lastClr="000000"/>
              </a:solidFill>
              <a:latin typeface="BIZ UDP明朝 Medium" panose="02020500000000000000" pitchFamily="18" charset="-128"/>
              <a:ea typeface="BIZ UDP明朝 Medium" panose="02020500000000000000" pitchFamily="18" charset="-128"/>
            </a:rPr>
            <a:t>歳以上</a:t>
          </a:r>
        </a:p>
      </cdr:txBody>
    </cdr:sp>
  </cdr:relSizeAnchor>
</c:userShapes>
</file>

<file path=xl/drawings/drawing79.xml><?xml version="1.0" encoding="utf-8"?>
<xdr:wsDr xmlns:xdr="http://schemas.openxmlformats.org/drawingml/2006/spreadsheetDrawing" xmlns:a="http://schemas.openxmlformats.org/drawingml/2006/main">
  <xdr:absoluteAnchor>
    <xdr:pos x="0" y="0"/>
    <xdr:ext cx="18542000" cy="12144375"/>
    <xdr:graphicFrame macro="">
      <xdr:nvGraphicFramePr>
        <xdr:cNvPr id="2" name="グラフ 1">
          <a:extLst>
            <a:ext uri="{FF2B5EF4-FFF2-40B4-BE49-F238E27FC236}">
              <a16:creationId xmlns:a16="http://schemas.microsoft.com/office/drawing/2014/main" id="{00000000-0008-0000-4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9278471" cy="6107206"/>
    <xdr:graphicFrame macro="">
      <xdr:nvGraphicFramePr>
        <xdr:cNvPr id="2" name="グラフ 1">
          <a:extLst>
            <a:ext uri="{FF2B5EF4-FFF2-40B4-BE49-F238E27FC236}">
              <a16:creationId xmlns:a16="http://schemas.microsoft.com/office/drawing/2014/main" id="{00000000-0008-0000-0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0.xml><?xml version="1.0" encoding="utf-8"?>
<c:userShapes xmlns:c="http://schemas.openxmlformats.org/drawingml/2006/chart">
  <cdr:relSizeAnchor xmlns:cdr="http://schemas.openxmlformats.org/drawingml/2006/chartDrawing">
    <cdr:from>
      <cdr:x>0.14247</cdr:x>
      <cdr:y>0.63333</cdr:y>
    </cdr:from>
    <cdr:to>
      <cdr:x>0.29889</cdr:x>
      <cdr:y>0.73373</cdr:y>
    </cdr:to>
    <cdr:grpSp>
      <cdr:nvGrpSpPr>
        <cdr:cNvPr id="4" name="グループ化 3">
          <a:extLst xmlns:a="http://schemas.openxmlformats.org/drawingml/2006/main">
            <a:ext uri="{FF2B5EF4-FFF2-40B4-BE49-F238E27FC236}">
              <a16:creationId xmlns:a16="http://schemas.microsoft.com/office/drawing/2014/main" id="{030B13E6-F481-539F-1EB3-CB2F985A6C17}"/>
            </a:ext>
          </a:extLst>
        </cdr:cNvPr>
        <cdr:cNvGrpSpPr/>
      </cdr:nvGrpSpPr>
      <cdr:grpSpPr>
        <a:xfrm xmlns:a="http://schemas.openxmlformats.org/drawingml/2006/main">
          <a:off x="2641679" y="7691397"/>
          <a:ext cx="2900339" cy="1219295"/>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0.21952</cdr:x>
      <cdr:y>0.18542</cdr:y>
    </cdr:from>
    <cdr:to>
      <cdr:x>0.22123</cdr:x>
      <cdr:y>0.84948</cdr:y>
    </cdr:to>
    <cdr:cxnSp macro="">
      <cdr:nvCxnSpPr>
        <cdr:cNvPr id="7" name="直線コネクタ 6">
          <a:extLst xmlns:a="http://schemas.openxmlformats.org/drawingml/2006/main">
            <a:ext uri="{FF2B5EF4-FFF2-40B4-BE49-F238E27FC236}">
              <a16:creationId xmlns:a16="http://schemas.microsoft.com/office/drawing/2014/main" id="{C741D658-524A-8E05-9448-9745A29330C6}"/>
            </a:ext>
          </a:extLst>
        </cdr:cNvPr>
        <cdr:cNvCxnSpPr/>
      </cdr:nvCxnSpPr>
      <cdr:spPr>
        <a:xfrm xmlns:a="http://schemas.openxmlformats.org/drawingml/2006/main">
          <a:off x="2035175" y="1130300"/>
          <a:ext cx="15875" cy="4048125"/>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81.xml><?xml version="1.0" encoding="utf-8"?>
<xdr:wsDr xmlns:xdr="http://schemas.openxmlformats.org/drawingml/2006/spreadsheetDrawing" xmlns:a="http://schemas.openxmlformats.org/drawingml/2006/main">
  <xdr:absoluteAnchor>
    <xdr:pos x="0" y="0"/>
    <xdr:ext cx="9271000" cy="6096000"/>
    <xdr:graphicFrame macro="">
      <xdr:nvGraphicFramePr>
        <xdr:cNvPr id="2" name="グラフ 1">
          <a:extLst>
            <a:ext uri="{FF2B5EF4-FFF2-40B4-BE49-F238E27FC236}">
              <a16:creationId xmlns:a16="http://schemas.microsoft.com/office/drawing/2014/main" id="{00000000-0008-0000-4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2.xml><?xml version="1.0" encoding="utf-8"?>
<c:userShapes xmlns:c="http://schemas.openxmlformats.org/drawingml/2006/chart">
  <cdr:relSizeAnchor xmlns:cdr="http://schemas.openxmlformats.org/drawingml/2006/chartDrawing">
    <cdr:from>
      <cdr:x>0.14247</cdr:x>
      <cdr:y>0.63333</cdr:y>
    </cdr:from>
    <cdr:to>
      <cdr:x>0.29889</cdr:x>
      <cdr:y>0.73373</cdr:y>
    </cdr:to>
    <cdr:grpSp>
      <cdr:nvGrpSpPr>
        <cdr:cNvPr id="4" name="グループ化 3">
          <a:extLst xmlns:a="http://schemas.openxmlformats.org/drawingml/2006/main">
            <a:ext uri="{FF2B5EF4-FFF2-40B4-BE49-F238E27FC236}">
              <a16:creationId xmlns:a16="http://schemas.microsoft.com/office/drawing/2014/main" id="{640322DC-9D5E-615F-8242-6B47129B8EA0}"/>
            </a:ext>
          </a:extLst>
        </cdr:cNvPr>
        <cdr:cNvGrpSpPr/>
      </cdr:nvGrpSpPr>
      <cdr:grpSpPr>
        <a:xfrm xmlns:a="http://schemas.openxmlformats.org/drawingml/2006/main">
          <a:off x="1320839" y="3860780"/>
          <a:ext cx="1450170" cy="612038"/>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0.21952</cdr:x>
      <cdr:y>0.18542</cdr:y>
    </cdr:from>
    <cdr:to>
      <cdr:x>0.22123</cdr:x>
      <cdr:y>0.84948</cdr:y>
    </cdr:to>
    <cdr:cxnSp macro="">
      <cdr:nvCxnSpPr>
        <cdr:cNvPr id="7" name="直線コネクタ 6">
          <a:extLst xmlns:a="http://schemas.openxmlformats.org/drawingml/2006/main">
            <a:ext uri="{FF2B5EF4-FFF2-40B4-BE49-F238E27FC236}">
              <a16:creationId xmlns:a16="http://schemas.microsoft.com/office/drawing/2014/main" id="{A90563D0-1AEE-EE08-A65F-E89F277BAF8C}"/>
            </a:ext>
          </a:extLst>
        </cdr:cNvPr>
        <cdr:cNvCxnSpPr/>
      </cdr:nvCxnSpPr>
      <cdr:spPr>
        <a:xfrm xmlns:a="http://schemas.openxmlformats.org/drawingml/2006/main">
          <a:off x="2035175" y="1130300"/>
          <a:ext cx="15875" cy="4048125"/>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83.xml><?xml version="1.0" encoding="utf-8"?>
<xdr:wsDr xmlns:xdr="http://schemas.openxmlformats.org/drawingml/2006/spreadsheetDrawing" xmlns:a="http://schemas.openxmlformats.org/drawingml/2006/main">
  <xdr:absoluteAnchor>
    <xdr:pos x="0" y="0"/>
    <xdr:ext cx="18542000" cy="12144375"/>
    <xdr:graphicFrame macro="">
      <xdr:nvGraphicFramePr>
        <xdr:cNvPr id="2" name="グラフ 1">
          <a:extLst>
            <a:ext uri="{FF2B5EF4-FFF2-40B4-BE49-F238E27FC236}">
              <a16:creationId xmlns:a16="http://schemas.microsoft.com/office/drawing/2014/main" id="{00000000-0008-0000-5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4.xml><?xml version="1.0" encoding="utf-8"?>
<c:userShapes xmlns:c="http://schemas.openxmlformats.org/drawingml/2006/chart">
  <cdr:relSizeAnchor xmlns:cdr="http://schemas.openxmlformats.org/drawingml/2006/chartDrawing">
    <cdr:from>
      <cdr:x>0.12021</cdr:x>
      <cdr:y>0.28958</cdr:y>
    </cdr:from>
    <cdr:to>
      <cdr:x>0.27663</cdr:x>
      <cdr:y>0.38998</cdr:y>
    </cdr:to>
    <cdr:grpSp>
      <cdr:nvGrpSpPr>
        <cdr:cNvPr id="4" name="グループ化 3">
          <a:extLst xmlns:a="http://schemas.openxmlformats.org/drawingml/2006/main">
            <a:ext uri="{FF2B5EF4-FFF2-40B4-BE49-F238E27FC236}">
              <a16:creationId xmlns:a16="http://schemas.microsoft.com/office/drawing/2014/main" id="{6A87AB67-33B4-B68F-76F7-C58DB53FE693}"/>
            </a:ext>
          </a:extLst>
        </cdr:cNvPr>
        <cdr:cNvGrpSpPr/>
      </cdr:nvGrpSpPr>
      <cdr:grpSpPr>
        <a:xfrm xmlns:a="http://schemas.openxmlformats.org/drawingml/2006/main">
          <a:off x="2228934" y="3516768"/>
          <a:ext cx="2900339" cy="1219295"/>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0.20068</cdr:x>
      <cdr:y>0.18542</cdr:y>
    </cdr:from>
    <cdr:to>
      <cdr:x>0.20239</cdr:x>
      <cdr:y>0.84948</cdr:y>
    </cdr:to>
    <cdr:cxnSp macro="">
      <cdr:nvCxnSpPr>
        <cdr:cNvPr id="7" name="直線コネクタ 6">
          <a:extLst xmlns:a="http://schemas.openxmlformats.org/drawingml/2006/main">
            <a:ext uri="{FF2B5EF4-FFF2-40B4-BE49-F238E27FC236}">
              <a16:creationId xmlns:a16="http://schemas.microsoft.com/office/drawing/2014/main" id="{00A6F371-6206-FB3A-2299-AFA89E82ECF8}"/>
            </a:ext>
          </a:extLst>
        </cdr:cNvPr>
        <cdr:cNvCxnSpPr/>
      </cdr:nvCxnSpPr>
      <cdr:spPr>
        <a:xfrm xmlns:a="http://schemas.openxmlformats.org/drawingml/2006/main">
          <a:off x="1860545" y="1130320"/>
          <a:ext cx="15853" cy="4048110"/>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85.xml><?xml version="1.0" encoding="utf-8"?>
<xdr:wsDr xmlns:xdr="http://schemas.openxmlformats.org/drawingml/2006/spreadsheetDrawing" xmlns:a="http://schemas.openxmlformats.org/drawingml/2006/main">
  <xdr:absoluteAnchor>
    <xdr:pos x="0" y="0"/>
    <xdr:ext cx="18542000" cy="12144375"/>
    <xdr:graphicFrame macro="">
      <xdr:nvGraphicFramePr>
        <xdr:cNvPr id="2" name="グラフ 1">
          <a:extLst>
            <a:ext uri="{FF2B5EF4-FFF2-40B4-BE49-F238E27FC236}">
              <a16:creationId xmlns:a16="http://schemas.microsoft.com/office/drawing/2014/main" id="{00000000-0008-0000-5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6.xml><?xml version="1.0" encoding="utf-8"?>
<c:userShapes xmlns:c="http://schemas.openxmlformats.org/drawingml/2006/chart">
  <cdr:relSizeAnchor xmlns:cdr="http://schemas.openxmlformats.org/drawingml/2006/chartDrawing">
    <cdr:from>
      <cdr:x>0.9163</cdr:x>
      <cdr:y>0.10902</cdr:y>
    </cdr:from>
    <cdr:to>
      <cdr:x>0.98786</cdr:x>
      <cdr:y>0.14989</cdr:y>
    </cdr:to>
    <cdr:sp macro="" textlink="">
      <cdr:nvSpPr>
        <cdr:cNvPr id="16" name="テキスト ボックス 1"/>
        <cdr:cNvSpPr txBox="1"/>
      </cdr:nvSpPr>
      <cdr:spPr>
        <a:xfrm xmlns:a="http://schemas.openxmlformats.org/drawingml/2006/main">
          <a:off x="8490857" y="663122"/>
          <a:ext cx="663121" cy="24855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000"/>
            <a:t>（世帯）</a:t>
          </a:r>
        </a:p>
      </cdr:txBody>
    </cdr:sp>
  </cdr:relSizeAnchor>
</c:userShapes>
</file>

<file path=xl/drawings/drawing87.xml><?xml version="1.0" encoding="utf-8"?>
<xdr:wsDr xmlns:xdr="http://schemas.openxmlformats.org/drawingml/2006/spreadsheetDrawing" xmlns:a="http://schemas.openxmlformats.org/drawingml/2006/main">
  <xdr:absoluteAnchor>
    <xdr:pos x="0" y="0"/>
    <xdr:ext cx="18542000" cy="12144375"/>
    <xdr:graphicFrame macro="">
      <xdr:nvGraphicFramePr>
        <xdr:cNvPr id="2" name="グラフ 1">
          <a:extLst>
            <a:ext uri="{FF2B5EF4-FFF2-40B4-BE49-F238E27FC236}">
              <a16:creationId xmlns:a16="http://schemas.microsoft.com/office/drawing/2014/main" id="{00000000-0008-0000-5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c:userShapes xmlns:c="http://schemas.openxmlformats.org/drawingml/2006/chart">
  <cdr:relSizeAnchor xmlns:cdr="http://schemas.openxmlformats.org/drawingml/2006/chartDrawing">
    <cdr:from>
      <cdr:x>0.14297</cdr:x>
      <cdr:y>0.58814</cdr:y>
    </cdr:from>
    <cdr:to>
      <cdr:x>0.29939</cdr:x>
      <cdr:y>0.68853</cdr:y>
    </cdr:to>
    <cdr:grpSp>
      <cdr:nvGrpSpPr>
        <cdr:cNvPr id="4" name="グループ化 3">
          <a:extLst xmlns:a="http://schemas.openxmlformats.org/drawingml/2006/main">
            <a:ext uri="{FF2B5EF4-FFF2-40B4-BE49-F238E27FC236}">
              <a16:creationId xmlns:a16="http://schemas.microsoft.com/office/drawing/2014/main" id="{69EB18E5-C65A-0EDE-3B7B-547C4F8DDE73}"/>
            </a:ext>
          </a:extLst>
        </cdr:cNvPr>
        <cdr:cNvGrpSpPr/>
      </cdr:nvGrpSpPr>
      <cdr:grpSpPr>
        <a:xfrm xmlns:a="http://schemas.openxmlformats.org/drawingml/2006/main">
          <a:off x="1326543" y="3591892"/>
          <a:ext cx="1451338" cy="613103"/>
          <a:chOff x="0" y="0"/>
          <a:chExt cx="1450250" cy="612000"/>
        </a:xfrm>
      </cdr:grpSpPr>
      <cdr:sp macro="" textlink="">
        <cdr:nvSpPr>
          <cdr:cNvPr id="5" name="右矢印 4"/>
          <cdr:cNvSpPr/>
        </cdr:nvSpPr>
        <cdr:spPr>
          <a:xfrm xmlns:a="http://schemas.openxmlformats.org/drawingml/2006/main">
            <a:off x="730250" y="0"/>
            <a:ext cx="720000" cy="612000"/>
          </a:xfrm>
          <a:prstGeom xmlns:a="http://schemas.openxmlformats.org/drawingml/2006/main" prst="rightArrow">
            <a:avLst/>
          </a:prstGeom>
          <a:ln xmlns:a="http://schemas.openxmlformats.org/drawingml/2006/mai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latin typeface="BIZ UDゴシック" panose="020B0400000000000000" pitchFamily="49" charset="-128"/>
                <a:ea typeface="BIZ UDゴシック" panose="020B0400000000000000" pitchFamily="49" charset="-128"/>
              </a:rPr>
              <a:t>推計</a:t>
            </a:r>
            <a:endParaRPr lang="ja-JP" sz="1400" b="1">
              <a:latin typeface="BIZ UDゴシック" panose="020B0400000000000000" pitchFamily="49" charset="-128"/>
              <a:ea typeface="BIZ UDゴシック" panose="020B0400000000000000" pitchFamily="49" charset="-128"/>
            </a:endParaRPr>
          </a:p>
        </cdr:txBody>
      </cdr:sp>
      <cdr:sp macro="" textlink="">
        <cdr:nvSpPr>
          <cdr:cNvPr id="6" name="左矢印 5"/>
          <cdr:cNvSpPr/>
        </cdr:nvSpPr>
        <cdr:spPr>
          <a:xfrm xmlns:a="http://schemas.openxmlformats.org/drawingml/2006/main">
            <a:off x="0" y="0"/>
            <a:ext cx="720000" cy="612000"/>
          </a:xfrm>
          <a:prstGeom xmlns:a="http://schemas.openxmlformats.org/drawingml/2006/main" prst="leftArrow">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sz="1400" b="1">
                <a:solidFill>
                  <a:sysClr val="windowText" lastClr="000000"/>
                </a:solidFill>
                <a:latin typeface="BIZ UDゴシック" panose="020B0400000000000000" pitchFamily="49" charset="-128"/>
                <a:ea typeface="BIZ UDゴシック" panose="020B0400000000000000" pitchFamily="49" charset="-128"/>
              </a:rPr>
              <a:t>実績</a:t>
            </a:r>
            <a:endParaRPr lang="ja-JP" sz="1400" b="1">
              <a:solidFill>
                <a:sysClr val="windowText" lastClr="000000"/>
              </a:solidFill>
              <a:latin typeface="BIZ UDゴシック" panose="020B0400000000000000" pitchFamily="49" charset="-128"/>
              <a:ea typeface="BIZ UDゴシック" panose="020B0400000000000000" pitchFamily="49" charset="-128"/>
            </a:endParaRPr>
          </a:p>
        </cdr:txBody>
      </cdr:sp>
    </cdr:grpSp>
  </cdr:relSizeAnchor>
  <cdr:relSizeAnchor xmlns:cdr="http://schemas.openxmlformats.org/drawingml/2006/chartDrawing">
    <cdr:from>
      <cdr:x>0.21952</cdr:x>
      <cdr:y>0.1578</cdr:y>
    </cdr:from>
    <cdr:to>
      <cdr:x>0.22101</cdr:x>
      <cdr:y>0.84817</cdr:y>
    </cdr:to>
    <cdr:cxnSp macro="">
      <cdr:nvCxnSpPr>
        <cdr:cNvPr id="7" name="直線コネクタ 6">
          <a:extLst xmlns:a="http://schemas.openxmlformats.org/drawingml/2006/main">
            <a:ext uri="{FF2B5EF4-FFF2-40B4-BE49-F238E27FC236}">
              <a16:creationId xmlns:a16="http://schemas.microsoft.com/office/drawing/2014/main" id="{CCA8227C-7023-FA1C-62E9-C3F3C0DF56A9}"/>
            </a:ext>
          </a:extLst>
        </cdr:cNvPr>
        <cdr:cNvCxnSpPr/>
      </cdr:nvCxnSpPr>
      <cdr:spPr>
        <a:xfrm xmlns:a="http://schemas.openxmlformats.org/drawingml/2006/main" flipH="1">
          <a:off x="2036810" y="963706"/>
          <a:ext cx="13866" cy="4216243"/>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2" Type="http://schemas.openxmlformats.org/officeDocument/2006/relationships/externalLinkPath" Target="file:///\\10.48.0.1\NaibuVDI_FolderRedirect$\06445381\Downloads\new_R7zinnkousikei-cleaned.xlsx" TargetMode="External"/><Relationship Id="rId1" Type="http://schemas.openxmlformats.org/officeDocument/2006/relationships/externalLinkPath" Target="file:///\\10.48.0.1\NaibuVDI_FolderRedirect$\06445381\Downloads\new_R7zinnkousikei-clean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表紙・概要"/>
      <sheetName val="総人口"/>
      <sheetName val="＜表＞総人口"/>
      <sheetName val="総人口 (地区別)"/>
      <sheetName val="＜表＞総人口 (地区別)"/>
      <sheetName val="総人口増減"/>
      <sheetName val="＜表＞総人口増減"/>
      <sheetName val="総人口増減 (地区別)"/>
      <sheetName val="＜表＞総人口増減 (地区別)"/>
      <sheetName val="社会増減"/>
      <sheetName val="＜表＞社会増減"/>
      <sheetName val="社会増減 (地区別)"/>
      <sheetName val="＜表＞社会増減 (地区別)"/>
      <sheetName val="自然増減"/>
      <sheetName val="＜表＞自然増減"/>
      <sheetName val="自然増減 (地区別)"/>
      <sheetName val="＜表＞自然増減 (地区別)"/>
      <sheetName val="出生数"/>
      <sheetName val="＜表＞出生数"/>
      <sheetName val="出生数 (地区別)"/>
      <sheetName val="＜表＞出生数 (地区別)"/>
      <sheetName val="死者数"/>
      <sheetName val="＜表＞死者数"/>
      <sheetName val="死者数 (地区別)"/>
      <sheetName val="＜表＞死者数 (地区別)"/>
      <sheetName val="男性人口"/>
      <sheetName val="＜表＞男性人口"/>
      <sheetName val="男性人口 (地区別)"/>
      <sheetName val="＜表＞男性人口 (地区別)"/>
      <sheetName val="女性人口"/>
      <sheetName val="＜表＞女性人口"/>
      <sheetName val="女性人口 (地区別)"/>
      <sheetName val="＜表＞女性人口 (地区別)"/>
      <sheetName val="総人口（男女別）"/>
      <sheetName val="＜表＞総人口（男女別）"/>
      <sheetName val="総人口（男女別）_構成比"/>
      <sheetName val="＜表＞総人口（男女別）_構成比"/>
      <sheetName val="日本人人口"/>
      <sheetName val="＜表＞日本人人口"/>
      <sheetName val="外国人人口"/>
      <sheetName val="＜表＞外国人人口"/>
      <sheetName val="総人口（国籍別）"/>
      <sheetName val="＜表＞総人口（国籍別）"/>
      <sheetName val="総人口（国籍別）_構成比"/>
      <sheetName val="＜表＞総人口（国籍別）_構成比"/>
      <sheetName val="年少人口"/>
      <sheetName val="＜表＞年少人口"/>
      <sheetName val="年少人口 (地区別)"/>
      <sheetName val="＜表＞年少人口 (地区別)"/>
      <sheetName val="年少人口比率"/>
      <sheetName val="＜表＞年少人口比率"/>
      <sheetName val="年少人口比率 (地区別)"/>
      <sheetName val="＜表＞年少人口比率 (地区別)"/>
      <sheetName val="生産年齢人口"/>
      <sheetName val="＜表＞生産年齢人口"/>
      <sheetName val="生産年齢人口 (地区別)"/>
      <sheetName val="＜表＞生産年齢人口 (地区別)"/>
      <sheetName val="生産年齢人口比率"/>
      <sheetName val="＜表＞生産年齢人口比率"/>
      <sheetName val="生産年齢人口比率 (地区別)"/>
      <sheetName val="＜表＞生産年齢人口比率 (地区別)"/>
      <sheetName val="老年人口"/>
      <sheetName val="＜表＞老年人口"/>
      <sheetName val="老年人口 (地区別)"/>
      <sheetName val="＜表＞老年人口 (地区別)"/>
      <sheetName val="老年人口比率(高齢化率)"/>
      <sheetName val="＜表＞老年人口比率(高齢化率)"/>
      <sheetName val="老年人口比率(高齢化率) (地区別)"/>
      <sheetName val="＜表＞老年人口比率(高齢化率) (地区別)"/>
      <sheetName val="総人口（年齢３区分別）"/>
      <sheetName val="＜表＞総人口（年齢３区分別）"/>
      <sheetName val="総人口（年齢３区分別）_構成比 "/>
      <sheetName val="＜表＞総人口（年齢３区分別）_構成比"/>
      <sheetName val="総人口（世代別）"/>
      <sheetName val="＜表＞総人口（世代別）"/>
      <sheetName val="総人口（世代別）_構成比"/>
      <sheetName val="＜表＞総人口（世代別）_構成比"/>
      <sheetName val="世帯数"/>
      <sheetName val="＜表＞世帯数"/>
      <sheetName val="世帯数_単独世帯"/>
      <sheetName val="＜表＞世帯数_単独世帯"/>
      <sheetName val="世帯あたり人員"/>
      <sheetName val="＜表＞世帯あたり人員"/>
      <sheetName val="世帯（家族類型別）"/>
      <sheetName val="＜表＞世帯（家族類型別）"/>
      <sheetName val="世帯（家族類型別）_構成比"/>
      <sheetName val="＜表＞世帯（家族類型別）_構成比"/>
      <sheetName val="総括表(地区)"/>
      <sheetName val="総括表"/>
    </sheetNames>
    <sheetDataSet>
      <sheetData sheetId="0"/>
      <sheetData sheetId="1" refreshError="1"/>
      <sheetData sheetId="2"/>
      <sheetData sheetId="3" refreshError="1"/>
      <sheetData sheetId="4"/>
      <sheetData sheetId="5" refreshError="1"/>
      <sheetData sheetId="6"/>
      <sheetData sheetId="7" refreshError="1"/>
      <sheetData sheetId="8"/>
      <sheetData sheetId="9" refreshError="1"/>
      <sheetData sheetId="10"/>
      <sheetData sheetId="11" refreshError="1"/>
      <sheetData sheetId="12"/>
      <sheetData sheetId="13" refreshError="1"/>
      <sheetData sheetId="14"/>
      <sheetData sheetId="15" refreshError="1"/>
      <sheetData sheetId="16"/>
      <sheetData sheetId="17" refreshError="1"/>
      <sheetData sheetId="18"/>
      <sheetData sheetId="19" refreshError="1"/>
      <sheetData sheetId="20"/>
      <sheetData sheetId="21" refreshError="1"/>
      <sheetData sheetId="22"/>
      <sheetData sheetId="23" refreshError="1"/>
      <sheetData sheetId="24"/>
      <sheetData sheetId="25" refreshError="1"/>
      <sheetData sheetId="26"/>
      <sheetData sheetId="27" refreshError="1"/>
      <sheetData sheetId="28"/>
      <sheetData sheetId="29" refreshError="1"/>
      <sheetData sheetId="30"/>
      <sheetData sheetId="31" refreshError="1"/>
      <sheetData sheetId="32"/>
      <sheetData sheetId="33" refreshError="1"/>
      <sheetData sheetId="34"/>
      <sheetData sheetId="35" refreshError="1"/>
      <sheetData sheetId="36"/>
      <sheetData sheetId="37" refreshError="1"/>
      <sheetData sheetId="38"/>
      <sheetData sheetId="39" refreshError="1"/>
      <sheetData sheetId="40"/>
      <sheetData sheetId="41" refreshError="1"/>
      <sheetData sheetId="42"/>
      <sheetData sheetId="43" refreshError="1"/>
      <sheetData sheetId="44"/>
      <sheetData sheetId="45" refreshError="1"/>
      <sheetData sheetId="46"/>
      <sheetData sheetId="47" refreshError="1"/>
      <sheetData sheetId="48"/>
      <sheetData sheetId="49" refreshError="1"/>
      <sheetData sheetId="50"/>
      <sheetData sheetId="51" refreshError="1"/>
      <sheetData sheetId="52"/>
      <sheetData sheetId="53" refreshError="1"/>
      <sheetData sheetId="54"/>
      <sheetData sheetId="55" refreshError="1"/>
      <sheetData sheetId="56"/>
      <sheetData sheetId="57" refreshError="1"/>
      <sheetData sheetId="58"/>
      <sheetData sheetId="59" refreshError="1"/>
      <sheetData sheetId="60"/>
      <sheetData sheetId="61" refreshError="1"/>
      <sheetData sheetId="62"/>
      <sheetData sheetId="63" refreshError="1"/>
      <sheetData sheetId="64"/>
      <sheetData sheetId="65" refreshError="1"/>
      <sheetData sheetId="66"/>
      <sheetData sheetId="67" refreshError="1"/>
      <sheetData sheetId="68"/>
      <sheetData sheetId="69" refreshError="1"/>
      <sheetData sheetId="70"/>
      <sheetData sheetId="71" refreshError="1"/>
      <sheetData sheetId="72"/>
      <sheetData sheetId="73" refreshError="1"/>
      <sheetData sheetId="74"/>
      <sheetData sheetId="75" refreshError="1"/>
      <sheetData sheetId="76"/>
      <sheetData sheetId="77" refreshError="1"/>
      <sheetData sheetId="78"/>
      <sheetData sheetId="79" refreshError="1"/>
      <sheetData sheetId="80"/>
      <sheetData sheetId="81" refreshError="1"/>
      <sheetData sheetId="82"/>
      <sheetData sheetId="83" refreshError="1"/>
      <sheetData sheetId="84"/>
      <sheetData sheetId="85" refreshError="1"/>
      <sheetData sheetId="86"/>
      <sheetData sheetId="87"/>
      <sheetData sheetId="88">
        <row r="5">
          <cell r="C5">
            <v>2019</v>
          </cell>
          <cell r="D5">
            <v>2020</v>
          </cell>
          <cell r="E5">
            <v>2021</v>
          </cell>
          <cell r="F5">
            <v>2022</v>
          </cell>
          <cell r="G5">
            <v>2023</v>
          </cell>
          <cell r="H5">
            <v>2024</v>
          </cell>
          <cell r="I5">
            <v>2025</v>
          </cell>
          <cell r="J5">
            <v>2026</v>
          </cell>
          <cell r="K5">
            <v>2027</v>
          </cell>
          <cell r="L5">
            <v>2028</v>
          </cell>
          <cell r="M5">
            <v>2029</v>
          </cell>
          <cell r="N5">
            <v>2030</v>
          </cell>
          <cell r="O5">
            <v>2031</v>
          </cell>
          <cell r="P5">
            <v>2032</v>
          </cell>
          <cell r="Q5">
            <v>2033</v>
          </cell>
          <cell r="R5">
            <v>2034</v>
          </cell>
          <cell r="S5">
            <v>2035</v>
          </cell>
          <cell r="T5">
            <v>2036</v>
          </cell>
          <cell r="U5">
            <v>2037</v>
          </cell>
          <cell r="V5">
            <v>2038</v>
          </cell>
          <cell r="W5">
            <v>2039</v>
          </cell>
          <cell r="X5">
            <v>2040</v>
          </cell>
          <cell r="Y5">
            <v>2041</v>
          </cell>
          <cell r="Z5">
            <v>2042</v>
          </cell>
          <cell r="AA5">
            <v>2043</v>
          </cell>
          <cell r="AB5">
            <v>2044</v>
          </cell>
          <cell r="AC5">
            <v>2045</v>
          </cell>
          <cell r="AD5">
            <v>2046</v>
          </cell>
          <cell r="AE5">
            <v>2047</v>
          </cell>
          <cell r="AF5">
            <v>2048</v>
          </cell>
          <cell r="AG5">
            <v>2049</v>
          </cell>
          <cell r="AH5">
            <v>2050</v>
          </cell>
          <cell r="AI5">
            <v>2051</v>
          </cell>
          <cell r="AJ5">
            <v>2052</v>
          </cell>
          <cell r="AK5">
            <v>2053</v>
          </cell>
          <cell r="AL5">
            <v>2054</v>
          </cell>
          <cell r="AM5">
            <v>2055</v>
          </cell>
          <cell r="AN5">
            <v>2056</v>
          </cell>
          <cell r="AO5">
            <v>2057</v>
          </cell>
          <cell r="AP5">
            <v>2058</v>
          </cell>
          <cell r="AQ5">
            <v>2059</v>
          </cell>
          <cell r="AR5">
            <v>2060</v>
          </cell>
          <cell r="AS5">
            <v>2061</v>
          </cell>
          <cell r="AT5">
            <v>2062</v>
          </cell>
          <cell r="AU5">
            <v>2063</v>
          </cell>
          <cell r="AV5">
            <v>2064</v>
          </cell>
          <cell r="AW5">
            <v>2065</v>
          </cell>
          <cell r="AX5">
            <v>2066</v>
          </cell>
          <cell r="AY5">
            <v>2067</v>
          </cell>
          <cell r="AZ5">
            <v>2068</v>
          </cell>
          <cell r="BA5">
            <v>2069</v>
          </cell>
          <cell r="BB5">
            <v>2070</v>
          </cell>
          <cell r="BC5">
            <v>2071</v>
          </cell>
        </row>
        <row r="10">
          <cell r="C10">
            <v>80325</v>
          </cell>
          <cell r="D10">
            <v>80020</v>
          </cell>
          <cell r="E10">
            <v>79689</v>
          </cell>
          <cell r="F10">
            <v>78224</v>
          </cell>
          <cell r="G10">
            <v>76917</v>
          </cell>
          <cell r="H10">
            <v>75471.999999999985</v>
          </cell>
          <cell r="I10">
            <v>74262.999999999985</v>
          </cell>
          <cell r="J10">
            <v>73278.636145658325</v>
          </cell>
          <cell r="K10">
            <v>72246.326852999206</v>
          </cell>
          <cell r="L10">
            <v>71288.031088299787</v>
          </cell>
          <cell r="M10">
            <v>70244.914474889345</v>
          </cell>
          <cell r="N10">
            <v>69196.694751471223</v>
          </cell>
          <cell r="O10">
            <v>68089.651884923718</v>
          </cell>
          <cell r="P10">
            <v>67185.647564417013</v>
          </cell>
          <cell r="Q10">
            <v>66486.957551811938</v>
          </cell>
          <cell r="R10">
            <v>65774.70067955149</v>
          </cell>
          <cell r="S10">
            <v>65547.832898366381</v>
          </cell>
          <cell r="T10">
            <v>65323.679711335179</v>
          </cell>
          <cell r="U10">
            <v>65284.532694418594</v>
          </cell>
          <cell r="V10">
            <v>65430.024935233334</v>
          </cell>
          <cell r="W10">
            <v>65800.872637721113</v>
          </cell>
          <cell r="X10">
            <v>66258.717071689462</v>
          </cell>
          <cell r="Y10">
            <v>66368.374664707168</v>
          </cell>
          <cell r="Z10">
            <v>66475.70824756549</v>
          </cell>
          <cell r="AA10">
            <v>66570.439081175486</v>
          </cell>
          <cell r="AB10">
            <v>66649.855414355363</v>
          </cell>
          <cell r="AC10">
            <v>66692.462943804363</v>
          </cell>
          <cell r="AD10">
            <v>66695.011019907222</v>
          </cell>
          <cell r="AE10">
            <v>66647.587960573859</v>
          </cell>
          <cell r="AF10">
            <v>66553.556614149697</v>
          </cell>
          <cell r="AG10">
            <v>66414.474172423535</v>
          </cell>
          <cell r="AH10">
            <v>66242.181339557574</v>
          </cell>
          <cell r="AI10">
            <v>66027.509706515586</v>
          </cell>
          <cell r="AJ10">
            <v>65767.424099549549</v>
          </cell>
          <cell r="AK10">
            <v>65464.968594866979</v>
          </cell>
          <cell r="AL10">
            <v>65133.959608952355</v>
          </cell>
          <cell r="AM10">
            <v>64773.462515521067</v>
          </cell>
          <cell r="AN10">
            <v>64385.839775250919</v>
          </cell>
          <cell r="AO10">
            <v>63971.521492360756</v>
          </cell>
          <cell r="AP10">
            <v>63539.895309818661</v>
          </cell>
          <cell r="AQ10">
            <v>63089.227637033109</v>
          </cell>
          <cell r="AR10">
            <v>62636.834524874328</v>
          </cell>
          <cell r="AS10">
            <v>62184.337713433917</v>
          </cell>
          <cell r="AT10">
            <v>61742.577835176875</v>
          </cell>
          <cell r="AU10">
            <v>61312.495231916473</v>
          </cell>
          <cell r="AV10">
            <v>60884.504434935407</v>
          </cell>
          <cell r="AW10">
            <v>60456.020156281214</v>
          </cell>
          <cell r="AX10">
            <v>60028.755700847338</v>
          </cell>
          <cell r="AY10">
            <v>59616.573899999537</v>
          </cell>
          <cell r="AZ10">
            <v>59217.181305617196</v>
          </cell>
          <cell r="BA10">
            <v>58822.321434226986</v>
          </cell>
          <cell r="BB10">
            <v>58440.927866818747</v>
          </cell>
          <cell r="BC10">
            <v>58068.388296580713</v>
          </cell>
        </row>
        <row r="17">
          <cell r="C17">
            <v>483583.99999999988</v>
          </cell>
          <cell r="D17">
            <v>488363.00000000012</v>
          </cell>
          <cell r="E17">
            <v>487654.00000000012</v>
          </cell>
          <cell r="F17">
            <v>484818.99999999988</v>
          </cell>
          <cell r="G17">
            <v>486774</v>
          </cell>
          <cell r="H17">
            <v>493790.00000000012</v>
          </cell>
          <cell r="I17">
            <v>502188.99999999994</v>
          </cell>
          <cell r="J17">
            <v>504715.00733535714</v>
          </cell>
          <cell r="K17">
            <v>507267.20392148232</v>
          </cell>
          <cell r="L17">
            <v>509251.17597829242</v>
          </cell>
          <cell r="M17">
            <v>510790.19728181406</v>
          </cell>
          <cell r="N17">
            <v>511503.63401014288</v>
          </cell>
          <cell r="O17">
            <v>511582.76065527304</v>
          </cell>
          <cell r="P17">
            <v>513623.02762890788</v>
          </cell>
          <cell r="Q17">
            <v>512627.65125499899</v>
          </cell>
          <cell r="R17">
            <v>511681.37236464419</v>
          </cell>
          <cell r="S17">
            <v>510003.5418530436</v>
          </cell>
          <cell r="T17">
            <v>508366.11906583281</v>
          </cell>
          <cell r="U17">
            <v>506220.69300817046</v>
          </cell>
          <cell r="V17">
            <v>503825.45244653482</v>
          </cell>
          <cell r="W17">
            <v>501149.4023010853</v>
          </cell>
          <cell r="X17">
            <v>498704.14085732028</v>
          </cell>
          <cell r="Y17">
            <v>497181.33346006682</v>
          </cell>
          <cell r="Z17">
            <v>495748.18640360731</v>
          </cell>
          <cell r="AA17">
            <v>494367.04238981981</v>
          </cell>
          <cell r="AB17">
            <v>492832.8314382903</v>
          </cell>
          <cell r="AC17">
            <v>491443.0827092604</v>
          </cell>
          <cell r="AD17">
            <v>490188.27064433205</v>
          </cell>
          <cell r="AE17">
            <v>488702.14734054235</v>
          </cell>
          <cell r="AF17">
            <v>487255.30521520076</v>
          </cell>
          <cell r="AG17">
            <v>486095.66576240142</v>
          </cell>
          <cell r="AH17">
            <v>484883.41198295471</v>
          </cell>
          <cell r="AI17">
            <v>483918.86969334166</v>
          </cell>
          <cell r="AJ17">
            <v>483480.49581510329</v>
          </cell>
          <cell r="AK17">
            <v>483246.19308766397</v>
          </cell>
          <cell r="AL17">
            <v>482957.82740882394</v>
          </cell>
          <cell r="AM17">
            <v>482994.78469371429</v>
          </cell>
          <cell r="AN17">
            <v>483013.46056432085</v>
          </cell>
          <cell r="AO17">
            <v>482668.41147880303</v>
          </cell>
          <cell r="AP17">
            <v>482381.14050187333</v>
          </cell>
          <cell r="AQ17">
            <v>481819.43755981862</v>
          </cell>
          <cell r="AR17">
            <v>480549.11083378061</v>
          </cell>
          <cell r="AS17">
            <v>479331.14758784615</v>
          </cell>
          <cell r="AT17">
            <v>477306.15158081258</v>
          </cell>
          <cell r="AU17">
            <v>475099.09935726796</v>
          </cell>
          <cell r="AV17">
            <v>472927.83600210282</v>
          </cell>
          <cell r="AW17">
            <v>470506.41993064899</v>
          </cell>
          <cell r="AX17">
            <v>467592.23042359145</v>
          </cell>
          <cell r="AY17">
            <v>464625.12000191904</v>
          </cell>
          <cell r="AZ17">
            <v>461909.97101373132</v>
          </cell>
          <cell r="BA17">
            <v>459498.41055335023</v>
          </cell>
          <cell r="BB17">
            <v>457067.36448667676</v>
          </cell>
          <cell r="BC17">
            <v>455028.06097651197</v>
          </cell>
        </row>
        <row r="24">
          <cell r="C24">
            <v>165624.99999999997</v>
          </cell>
          <cell r="D24">
            <v>166110</v>
          </cell>
          <cell r="E24">
            <v>166329</v>
          </cell>
          <cell r="F24">
            <v>165660</v>
          </cell>
          <cell r="G24">
            <v>164734.00000000003</v>
          </cell>
          <cell r="H24">
            <v>164372.00000000003</v>
          </cell>
          <cell r="I24">
            <v>164067</v>
          </cell>
          <cell r="J24">
            <v>163194.19435487676</v>
          </cell>
          <cell r="K24">
            <v>162128.51325431591</v>
          </cell>
          <cell r="L24">
            <v>161362.21834861446</v>
          </cell>
          <cell r="M24">
            <v>160916.17642452905</v>
          </cell>
          <cell r="N24">
            <v>161214.12515211129</v>
          </cell>
          <cell r="O24">
            <v>162489.88272960417</v>
          </cell>
          <cell r="P24">
            <v>161577.35680855688</v>
          </cell>
          <cell r="Q24">
            <v>163462.08812340593</v>
          </cell>
          <cell r="R24">
            <v>165253.07374245123</v>
          </cell>
          <cell r="S24">
            <v>167299.16081430466</v>
          </cell>
          <cell r="T24">
            <v>169614.56705457187</v>
          </cell>
          <cell r="U24">
            <v>172217.63256264926</v>
          </cell>
          <cell r="V24">
            <v>174845.76920206562</v>
          </cell>
          <cell r="W24">
            <v>177490.47013942091</v>
          </cell>
          <cell r="X24">
            <v>179711.29366536575</v>
          </cell>
          <cell r="Y24">
            <v>181550.07724615288</v>
          </cell>
          <cell r="Z24">
            <v>183109.58276268566</v>
          </cell>
          <cell r="AA24">
            <v>184214.43362501639</v>
          </cell>
          <cell r="AB24">
            <v>185262.48664191191</v>
          </cell>
          <cell r="AC24">
            <v>185924.49476018263</v>
          </cell>
          <cell r="AD24">
            <v>186428.26624335509</v>
          </cell>
          <cell r="AE24">
            <v>187021.89060171891</v>
          </cell>
          <cell r="AF24">
            <v>187520.99371973809</v>
          </cell>
          <cell r="AG24">
            <v>187840.21604827576</v>
          </cell>
          <cell r="AH24">
            <v>188220.96804648178</v>
          </cell>
          <cell r="AI24">
            <v>188373.48270060093</v>
          </cell>
          <cell r="AJ24">
            <v>187986.89776359891</v>
          </cell>
          <cell r="AK24">
            <v>187370.88645142468</v>
          </cell>
          <cell r="AL24">
            <v>186754.95364123586</v>
          </cell>
          <cell r="AM24">
            <v>185759.7781370054</v>
          </cell>
          <cell r="AN24">
            <v>184714.57211912354</v>
          </cell>
          <cell r="AO24">
            <v>183954.17544567276</v>
          </cell>
          <cell r="AP24">
            <v>183034.63224204886</v>
          </cell>
          <cell r="AQ24">
            <v>182318.9826938952</v>
          </cell>
          <cell r="AR24">
            <v>182224.92804209489</v>
          </cell>
          <cell r="AS24">
            <v>182006.10772338836</v>
          </cell>
          <cell r="AT24">
            <v>182525.96010118711</v>
          </cell>
          <cell r="AU24">
            <v>183145.56896945089</v>
          </cell>
          <cell r="AV24">
            <v>183680.3689192452</v>
          </cell>
          <cell r="AW24">
            <v>184424.25758856296</v>
          </cell>
          <cell r="AX24">
            <v>185621.15239810041</v>
          </cell>
          <cell r="AY24">
            <v>186825.20515676969</v>
          </cell>
          <cell r="AZ24">
            <v>187738.32868722023</v>
          </cell>
          <cell r="BA24">
            <v>188322.64954320787</v>
          </cell>
          <cell r="BB24">
            <v>188905.09531681988</v>
          </cell>
          <cell r="BC24">
            <v>189083.03027538874</v>
          </cell>
        </row>
        <row r="31">
          <cell r="C31">
            <v>729534.00000000012</v>
          </cell>
          <cell r="D31">
            <v>734493.00000000023</v>
          </cell>
          <cell r="E31">
            <v>733672.00000000023</v>
          </cell>
          <cell r="F31">
            <v>728703.00000000023</v>
          </cell>
          <cell r="G31">
            <v>728425</v>
          </cell>
          <cell r="H31">
            <v>733633.99999999988</v>
          </cell>
          <cell r="I31">
            <v>740519</v>
          </cell>
          <cell r="J31">
            <v>741187.83783589222</v>
          </cell>
          <cell r="K31">
            <v>741642.04402879719</v>
          </cell>
          <cell r="L31">
            <v>741901.4254152067</v>
          </cell>
          <cell r="M31">
            <v>741951.28818123275</v>
          </cell>
          <cell r="N31">
            <v>741914.45391372521</v>
          </cell>
          <cell r="O31">
            <v>742162.29526980082</v>
          </cell>
          <cell r="P31">
            <v>742386.03200188174</v>
          </cell>
          <cell r="Q31">
            <v>742576.69693021663</v>
          </cell>
          <cell r="R31">
            <v>742709.14678664692</v>
          </cell>
          <cell r="S31">
            <v>742850.5355657147</v>
          </cell>
          <cell r="T31">
            <v>743304.3658317402</v>
          </cell>
          <cell r="U31">
            <v>743722.85826523858</v>
          </cell>
          <cell r="V31">
            <v>744101.24658383382</v>
          </cell>
          <cell r="W31">
            <v>744440.74507822772</v>
          </cell>
          <cell r="X31">
            <v>744674.15159437549</v>
          </cell>
          <cell r="Y31">
            <v>745099.78537092649</v>
          </cell>
          <cell r="Z31">
            <v>745333.4774138584</v>
          </cell>
          <cell r="AA31">
            <v>745151.91509601113</v>
          </cell>
          <cell r="AB31">
            <v>744745.17349455738</v>
          </cell>
          <cell r="AC31">
            <v>744060.04041324742</v>
          </cell>
          <cell r="AD31">
            <v>743311.54790759447</v>
          </cell>
          <cell r="AE31">
            <v>742371.62590283516</v>
          </cell>
          <cell r="AF31">
            <v>741329.85554908868</v>
          </cell>
          <cell r="AG31">
            <v>740350.35598310095</v>
          </cell>
          <cell r="AH31">
            <v>739346.56136899407</v>
          </cell>
          <cell r="AI31">
            <v>738319.86210045812</v>
          </cell>
          <cell r="AJ31">
            <v>737234.81767825177</v>
          </cell>
          <cell r="AK31">
            <v>736082.04813395557</v>
          </cell>
          <cell r="AL31">
            <v>734846.74065901188</v>
          </cell>
          <cell r="AM31">
            <v>733528.02534624049</v>
          </cell>
          <cell r="AN31">
            <v>732113.87245869485</v>
          </cell>
          <cell r="AO31">
            <v>730594.10841683671</v>
          </cell>
          <cell r="AP31">
            <v>728955.66805374098</v>
          </cell>
          <cell r="AQ31">
            <v>727227.64789074718</v>
          </cell>
          <cell r="AR31">
            <v>725410.87340074987</v>
          </cell>
          <cell r="AS31">
            <v>723521.59302466852</v>
          </cell>
          <cell r="AT31">
            <v>721574.68951717659</v>
          </cell>
          <cell r="AU31">
            <v>719557.16355863563</v>
          </cell>
          <cell r="AV31">
            <v>717492.7093562833</v>
          </cell>
          <cell r="AW31">
            <v>715386.69767549285</v>
          </cell>
          <cell r="AX31">
            <v>713242.13852253929</v>
          </cell>
          <cell r="AY31">
            <v>711066.89905868843</v>
          </cell>
          <cell r="AZ31">
            <v>708865.48100656876</v>
          </cell>
          <cell r="BA31">
            <v>706643.38153078489</v>
          </cell>
          <cell r="BB31">
            <v>704413.38767031534</v>
          </cell>
          <cell r="BC31">
            <v>702179.47954848141</v>
          </cell>
        </row>
        <row r="432">
          <cell r="B432" t="str">
            <v>年少人口比率</v>
          </cell>
          <cell r="C432">
            <v>0.11010453248237918</v>
          </cell>
          <cell r="D432">
            <v>0.10894589873559038</v>
          </cell>
          <cell r="E432">
            <v>0.10861665703475121</v>
          </cell>
          <cell r="F432">
            <v>0.10734688892456874</v>
          </cell>
          <cell r="G432">
            <v>0.10559357517932526</v>
          </cell>
          <cell r="H432">
            <v>0.10287418522042323</v>
          </cell>
          <cell r="I432">
            <v>0.10028507033580501</v>
          </cell>
          <cell r="J432">
            <v>9.8866484857085699E-2</v>
          </cell>
          <cell r="K432">
            <v>9.7414011833172082E-2</v>
          </cell>
          <cell r="L432">
            <v>9.6088278909025271E-2</v>
          </cell>
          <cell r="M432">
            <v>9.4675911469987231E-2</v>
          </cell>
          <cell r="N432">
            <v>9.3267753966035899E-2</v>
          </cell>
          <cell r="O432">
            <v>9.1744962414414821E-2</v>
          </cell>
          <cell r="P432">
            <v>9.0499611614792211E-2</v>
          </cell>
          <cell r="Q432">
            <v>8.9535475361220501E-2</v>
          </cell>
          <cell r="R432">
            <v>8.8560509809429006E-2</v>
          </cell>
          <cell r="S432">
            <v>8.8238252192210806E-2</v>
          </cell>
          <cell r="T432">
            <v>8.788281451601529E-2</v>
          </cell>
          <cell r="U432">
            <v>8.7780726340316112E-2</v>
          </cell>
          <cell r="V432">
            <v>8.7931615805809146E-2</v>
          </cell>
          <cell r="W432">
            <v>8.838967113602389E-2</v>
          </cell>
          <cell r="X432">
            <v>8.8976791969785765E-2</v>
          </cell>
          <cell r="Y432">
            <v>8.9073136199693759E-2</v>
          </cell>
          <cell r="Z432">
            <v>8.918921564910974E-2</v>
          </cell>
          <cell r="AA432">
            <v>8.9338076884091455E-2</v>
          </cell>
          <cell r="AB432">
            <v>8.949350433734958E-2</v>
          </cell>
          <cell r="AC432">
            <v>8.9633173831998397E-2</v>
          </cell>
          <cell r="AD432">
            <v>8.9726859763785735E-2</v>
          </cell>
          <cell r="AE432">
            <v>8.9776583095454929E-2</v>
          </cell>
          <cell r="AF432">
            <v>8.9775902205981944E-2</v>
          </cell>
          <cell r="AG432">
            <v>8.9706817367883468E-2</v>
          </cell>
          <cell r="AH432">
            <v>8.9595576419401704E-2</v>
          </cell>
          <cell r="AI432">
            <v>8.9429410064457496E-2</v>
          </cell>
          <cell r="AJ432">
            <v>8.920824481224128E-2</v>
          </cell>
          <cell r="AK432">
            <v>8.8937053635294416E-2</v>
          </cell>
          <cell r="AL432">
            <v>8.8636114178774317E-2</v>
          </cell>
          <cell r="AM432">
            <v>8.8304005133200775E-2</v>
          </cell>
          <cell r="AN432">
            <v>8.7945116459848899E-2</v>
          </cell>
          <cell r="AO432">
            <v>8.7560959984996425E-2</v>
          </cell>
          <cell r="AP432">
            <v>8.7165650936586583E-2</v>
          </cell>
          <cell r="AQ432">
            <v>8.6753065315953365E-2</v>
          </cell>
          <cell r="AR432">
            <v>8.634669925918094E-2</v>
          </cell>
          <cell r="AS432">
            <v>8.5946761386171577E-2</v>
          </cell>
          <cell r="AT432">
            <v>8.5566440636229021E-2</v>
          </cell>
          <cell r="AU432">
            <v>8.5208651010699354E-2</v>
          </cell>
          <cell r="AV432">
            <v>8.4857314424225255E-2</v>
          </cell>
          <cell r="AW432">
            <v>8.4508169291826418E-2</v>
          </cell>
          <cell r="AX432">
            <v>8.4163220957745422E-2</v>
          </cell>
          <cell r="AY432">
            <v>8.3841019711253711E-2</v>
          </cell>
          <cell r="AZ432">
            <v>8.3537967205753183E-2</v>
          </cell>
          <cell r="BA432">
            <v>8.3241876980155907E-2</v>
          </cell>
          <cell r="BB432">
            <v>8.2963965321696434E-2</v>
          </cell>
          <cell r="BC432">
            <v>8.2697358706523449E-2</v>
          </cell>
        </row>
        <row r="433">
          <cell r="B433" t="str">
            <v>生産年齢人口比率</v>
          </cell>
          <cell r="C433">
            <v>0.66286698083982376</v>
          </cell>
          <cell r="D433">
            <v>0.66489809977766978</v>
          </cell>
          <cell r="E433">
            <v>0.6646757679180888</v>
          </cell>
          <cell r="F433">
            <v>0.66531769458887913</v>
          </cell>
          <cell r="G433">
            <v>0.66825548271956614</v>
          </cell>
          <cell r="H433">
            <v>0.67307403964374612</v>
          </cell>
          <cell r="I433">
            <v>0.67815815664419143</v>
          </cell>
          <cell r="J433">
            <v>0.68095424880286148</v>
          </cell>
          <cell r="K433">
            <v>0.68397848801272321</v>
          </cell>
          <cell r="L433">
            <v>0.6864135295242072</v>
          </cell>
          <cell r="M433">
            <v>0.68844168804387351</v>
          </cell>
          <cell r="N433">
            <v>0.68943748340778899</v>
          </cell>
          <cell r="O433">
            <v>0.68931386560037455</v>
          </cell>
          <cell r="P433">
            <v>0.69185437964652585</v>
          </cell>
          <cell r="Q433">
            <v>0.69033630246435385</v>
          </cell>
          <cell r="R433">
            <v>0.68893910163682348</v>
          </cell>
          <cell r="S433">
            <v>0.68654933588309608</v>
          </cell>
          <cell r="T433">
            <v>0.68392726107155732</v>
          </cell>
          <cell r="U433">
            <v>0.68065770385079916</v>
          </cell>
          <cell r="V433">
            <v>0.67709260636183</v>
          </cell>
          <cell r="W433">
            <v>0.67318910956227074</v>
          </cell>
          <cell r="X433">
            <v>0.66969444258213595</v>
          </cell>
          <cell r="Y433">
            <v>0.66726812062166829</v>
          </cell>
          <cell r="Z433">
            <v>0.66513607858289592</v>
          </cell>
          <cell r="AA433">
            <v>0.66344463776372542</v>
          </cell>
          <cell r="AB433">
            <v>0.66174692898750531</v>
          </cell>
          <cell r="AC433">
            <v>0.66048847675829392</v>
          </cell>
          <cell r="AD433">
            <v>0.65946543145226422</v>
          </cell>
          <cell r="AE433">
            <v>0.65829852635626707</v>
          </cell>
          <cell r="AF433">
            <v>0.65727193039365761</v>
          </cell>
          <cell r="AG433">
            <v>0.65657517664987386</v>
          </cell>
          <cell r="AH433">
            <v>0.65582696575355892</v>
          </cell>
          <cell r="AI433">
            <v>0.6554325496765494</v>
          </cell>
          <cell r="AJ433">
            <v>0.65580258042846074</v>
          </cell>
          <cell r="AK433">
            <v>0.65651131461872103</v>
          </cell>
          <cell r="AL433">
            <v>0.65722252095138411</v>
          </cell>
          <cell r="AM433">
            <v>0.65845443937296133</v>
          </cell>
          <cell r="AN433">
            <v>0.65975182104143459</v>
          </cell>
          <cell r="AO433">
            <v>0.66065193507339259</v>
          </cell>
          <cell r="AP433">
            <v>0.66174276659346953</v>
          </cell>
          <cell r="AQ433">
            <v>0.66254279379681047</v>
          </cell>
          <cell r="AR433">
            <v>0.66245093429734614</v>
          </cell>
          <cell r="AS433">
            <v>0.6624973631872012</v>
          </cell>
          <cell r="AT433">
            <v>0.6614785115317583</v>
          </cell>
          <cell r="AU433">
            <v>0.66026595720015102</v>
          </cell>
          <cell r="AV433">
            <v>0.65913957010992053</v>
          </cell>
          <cell r="AW433">
            <v>0.65769523176691169</v>
          </cell>
          <cell r="AX433">
            <v>0.655586939089431</v>
          </cell>
          <cell r="AY433">
            <v>0.65341970019556617</v>
          </cell>
          <cell r="AZ433">
            <v>0.65161865458285873</v>
          </cell>
          <cell r="BA433">
            <v>0.65025502617451747</v>
          </cell>
          <cell r="BB433">
            <v>0.64886240450131361</v>
          </cell>
          <cell r="BC433">
            <v>0.64802244188210423</v>
          </cell>
        </row>
        <row r="434">
          <cell r="B434" t="str">
            <v>高齢化率</v>
          </cell>
          <cell r="C434">
            <v>0.22702848667779704</v>
          </cell>
          <cell r="D434">
            <v>0.22615600148673981</v>
          </cell>
          <cell r="E434">
            <v>0.22670757504715999</v>
          </cell>
          <cell r="F434">
            <v>0.22733541648655217</v>
          </cell>
          <cell r="G434">
            <v>0.22615094210110859</v>
          </cell>
          <cell r="H434">
            <v>0.22405177513583069</v>
          </cell>
          <cell r="I434">
            <v>0.22155677302000357</v>
          </cell>
          <cell r="J434">
            <v>0.22017926634005278</v>
          </cell>
          <cell r="K434">
            <v>0.21860750015410477</v>
          </cell>
          <cell r="L434">
            <v>0.21749819156676745</v>
          </cell>
          <cell r="M434">
            <v>0.21688240048613938</v>
          </cell>
          <cell r="N434">
            <v>0.21729476262617509</v>
          </cell>
          <cell r="O434">
            <v>0.21894117198521065</v>
          </cell>
          <cell r="P434">
            <v>0.21764600873868178</v>
          </cell>
          <cell r="Q434">
            <v>0.22012822217442568</v>
          </cell>
          <cell r="R434">
            <v>0.22250038855374751</v>
          </cell>
          <cell r="S434">
            <v>0.22521241192469318</v>
          </cell>
          <cell r="T434">
            <v>0.22818992441242719</v>
          </cell>
          <cell r="U434">
            <v>0.2315615698088847</v>
          </cell>
          <cell r="V434">
            <v>0.23497577783236076</v>
          </cell>
          <cell r="W434">
            <v>0.23842121930170526</v>
          </cell>
          <cell r="X434">
            <v>0.2413287654480783</v>
          </cell>
          <cell r="Y434">
            <v>0.24365874317863787</v>
          </cell>
          <cell r="Z434">
            <v>0.24567470576799422</v>
          </cell>
          <cell r="AA434">
            <v>0.24721728535218304</v>
          </cell>
          <cell r="AB434">
            <v>0.24875956667514509</v>
          </cell>
          <cell r="AC434">
            <v>0.24987834940970763</v>
          </cell>
          <cell r="AD434">
            <v>0.25080770878395009</v>
          </cell>
          <cell r="AE434">
            <v>0.25192489054827799</v>
          </cell>
          <cell r="AF434">
            <v>0.25295216740036047</v>
          </cell>
          <cell r="AG434">
            <v>0.25371800598224253</v>
          </cell>
          <cell r="AH434">
            <v>0.25457745782703955</v>
          </cell>
          <cell r="AI434">
            <v>0.25513804025899306</v>
          </cell>
          <cell r="AJ434">
            <v>0.25498917475929794</v>
          </cell>
          <cell r="AK434">
            <v>0.25455163174598444</v>
          </cell>
          <cell r="AL434">
            <v>0.25414136486984157</v>
          </cell>
          <cell r="AM434">
            <v>0.25324155549383798</v>
          </cell>
          <cell r="AN434">
            <v>0.25230306249871648</v>
          </cell>
          <cell r="AO434">
            <v>0.25178710494161105</v>
          </cell>
          <cell r="AP434">
            <v>0.25109158246994379</v>
          </cell>
          <cell r="AQ434">
            <v>0.25070414088723619</v>
          </cell>
          <cell r="AR434">
            <v>0.25120236644347288</v>
          </cell>
          <cell r="AS434">
            <v>0.25155587542662722</v>
          </cell>
          <cell r="AT434">
            <v>0.25295504783201267</v>
          </cell>
          <cell r="AU434">
            <v>0.25452539178914968</v>
          </cell>
          <cell r="AV434">
            <v>0.25600311546585419</v>
          </cell>
          <cell r="AW434">
            <v>0.25779659894126206</v>
          </cell>
          <cell r="AX434">
            <v>0.26024983995282347</v>
          </cell>
          <cell r="AY434">
            <v>0.26273928009318004</v>
          </cell>
          <cell r="AZ434">
            <v>0.26484337821138809</v>
          </cell>
          <cell r="BA434">
            <v>0.26650309684532653</v>
          </cell>
          <cell r="BB434">
            <v>0.26817363017699009</v>
          </cell>
          <cell r="BC434">
            <v>0.26928019941137238</v>
          </cell>
        </row>
      </sheetData>
    </sheetDataSet>
  </externalBook>
</externalLink>
</file>

<file path=xl/theme/theme1.xml><?xml version="1.0" encoding="utf-8"?>
<a:theme xmlns:a="http://schemas.openxmlformats.org/drawingml/2006/main" name="Office テーマ">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K220"/>
  <sheetViews>
    <sheetView tabSelected="1" view="pageBreakPreview" zoomScaleNormal="60" zoomScaleSheetLayoutView="100" workbookViewId="0">
      <selection activeCell="N46" sqref="N46"/>
    </sheetView>
  </sheetViews>
  <sheetFormatPr defaultColWidth="9" defaultRowHeight="17.25"/>
  <cols>
    <col min="1" max="1" width="1.625" style="1" customWidth="1"/>
    <col min="2" max="2" width="26.625" style="1" customWidth="1"/>
    <col min="3" max="4" width="15.625" style="1" customWidth="1"/>
    <col min="5" max="5" width="13.625" style="1" customWidth="1"/>
    <col min="6" max="6" width="15.625" style="1" customWidth="1"/>
    <col min="7" max="7" width="13.625" style="1" customWidth="1"/>
    <col min="8" max="8" width="15.625" style="1" customWidth="1"/>
    <col min="9" max="9" width="13.625" style="1" customWidth="1"/>
    <col min="10" max="10" width="12.625" style="1" customWidth="1"/>
    <col min="11" max="11" width="1.625" style="1" customWidth="1"/>
    <col min="12" max="16384" width="9" style="1"/>
  </cols>
  <sheetData>
    <row r="1" spans="1:11">
      <c r="A1" s="106" t="s">
        <v>330</v>
      </c>
      <c r="B1" s="107"/>
      <c r="C1" s="107"/>
      <c r="D1" s="108"/>
      <c r="E1" s="108"/>
      <c r="F1" s="108"/>
      <c r="G1" s="108"/>
      <c r="H1" s="108"/>
      <c r="I1" s="108"/>
      <c r="J1" s="108"/>
      <c r="K1" s="108"/>
    </row>
    <row r="2" spans="1:11">
      <c r="A2" s="108"/>
      <c r="B2" s="108"/>
      <c r="C2" s="108"/>
      <c r="D2" s="108"/>
      <c r="E2" s="108"/>
      <c r="F2" s="108"/>
      <c r="G2" s="108"/>
      <c r="H2" s="108"/>
      <c r="I2" s="108"/>
      <c r="J2" s="108"/>
      <c r="K2" s="108"/>
    </row>
    <row r="3" spans="1:11">
      <c r="A3" s="108"/>
      <c r="B3" s="108"/>
      <c r="C3" s="108"/>
      <c r="D3" s="108"/>
      <c r="E3" s="108"/>
      <c r="F3" s="108"/>
      <c r="G3" s="108"/>
      <c r="H3" s="108"/>
      <c r="I3" s="108"/>
      <c r="J3" s="108"/>
      <c r="K3" s="108"/>
    </row>
    <row r="4" spans="1:11">
      <c r="A4" s="108"/>
      <c r="B4" s="108"/>
      <c r="C4" s="108"/>
      <c r="D4" s="108"/>
      <c r="E4" s="108"/>
      <c r="F4" s="108"/>
      <c r="G4" s="108"/>
      <c r="H4" s="108"/>
      <c r="I4" s="108"/>
      <c r="J4" s="108"/>
      <c r="K4" s="108"/>
    </row>
    <row r="5" spans="1:11">
      <c r="A5" s="108"/>
      <c r="B5" s="108"/>
      <c r="C5" s="108"/>
      <c r="D5" s="108"/>
      <c r="E5" s="108"/>
      <c r="F5" s="108"/>
      <c r="G5" s="108"/>
      <c r="H5" s="108"/>
      <c r="I5" s="108"/>
      <c r="J5" s="108"/>
      <c r="K5" s="108"/>
    </row>
    <row r="6" spans="1:11">
      <c r="A6" s="108"/>
      <c r="B6" s="108"/>
      <c r="C6" s="108"/>
      <c r="D6" s="108"/>
      <c r="E6" s="108"/>
      <c r="F6" s="108"/>
      <c r="G6" s="108"/>
      <c r="H6" s="108"/>
      <c r="I6" s="108"/>
      <c r="J6" s="108"/>
      <c r="K6" s="108"/>
    </row>
    <row r="7" spans="1:11">
      <c r="A7" s="108"/>
      <c r="B7" s="108"/>
      <c r="C7" s="108"/>
      <c r="D7" s="108"/>
      <c r="E7" s="108"/>
      <c r="F7" s="108"/>
      <c r="G7" s="108"/>
      <c r="H7" s="108"/>
      <c r="I7" s="108"/>
      <c r="J7" s="108"/>
      <c r="K7" s="108"/>
    </row>
    <row r="8" spans="1:11">
      <c r="A8" s="108"/>
      <c r="B8" s="108"/>
      <c r="C8" s="108"/>
      <c r="D8" s="108"/>
      <c r="E8" s="108"/>
      <c r="F8" s="108"/>
      <c r="G8" s="108"/>
      <c r="H8" s="108"/>
      <c r="I8" s="108"/>
      <c r="J8" s="108"/>
      <c r="K8" s="108"/>
    </row>
    <row r="9" spans="1:11">
      <c r="A9" s="108"/>
      <c r="B9" s="108"/>
      <c r="C9" s="108"/>
      <c r="D9" s="108"/>
      <c r="E9" s="108"/>
      <c r="F9" s="108"/>
      <c r="G9" s="108"/>
      <c r="H9" s="108"/>
      <c r="I9" s="108"/>
      <c r="J9" s="108"/>
      <c r="K9" s="108"/>
    </row>
    <row r="10" spans="1:11">
      <c r="A10" s="108"/>
      <c r="B10" s="108"/>
      <c r="C10" s="108"/>
      <c r="D10" s="108"/>
      <c r="E10" s="108"/>
      <c r="F10" s="108"/>
      <c r="G10" s="108"/>
      <c r="H10" s="108"/>
      <c r="I10" s="108"/>
      <c r="J10" s="108"/>
      <c r="K10" s="108"/>
    </row>
    <row r="11" spans="1:11">
      <c r="A11" s="108"/>
      <c r="B11" s="108"/>
      <c r="C11" s="108"/>
      <c r="D11" s="108"/>
      <c r="E11" s="108"/>
      <c r="F11" s="108"/>
      <c r="G11" s="108"/>
      <c r="H11" s="108"/>
      <c r="I11" s="108"/>
      <c r="J11" s="108"/>
      <c r="K11" s="108"/>
    </row>
    <row r="12" spans="1:11">
      <c r="A12" s="108"/>
      <c r="B12" s="108"/>
      <c r="C12" s="108"/>
      <c r="D12" s="108"/>
      <c r="E12" s="108"/>
      <c r="F12" s="108"/>
      <c r="G12" s="108"/>
      <c r="H12" s="108"/>
      <c r="I12" s="108"/>
      <c r="J12" s="108"/>
      <c r="K12" s="108"/>
    </row>
    <row r="13" spans="1:11">
      <c r="A13" s="108"/>
      <c r="B13" s="108"/>
      <c r="C13" s="108"/>
      <c r="D13" s="108"/>
      <c r="E13" s="108"/>
      <c r="F13" s="108"/>
      <c r="G13" s="108"/>
      <c r="H13" s="108"/>
      <c r="I13" s="108"/>
      <c r="J13" s="108"/>
      <c r="K13" s="108"/>
    </row>
    <row r="14" spans="1:11">
      <c r="A14" s="108"/>
      <c r="B14" s="108"/>
      <c r="C14" s="108"/>
      <c r="D14" s="108"/>
      <c r="E14" s="108"/>
      <c r="F14" s="108"/>
      <c r="G14" s="108"/>
      <c r="H14" s="108"/>
      <c r="I14" s="108"/>
      <c r="J14" s="108"/>
      <c r="K14" s="108"/>
    </row>
    <row r="15" spans="1:11">
      <c r="A15" s="108"/>
      <c r="B15" s="108"/>
      <c r="C15" s="108"/>
      <c r="D15" s="108"/>
      <c r="E15" s="108"/>
      <c r="F15" s="108"/>
      <c r="G15" s="108"/>
      <c r="H15" s="108"/>
      <c r="I15" s="108"/>
      <c r="J15" s="108"/>
      <c r="K15" s="108"/>
    </row>
    <row r="16" spans="1:11">
      <c r="A16" s="108"/>
      <c r="B16" s="108"/>
      <c r="C16" s="108"/>
      <c r="D16" s="108"/>
      <c r="E16" s="108"/>
      <c r="F16" s="108"/>
      <c r="G16" s="108"/>
      <c r="H16" s="108"/>
      <c r="I16" s="108"/>
      <c r="J16" s="108"/>
      <c r="K16" s="108"/>
    </row>
    <row r="17" spans="1:11">
      <c r="A17" s="108"/>
      <c r="B17" s="108"/>
      <c r="C17" s="108"/>
      <c r="D17" s="108"/>
      <c r="E17" s="108"/>
      <c r="F17" s="108"/>
      <c r="G17" s="108"/>
      <c r="H17" s="108"/>
      <c r="I17" s="108"/>
      <c r="J17" s="108"/>
      <c r="K17" s="108"/>
    </row>
    <row r="18" spans="1:11">
      <c r="A18" s="108"/>
      <c r="B18" s="108"/>
      <c r="C18" s="108"/>
      <c r="D18" s="108"/>
      <c r="E18" s="108"/>
      <c r="F18" s="108"/>
      <c r="G18" s="108"/>
      <c r="H18" s="108"/>
      <c r="I18" s="108"/>
      <c r="J18" s="108"/>
      <c r="K18" s="108"/>
    </row>
    <row r="19" spans="1:11">
      <c r="A19" s="108"/>
      <c r="B19" s="108"/>
      <c r="C19" s="108"/>
      <c r="D19" s="108"/>
      <c r="E19" s="108"/>
      <c r="F19" s="108"/>
      <c r="G19" s="108"/>
      <c r="H19" s="108"/>
      <c r="I19" s="108"/>
      <c r="J19" s="108"/>
      <c r="K19" s="108"/>
    </row>
    <row r="20" spans="1:11">
      <c r="A20" s="108"/>
      <c r="B20" s="108"/>
      <c r="C20" s="108"/>
      <c r="D20" s="108"/>
      <c r="E20" s="108"/>
      <c r="F20" s="108"/>
      <c r="G20" s="108"/>
      <c r="H20" s="108"/>
      <c r="I20" s="108"/>
      <c r="J20" s="108"/>
      <c r="K20" s="108"/>
    </row>
    <row r="21" spans="1:11">
      <c r="A21" s="108"/>
      <c r="B21" s="108"/>
      <c r="C21" s="108"/>
      <c r="D21" s="108"/>
      <c r="E21" s="108"/>
      <c r="F21" s="108"/>
      <c r="G21" s="108"/>
      <c r="H21" s="108"/>
      <c r="I21" s="108"/>
      <c r="J21" s="108"/>
      <c r="K21" s="108"/>
    </row>
    <row r="22" spans="1:11">
      <c r="A22" s="108"/>
      <c r="B22" s="108"/>
      <c r="C22" s="108"/>
      <c r="D22" s="108"/>
      <c r="E22" s="108"/>
      <c r="F22" s="108"/>
      <c r="G22" s="108"/>
      <c r="H22" s="108"/>
      <c r="I22" s="108"/>
      <c r="J22" s="108"/>
      <c r="K22" s="108"/>
    </row>
    <row r="23" spans="1:11">
      <c r="A23" s="108"/>
      <c r="B23" s="108"/>
      <c r="C23" s="108"/>
      <c r="D23" s="108"/>
      <c r="E23" s="108"/>
      <c r="F23" s="108"/>
      <c r="G23" s="108"/>
      <c r="H23" s="108"/>
      <c r="I23" s="108"/>
      <c r="J23" s="108"/>
      <c r="K23" s="108"/>
    </row>
    <row r="24" spans="1:11">
      <c r="A24" s="108"/>
      <c r="B24" s="108"/>
      <c r="C24" s="108"/>
      <c r="D24" s="108"/>
      <c r="E24" s="108"/>
      <c r="F24" s="108"/>
      <c r="G24" s="108"/>
      <c r="H24" s="108"/>
      <c r="I24" s="108"/>
      <c r="J24" s="108"/>
      <c r="K24" s="108"/>
    </row>
    <row r="25" spans="1:11">
      <c r="A25" s="108"/>
      <c r="B25" s="108"/>
      <c r="C25" s="108"/>
      <c r="D25" s="108"/>
      <c r="E25" s="108"/>
      <c r="F25" s="108"/>
      <c r="G25" s="108"/>
      <c r="H25" s="108"/>
      <c r="I25" s="108"/>
      <c r="J25" s="108"/>
      <c r="K25" s="108"/>
    </row>
    <row r="26" spans="1:11">
      <c r="A26" s="108"/>
      <c r="B26" s="108"/>
      <c r="C26" s="108"/>
      <c r="D26" s="108"/>
      <c r="E26" s="108"/>
      <c r="F26" s="108"/>
      <c r="G26" s="108"/>
      <c r="H26" s="108"/>
      <c r="I26" s="108"/>
      <c r="J26" s="108"/>
      <c r="K26" s="108"/>
    </row>
    <row r="27" spans="1:11">
      <c r="A27" s="108"/>
      <c r="B27" s="108"/>
      <c r="C27" s="108"/>
      <c r="D27" s="108"/>
      <c r="E27" s="108"/>
      <c r="F27" s="108"/>
      <c r="G27" s="108"/>
      <c r="H27" s="108"/>
      <c r="I27" s="108"/>
      <c r="J27" s="108"/>
      <c r="K27" s="108"/>
    </row>
    <row r="28" spans="1:11">
      <c r="A28" s="108"/>
      <c r="B28" s="108"/>
      <c r="C28" s="108"/>
      <c r="D28" s="108"/>
      <c r="E28" s="108"/>
      <c r="F28" s="108"/>
      <c r="G28" s="108"/>
      <c r="H28" s="108"/>
      <c r="I28" s="108"/>
      <c r="J28" s="108"/>
      <c r="K28" s="108"/>
    </row>
    <row r="29" spans="1:11">
      <c r="A29" s="108"/>
      <c r="B29" s="108"/>
      <c r="C29" s="108"/>
      <c r="D29" s="108"/>
      <c r="E29" s="108"/>
      <c r="F29" s="108"/>
      <c r="G29" s="108"/>
      <c r="H29" s="108"/>
      <c r="I29" s="108"/>
      <c r="J29" s="108"/>
      <c r="K29" s="108"/>
    </row>
    <row r="30" spans="1:11">
      <c r="A30" s="108"/>
      <c r="B30" s="108"/>
      <c r="C30" s="108"/>
      <c r="D30" s="108"/>
      <c r="E30" s="108"/>
      <c r="F30" s="108"/>
      <c r="G30" s="108"/>
      <c r="H30" s="108"/>
      <c r="I30" s="108"/>
      <c r="J30" s="108"/>
      <c r="K30" s="108"/>
    </row>
    <row r="31" spans="1:11">
      <c r="A31" s="108"/>
      <c r="B31" s="108"/>
      <c r="C31" s="108"/>
      <c r="D31" s="108"/>
      <c r="E31" s="108"/>
      <c r="F31" s="108"/>
      <c r="G31" s="108"/>
      <c r="H31" s="108"/>
      <c r="I31" s="108"/>
      <c r="J31" s="108"/>
      <c r="K31" s="108"/>
    </row>
    <row r="32" spans="1:11">
      <c r="A32" s="109" t="s">
        <v>335</v>
      </c>
      <c r="B32" s="110"/>
      <c r="C32" s="110"/>
      <c r="D32" s="111"/>
      <c r="E32" s="111"/>
      <c r="F32" s="111"/>
      <c r="G32" s="111"/>
      <c r="H32" s="111"/>
      <c r="I32" s="111"/>
      <c r="J32" s="111"/>
      <c r="K32" s="111"/>
    </row>
    <row r="33" spans="1:11">
      <c r="A33" s="111"/>
      <c r="B33" s="111"/>
      <c r="C33" s="111"/>
      <c r="D33" s="111"/>
      <c r="E33" s="111"/>
      <c r="F33" s="111"/>
      <c r="G33" s="111"/>
      <c r="H33" s="111"/>
      <c r="I33" s="111"/>
      <c r="J33" s="111"/>
      <c r="K33" s="111"/>
    </row>
    <row r="34" spans="1:11">
      <c r="A34" s="111"/>
      <c r="B34" s="111"/>
      <c r="C34" s="111"/>
      <c r="D34" s="111"/>
      <c r="E34" s="111"/>
      <c r="F34" s="111"/>
      <c r="G34" s="111"/>
      <c r="H34" s="111"/>
      <c r="I34" s="111"/>
      <c r="J34" s="111"/>
      <c r="K34" s="111"/>
    </row>
    <row r="35" spans="1:11">
      <c r="A35" s="111"/>
      <c r="B35" s="111"/>
      <c r="C35" s="111"/>
      <c r="D35" s="111"/>
      <c r="E35" s="111"/>
      <c r="F35" s="111"/>
      <c r="G35" s="111"/>
      <c r="H35" s="111"/>
      <c r="I35" s="111"/>
      <c r="J35" s="111"/>
      <c r="K35" s="111"/>
    </row>
    <row r="36" spans="1:11">
      <c r="A36" s="111"/>
      <c r="B36" s="111"/>
      <c r="C36" s="111"/>
      <c r="D36" s="111"/>
      <c r="E36" s="111"/>
      <c r="F36" s="111"/>
      <c r="G36" s="111"/>
      <c r="H36" s="111"/>
      <c r="I36" s="111"/>
      <c r="J36" s="111"/>
      <c r="K36" s="111"/>
    </row>
    <row r="37" spans="1:11">
      <c r="A37" s="111"/>
      <c r="B37" s="111"/>
      <c r="C37" s="111"/>
      <c r="D37" s="111"/>
      <c r="E37" s="111"/>
      <c r="F37" s="111"/>
      <c r="G37" s="111"/>
      <c r="H37" s="111"/>
      <c r="I37" s="111"/>
      <c r="J37" s="111"/>
      <c r="K37" s="111"/>
    </row>
    <row r="38" spans="1:11">
      <c r="A38" s="111"/>
      <c r="B38" s="111"/>
      <c r="C38" s="111"/>
      <c r="D38" s="111"/>
      <c r="E38" s="111"/>
      <c r="F38" s="111"/>
      <c r="G38" s="111"/>
      <c r="H38" s="111"/>
      <c r="I38" s="111"/>
      <c r="J38" s="111"/>
      <c r="K38" s="111"/>
    </row>
    <row r="39" spans="1:11">
      <c r="A39" s="111"/>
      <c r="B39" s="111"/>
      <c r="C39" s="111"/>
      <c r="D39" s="111"/>
      <c r="E39" s="111"/>
      <c r="F39" s="111"/>
      <c r="G39" s="111"/>
      <c r="H39" s="111"/>
      <c r="I39" s="111"/>
      <c r="J39" s="111"/>
      <c r="K39" s="111"/>
    </row>
    <row r="40" spans="1:11">
      <c r="A40" s="111"/>
      <c r="B40" s="111"/>
      <c r="C40" s="111"/>
      <c r="D40" s="111"/>
      <c r="E40" s="111"/>
      <c r="F40" s="111"/>
      <c r="G40" s="111"/>
      <c r="H40" s="111"/>
      <c r="I40" s="111"/>
      <c r="J40" s="111"/>
      <c r="K40" s="111"/>
    </row>
    <row r="41" spans="1:11">
      <c r="A41" s="111"/>
      <c r="B41" s="111"/>
      <c r="C41" s="111"/>
      <c r="D41" s="111"/>
      <c r="E41" s="111"/>
      <c r="F41" s="111"/>
      <c r="G41" s="111"/>
      <c r="H41" s="111"/>
      <c r="I41" s="111"/>
      <c r="J41" s="111"/>
      <c r="K41" s="111"/>
    </row>
    <row r="42" spans="1:11">
      <c r="A42" s="111"/>
      <c r="B42" s="111"/>
      <c r="C42" s="111"/>
      <c r="D42" s="111"/>
      <c r="E42" s="111"/>
      <c r="F42" s="111"/>
      <c r="G42" s="111"/>
      <c r="H42" s="111"/>
      <c r="I42" s="111"/>
      <c r="J42" s="111"/>
      <c r="K42" s="111"/>
    </row>
    <row r="43" spans="1:11">
      <c r="A43" s="111"/>
      <c r="B43" s="111"/>
      <c r="C43" s="111"/>
      <c r="D43" s="111"/>
      <c r="E43" s="111"/>
      <c r="F43" s="111"/>
      <c r="G43" s="111"/>
      <c r="H43" s="111"/>
      <c r="I43" s="111"/>
      <c r="J43" s="111"/>
      <c r="K43" s="111"/>
    </row>
    <row r="44" spans="1:11">
      <c r="A44" s="111"/>
      <c r="B44" s="111"/>
      <c r="C44" s="111"/>
      <c r="D44" s="111"/>
      <c r="E44" s="111"/>
      <c r="F44" s="111"/>
      <c r="G44" s="111"/>
      <c r="H44" s="111"/>
      <c r="I44" s="111"/>
      <c r="J44" s="111"/>
      <c r="K44" s="111"/>
    </row>
    <row r="45" spans="1:11">
      <c r="A45" s="111"/>
      <c r="B45" s="111"/>
      <c r="C45" s="111"/>
      <c r="D45" s="111"/>
      <c r="E45" s="111"/>
      <c r="F45" s="111"/>
      <c r="G45" s="111"/>
      <c r="H45" s="111"/>
      <c r="I45" s="111"/>
      <c r="J45" s="111"/>
      <c r="K45" s="111"/>
    </row>
    <row r="46" spans="1:11">
      <c r="A46" s="111"/>
      <c r="B46" s="111"/>
      <c r="C46" s="111"/>
      <c r="D46" s="111"/>
      <c r="E46" s="111"/>
      <c r="F46" s="111"/>
      <c r="G46" s="111"/>
      <c r="H46" s="111"/>
      <c r="I46" s="111"/>
      <c r="J46" s="111"/>
      <c r="K46" s="111"/>
    </row>
    <row r="47" spans="1:11">
      <c r="A47" s="111"/>
      <c r="B47" s="111"/>
      <c r="C47" s="111"/>
      <c r="D47" s="111"/>
      <c r="E47" s="111"/>
      <c r="F47" s="111"/>
      <c r="G47" s="111"/>
      <c r="H47" s="111"/>
      <c r="I47" s="111"/>
      <c r="J47" s="111"/>
      <c r="K47" s="111"/>
    </row>
    <row r="48" spans="1:11">
      <c r="A48" s="111"/>
      <c r="B48" s="111"/>
      <c r="C48" s="111"/>
      <c r="D48" s="111"/>
      <c r="E48" s="111"/>
      <c r="F48" s="111"/>
      <c r="G48" s="111"/>
      <c r="H48" s="111"/>
      <c r="I48" s="111"/>
      <c r="J48" s="111"/>
      <c r="K48" s="111"/>
    </row>
    <row r="49" spans="1:11">
      <c r="A49" s="111"/>
      <c r="B49" s="111"/>
      <c r="C49" s="111"/>
      <c r="D49" s="111"/>
      <c r="E49" s="111"/>
      <c r="F49" s="111"/>
      <c r="G49" s="111"/>
      <c r="H49" s="111"/>
      <c r="I49" s="111"/>
      <c r="J49" s="111"/>
      <c r="K49" s="111"/>
    </row>
    <row r="50" spans="1:11">
      <c r="A50" s="111"/>
      <c r="B50" s="111"/>
      <c r="C50" s="111"/>
      <c r="D50" s="111"/>
      <c r="E50" s="111"/>
      <c r="F50" s="111"/>
      <c r="G50" s="111"/>
      <c r="H50" s="111"/>
      <c r="I50" s="111"/>
      <c r="J50" s="111"/>
      <c r="K50" s="111"/>
    </row>
    <row r="51" spans="1:11">
      <c r="A51" s="111"/>
      <c r="B51" s="111"/>
      <c r="C51" s="111"/>
      <c r="D51" s="111"/>
      <c r="E51" s="111"/>
      <c r="F51" s="111"/>
      <c r="G51" s="111"/>
      <c r="H51" s="111"/>
      <c r="I51" s="111"/>
      <c r="J51" s="111"/>
      <c r="K51" s="111"/>
    </row>
    <row r="52" spans="1:11">
      <c r="A52" s="111"/>
      <c r="B52" s="111"/>
      <c r="C52" s="111"/>
      <c r="D52" s="111"/>
      <c r="E52" s="111"/>
      <c r="F52" s="111"/>
      <c r="G52" s="111"/>
      <c r="H52" s="111"/>
      <c r="I52" s="111"/>
      <c r="J52" s="111"/>
      <c r="K52" s="111"/>
    </row>
    <row r="53" spans="1:11">
      <c r="A53" s="111"/>
      <c r="B53" s="111"/>
      <c r="C53" s="111"/>
      <c r="D53" s="111"/>
      <c r="E53" s="111"/>
      <c r="F53" s="111"/>
      <c r="G53" s="111"/>
      <c r="H53" s="111"/>
      <c r="I53" s="111"/>
      <c r="J53" s="111"/>
      <c r="K53" s="111"/>
    </row>
    <row r="54" spans="1:11">
      <c r="A54" s="111"/>
      <c r="B54" s="111"/>
      <c r="C54" s="111"/>
      <c r="D54" s="111"/>
      <c r="E54" s="111"/>
      <c r="F54" s="111"/>
      <c r="G54" s="111"/>
      <c r="H54" s="111"/>
      <c r="I54" s="111"/>
      <c r="J54" s="111"/>
      <c r="K54" s="111"/>
    </row>
    <row r="55" spans="1:11">
      <c r="A55" s="111"/>
      <c r="B55" s="111"/>
      <c r="C55" s="111"/>
      <c r="D55" s="111"/>
      <c r="E55" s="111"/>
      <c r="F55" s="111"/>
      <c r="G55" s="111"/>
      <c r="H55" s="111"/>
      <c r="I55" s="111"/>
      <c r="J55" s="111"/>
      <c r="K55" s="111"/>
    </row>
    <row r="56" spans="1:11">
      <c r="A56" s="111"/>
      <c r="B56" s="111"/>
      <c r="C56" s="111"/>
      <c r="D56" s="111"/>
      <c r="E56" s="111"/>
      <c r="F56" s="111"/>
      <c r="G56" s="111"/>
      <c r="H56" s="111"/>
      <c r="I56" s="111"/>
      <c r="J56" s="111"/>
      <c r="K56" s="111"/>
    </row>
    <row r="57" spans="1:11">
      <c r="A57" s="111"/>
      <c r="B57" s="111"/>
      <c r="C57" s="111"/>
      <c r="D57" s="111"/>
      <c r="E57" s="111"/>
      <c r="F57" s="111"/>
      <c r="G57" s="111"/>
      <c r="H57" s="111"/>
      <c r="I57" s="111"/>
      <c r="J57" s="111"/>
      <c r="K57" s="111"/>
    </row>
    <row r="58" spans="1:11">
      <c r="A58" s="111"/>
      <c r="B58" s="111"/>
      <c r="C58" s="111"/>
      <c r="D58" s="111"/>
      <c r="E58" s="111"/>
      <c r="F58" s="111"/>
      <c r="G58" s="111"/>
      <c r="H58" s="111"/>
      <c r="I58" s="111"/>
      <c r="J58" s="111"/>
      <c r="K58" s="111"/>
    </row>
    <row r="59" spans="1:11">
      <c r="A59" s="111"/>
      <c r="B59" s="111"/>
      <c r="C59" s="111"/>
      <c r="D59" s="111"/>
      <c r="E59" s="111"/>
      <c r="F59" s="111"/>
      <c r="G59" s="111"/>
      <c r="H59" s="111"/>
      <c r="I59" s="111"/>
      <c r="J59" s="111"/>
      <c r="K59" s="111"/>
    </row>
    <row r="60" spans="1:11">
      <c r="A60" s="111"/>
      <c r="B60" s="111"/>
      <c r="C60" s="111"/>
      <c r="D60" s="111"/>
      <c r="E60" s="111"/>
      <c r="F60" s="111"/>
      <c r="G60" s="111"/>
      <c r="H60" s="111"/>
      <c r="I60" s="111"/>
      <c r="J60" s="111"/>
      <c r="K60" s="111"/>
    </row>
    <row r="61" spans="1:11">
      <c r="A61" s="111"/>
      <c r="B61" s="111"/>
      <c r="C61" s="111"/>
      <c r="D61" s="111"/>
      <c r="E61" s="111"/>
      <c r="F61" s="111"/>
      <c r="G61" s="111"/>
      <c r="H61" s="111"/>
      <c r="I61" s="111"/>
      <c r="J61" s="111"/>
      <c r="K61" s="111"/>
    </row>
    <row r="62" spans="1:11">
      <c r="A62" s="111"/>
      <c r="B62" s="111"/>
      <c r="C62" s="111"/>
      <c r="D62" s="111"/>
      <c r="E62" s="111"/>
      <c r="F62" s="111"/>
      <c r="G62" s="111"/>
      <c r="H62" s="111"/>
      <c r="I62" s="111"/>
      <c r="J62" s="111"/>
      <c r="K62" s="111"/>
    </row>
    <row r="63" spans="1:11">
      <c r="A63" s="111"/>
      <c r="B63" s="111"/>
      <c r="C63" s="111"/>
      <c r="D63" s="111"/>
      <c r="E63" s="111"/>
      <c r="F63" s="111"/>
      <c r="G63" s="111"/>
      <c r="H63" s="111"/>
      <c r="I63" s="111"/>
      <c r="J63" s="111"/>
      <c r="K63" s="111"/>
    </row>
    <row r="64" spans="1:11">
      <c r="A64" s="111"/>
      <c r="B64" s="111"/>
      <c r="C64" s="111"/>
      <c r="D64" s="111"/>
      <c r="E64" s="111"/>
      <c r="F64" s="111"/>
      <c r="G64" s="111"/>
      <c r="H64" s="111"/>
      <c r="I64" s="111"/>
      <c r="J64" s="111"/>
      <c r="K64" s="111"/>
    </row>
    <row r="65" spans="1:11">
      <c r="A65" s="111"/>
      <c r="B65" s="111"/>
      <c r="C65" s="111"/>
      <c r="D65" s="111"/>
      <c r="E65" s="111"/>
      <c r="F65" s="111"/>
      <c r="G65" s="111"/>
      <c r="H65" s="111"/>
      <c r="I65" s="111"/>
      <c r="J65" s="111"/>
      <c r="K65" s="111"/>
    </row>
    <row r="66" spans="1:11">
      <c r="A66" s="104" t="s">
        <v>329</v>
      </c>
      <c r="B66" s="104"/>
      <c r="C66" s="104"/>
      <c r="D66" s="105"/>
      <c r="E66" s="105"/>
      <c r="F66" s="105"/>
      <c r="G66" s="105"/>
      <c r="H66" s="105"/>
      <c r="I66" s="105"/>
      <c r="J66" s="105"/>
      <c r="K66" s="105"/>
    </row>
    <row r="67" spans="1:11">
      <c r="A67" s="105"/>
      <c r="B67" s="105"/>
      <c r="C67" s="105"/>
      <c r="D67" s="105"/>
      <c r="E67" s="105"/>
      <c r="F67" s="105"/>
      <c r="G67" s="105"/>
      <c r="H67" s="105"/>
      <c r="I67" s="105"/>
      <c r="J67" s="105"/>
      <c r="K67" s="105"/>
    </row>
    <row r="68" spans="1:11">
      <c r="A68" s="105"/>
      <c r="B68" s="105"/>
      <c r="C68" s="105"/>
      <c r="D68" s="105"/>
      <c r="E68" s="105"/>
      <c r="F68" s="105"/>
      <c r="G68" s="105"/>
      <c r="H68" s="105"/>
      <c r="I68" s="105"/>
      <c r="J68" s="105"/>
      <c r="K68" s="105"/>
    </row>
    <row r="69" spans="1:11">
      <c r="A69" s="105"/>
      <c r="B69" s="105"/>
      <c r="C69" s="105"/>
      <c r="D69" s="105"/>
      <c r="E69" s="105"/>
      <c r="F69" s="105"/>
      <c r="G69" s="105"/>
      <c r="H69" s="105"/>
      <c r="I69" s="105"/>
      <c r="J69" s="105"/>
      <c r="K69" s="105"/>
    </row>
    <row r="70" spans="1:11">
      <c r="A70" s="105"/>
      <c r="B70" s="105"/>
      <c r="C70" s="105"/>
      <c r="D70" s="105"/>
      <c r="E70" s="105"/>
      <c r="F70" s="105"/>
      <c r="G70" s="105"/>
      <c r="H70" s="105"/>
      <c r="I70" s="105"/>
      <c r="J70" s="105"/>
      <c r="K70" s="105"/>
    </row>
    <row r="71" spans="1:11">
      <c r="A71" s="105"/>
      <c r="B71" s="105"/>
      <c r="C71" s="105"/>
      <c r="D71" s="105"/>
      <c r="E71" s="105"/>
      <c r="F71" s="105"/>
      <c r="G71" s="105"/>
      <c r="H71" s="105"/>
      <c r="I71" s="105"/>
      <c r="J71" s="105"/>
      <c r="K71" s="105"/>
    </row>
    <row r="72" spans="1:11">
      <c r="A72" s="105"/>
      <c r="B72" s="105"/>
      <c r="C72" s="105"/>
      <c r="D72" s="105"/>
      <c r="E72" s="105"/>
      <c r="F72" s="105"/>
      <c r="G72" s="105"/>
      <c r="H72" s="105"/>
      <c r="I72" s="105"/>
      <c r="J72" s="105"/>
      <c r="K72" s="105"/>
    </row>
    <row r="73" spans="1:11">
      <c r="A73" s="105"/>
      <c r="B73" s="105"/>
      <c r="C73" s="105"/>
      <c r="D73" s="105"/>
      <c r="E73" s="105"/>
      <c r="F73" s="105"/>
      <c r="G73" s="105"/>
      <c r="H73" s="105"/>
      <c r="I73" s="105"/>
      <c r="J73" s="105"/>
      <c r="K73" s="105"/>
    </row>
    <row r="74" spans="1:11">
      <c r="A74" s="105"/>
      <c r="B74" s="105"/>
      <c r="C74" s="105"/>
      <c r="D74" s="105"/>
      <c r="E74" s="105"/>
      <c r="F74" s="105"/>
      <c r="G74" s="105"/>
      <c r="H74" s="105"/>
      <c r="I74" s="105"/>
      <c r="J74" s="105"/>
      <c r="K74" s="105"/>
    </row>
    <row r="75" spans="1:11">
      <c r="A75" s="105"/>
      <c r="B75" s="105"/>
      <c r="C75" s="105"/>
      <c r="D75" s="105"/>
      <c r="E75" s="105"/>
      <c r="F75" s="105"/>
      <c r="G75" s="105"/>
      <c r="H75" s="105"/>
      <c r="I75" s="105"/>
      <c r="J75" s="105"/>
      <c r="K75" s="105"/>
    </row>
    <row r="76" spans="1:11">
      <c r="A76" s="105"/>
      <c r="B76" s="105"/>
      <c r="C76" s="105"/>
      <c r="D76" s="105"/>
      <c r="E76" s="105"/>
      <c r="F76" s="105"/>
      <c r="G76" s="105"/>
      <c r="H76" s="105"/>
      <c r="I76" s="105"/>
      <c r="J76" s="105"/>
      <c r="K76" s="105"/>
    </row>
    <row r="77" spans="1:11">
      <c r="A77" s="105"/>
      <c r="B77" s="105"/>
      <c r="C77" s="105"/>
      <c r="D77" s="105"/>
      <c r="E77" s="105"/>
      <c r="F77" s="105"/>
      <c r="G77" s="105"/>
      <c r="H77" s="105"/>
      <c r="I77" s="105"/>
      <c r="J77" s="105"/>
      <c r="K77" s="105"/>
    </row>
    <row r="78" spans="1:11">
      <c r="A78" s="105"/>
      <c r="B78" s="105"/>
      <c r="C78" s="105"/>
      <c r="D78" s="105"/>
      <c r="E78" s="105"/>
      <c r="F78" s="105"/>
      <c r="G78" s="105"/>
      <c r="H78" s="105"/>
      <c r="I78" s="105"/>
      <c r="J78" s="105"/>
      <c r="K78" s="105"/>
    </row>
    <row r="79" spans="1:11">
      <c r="A79" s="105"/>
      <c r="B79" s="105"/>
      <c r="C79" s="105"/>
      <c r="D79" s="105"/>
      <c r="E79" s="105"/>
      <c r="F79" s="105"/>
      <c r="G79" s="105"/>
      <c r="H79" s="105"/>
      <c r="I79" s="105"/>
      <c r="J79" s="105"/>
      <c r="K79" s="105"/>
    </row>
    <row r="80" spans="1:11">
      <c r="A80" s="105"/>
      <c r="B80" s="105"/>
      <c r="C80" s="105"/>
      <c r="D80" s="105"/>
      <c r="E80" s="105"/>
      <c r="F80" s="105"/>
      <c r="G80" s="105"/>
      <c r="H80" s="105"/>
      <c r="I80" s="105"/>
      <c r="J80" s="105"/>
      <c r="K80" s="105"/>
    </row>
    <row r="81" spans="1:11">
      <c r="A81" s="105"/>
      <c r="B81" s="105"/>
      <c r="C81" s="105"/>
      <c r="D81" s="105"/>
      <c r="E81" s="105"/>
      <c r="F81" s="105"/>
      <c r="G81" s="105"/>
      <c r="H81" s="105"/>
      <c r="I81" s="105"/>
      <c r="J81" s="105"/>
      <c r="K81" s="105"/>
    </row>
    <row r="82" spans="1:11">
      <c r="A82" s="105"/>
      <c r="B82" s="105"/>
      <c r="C82" s="105"/>
      <c r="D82" s="105"/>
      <c r="E82" s="105"/>
      <c r="F82" s="105"/>
      <c r="G82" s="105"/>
      <c r="H82" s="105"/>
      <c r="I82" s="105"/>
      <c r="J82" s="105"/>
      <c r="K82" s="105"/>
    </row>
    <row r="83" spans="1:11">
      <c r="A83" s="105"/>
      <c r="B83" s="105"/>
      <c r="C83" s="105"/>
      <c r="D83" s="105"/>
      <c r="E83" s="105"/>
      <c r="F83" s="105"/>
      <c r="G83" s="105"/>
      <c r="H83" s="105"/>
      <c r="I83" s="105"/>
      <c r="J83" s="105"/>
      <c r="K83" s="105"/>
    </row>
    <row r="84" spans="1:11">
      <c r="A84" s="105"/>
      <c r="B84" s="105"/>
      <c r="C84" s="105"/>
      <c r="D84" s="105"/>
      <c r="E84" s="105"/>
      <c r="F84" s="105"/>
      <c r="G84" s="105"/>
      <c r="H84" s="105"/>
      <c r="I84" s="105"/>
      <c r="J84" s="105"/>
      <c r="K84" s="105"/>
    </row>
    <row r="85" spans="1:11">
      <c r="A85" s="105"/>
      <c r="B85" s="105"/>
      <c r="C85" s="105"/>
      <c r="D85" s="105"/>
      <c r="E85" s="105"/>
      <c r="F85" s="105"/>
      <c r="G85" s="105"/>
      <c r="H85" s="105"/>
      <c r="I85" s="105"/>
      <c r="J85" s="105"/>
      <c r="K85" s="105"/>
    </row>
    <row r="86" spans="1:11">
      <c r="A86" s="105"/>
      <c r="B86" s="105"/>
      <c r="C86" s="105"/>
      <c r="D86" s="105"/>
      <c r="E86" s="105"/>
      <c r="F86" s="105"/>
      <c r="G86" s="105"/>
      <c r="H86" s="105"/>
      <c r="I86" s="105"/>
      <c r="J86" s="105"/>
      <c r="K86" s="105"/>
    </row>
    <row r="87" spans="1:11">
      <c r="A87" s="105"/>
      <c r="B87" s="105"/>
      <c r="C87" s="105"/>
      <c r="D87" s="105"/>
      <c r="E87" s="105"/>
      <c r="F87" s="105"/>
      <c r="G87" s="105"/>
      <c r="H87" s="105"/>
      <c r="I87" s="105"/>
      <c r="J87" s="105"/>
      <c r="K87" s="105"/>
    </row>
    <row r="88" spans="1:11">
      <c r="A88" s="105"/>
      <c r="B88" s="105"/>
      <c r="C88" s="105"/>
      <c r="D88" s="105"/>
      <c r="E88" s="105"/>
      <c r="F88" s="105"/>
      <c r="G88" s="105"/>
      <c r="H88" s="105"/>
      <c r="I88" s="105"/>
      <c r="J88" s="105"/>
      <c r="K88" s="105"/>
    </row>
    <row r="89" spans="1:11">
      <c r="A89" s="105"/>
      <c r="B89" s="105"/>
      <c r="C89" s="105"/>
      <c r="D89" s="105"/>
      <c r="E89" s="105"/>
      <c r="F89" s="105"/>
      <c r="G89" s="105"/>
      <c r="H89" s="105"/>
      <c r="I89" s="105"/>
      <c r="J89" s="105"/>
      <c r="K89" s="105"/>
    </row>
    <row r="90" spans="1:11">
      <c r="A90" s="105"/>
      <c r="B90" s="105"/>
      <c r="C90" s="105"/>
      <c r="D90" s="105"/>
      <c r="E90" s="105"/>
      <c r="F90" s="105"/>
      <c r="G90" s="105"/>
      <c r="H90" s="105"/>
      <c r="I90" s="105"/>
      <c r="J90" s="105"/>
      <c r="K90" s="105"/>
    </row>
    <row r="91" spans="1:11">
      <c r="A91" s="105"/>
      <c r="B91" s="105"/>
      <c r="C91" s="105"/>
      <c r="D91" s="105"/>
      <c r="E91" s="105"/>
      <c r="F91" s="105"/>
      <c r="G91" s="105"/>
      <c r="H91" s="105"/>
      <c r="I91" s="105"/>
      <c r="J91" s="105"/>
      <c r="K91" s="105"/>
    </row>
    <row r="92" spans="1:11">
      <c r="A92" s="105"/>
      <c r="B92" s="105"/>
      <c r="C92" s="105"/>
      <c r="D92" s="105"/>
      <c r="E92" s="105"/>
      <c r="F92" s="105"/>
      <c r="G92" s="105"/>
      <c r="H92" s="105"/>
      <c r="I92" s="105"/>
      <c r="J92" s="105"/>
      <c r="K92" s="105"/>
    </row>
    <row r="93" spans="1:11">
      <c r="A93" s="105"/>
      <c r="B93" s="105"/>
      <c r="C93" s="105"/>
      <c r="D93" s="105"/>
      <c r="E93" s="105"/>
      <c r="F93" s="105"/>
      <c r="G93" s="105"/>
      <c r="H93" s="105"/>
      <c r="I93" s="105"/>
      <c r="J93" s="105"/>
      <c r="K93" s="105"/>
    </row>
    <row r="94" spans="1:11">
      <c r="A94" s="105"/>
      <c r="B94" s="105"/>
      <c r="C94" s="105"/>
      <c r="D94" s="105"/>
      <c r="E94" s="105"/>
      <c r="F94" s="105"/>
      <c r="G94" s="105"/>
      <c r="H94" s="105"/>
      <c r="I94" s="105"/>
      <c r="J94" s="105"/>
      <c r="K94" s="105"/>
    </row>
    <row r="95" spans="1:11">
      <c r="A95" s="105"/>
      <c r="B95" s="105"/>
      <c r="C95" s="105"/>
      <c r="D95" s="105"/>
      <c r="E95" s="105"/>
      <c r="F95" s="105"/>
      <c r="G95" s="105"/>
      <c r="H95" s="105"/>
      <c r="I95" s="105"/>
      <c r="J95" s="105"/>
      <c r="K95" s="105"/>
    </row>
    <row r="96" spans="1:11">
      <c r="A96" s="105"/>
      <c r="B96" s="105"/>
      <c r="C96" s="105"/>
      <c r="D96" s="105"/>
      <c r="E96" s="105"/>
      <c r="F96" s="105"/>
      <c r="G96" s="105"/>
      <c r="H96" s="105"/>
      <c r="I96" s="105"/>
      <c r="J96" s="105"/>
      <c r="K96" s="105"/>
    </row>
    <row r="97" spans="1:11">
      <c r="A97" s="104" t="s">
        <v>332</v>
      </c>
      <c r="B97" s="104"/>
      <c r="C97" s="104"/>
      <c r="D97" s="105"/>
      <c r="E97" s="105"/>
      <c r="F97" s="105"/>
      <c r="G97" s="105"/>
      <c r="H97" s="105"/>
      <c r="I97" s="105"/>
      <c r="J97" s="105"/>
      <c r="K97" s="105"/>
    </row>
    <row r="98" spans="1:11">
      <c r="A98" s="105"/>
      <c r="B98" s="105"/>
      <c r="C98" s="105"/>
      <c r="D98" s="105"/>
      <c r="E98" s="105"/>
      <c r="F98" s="105"/>
      <c r="G98" s="105"/>
      <c r="H98" s="105"/>
      <c r="I98" s="105"/>
      <c r="J98" s="105"/>
      <c r="K98" s="105"/>
    </row>
    <row r="99" spans="1:11">
      <c r="A99" s="105"/>
      <c r="B99" s="105"/>
      <c r="C99" s="105"/>
      <c r="D99" s="105"/>
      <c r="E99" s="105"/>
      <c r="F99" s="105"/>
      <c r="G99" s="105"/>
      <c r="H99" s="105"/>
      <c r="I99" s="105"/>
      <c r="J99" s="105"/>
      <c r="K99" s="105"/>
    </row>
    <row r="100" spans="1:11">
      <c r="A100" s="105"/>
      <c r="B100" s="105"/>
      <c r="C100" s="105"/>
      <c r="D100" s="105"/>
      <c r="E100" s="105"/>
      <c r="F100" s="105"/>
      <c r="G100" s="105"/>
      <c r="H100" s="105"/>
      <c r="I100" s="105"/>
      <c r="J100" s="105"/>
      <c r="K100" s="105"/>
    </row>
    <row r="101" spans="1:11">
      <c r="A101" s="105"/>
      <c r="B101" s="105"/>
      <c r="C101" s="105"/>
      <c r="D101" s="105"/>
      <c r="E101" s="105"/>
      <c r="F101" s="105"/>
      <c r="G101" s="105"/>
      <c r="H101" s="105"/>
      <c r="I101" s="105"/>
      <c r="J101" s="105"/>
      <c r="K101" s="105"/>
    </row>
    <row r="102" spans="1:11">
      <c r="A102" s="105"/>
      <c r="B102" s="105"/>
      <c r="C102" s="105"/>
      <c r="D102" s="105"/>
      <c r="E102" s="105"/>
      <c r="F102" s="105"/>
      <c r="G102" s="105"/>
      <c r="H102" s="105"/>
      <c r="I102" s="105"/>
      <c r="J102" s="105"/>
      <c r="K102" s="105"/>
    </row>
    <row r="103" spans="1:11">
      <c r="A103" s="105"/>
      <c r="B103" s="105"/>
      <c r="C103" s="105"/>
      <c r="D103" s="105"/>
      <c r="E103" s="105"/>
      <c r="F103" s="105"/>
      <c r="G103" s="105"/>
      <c r="H103" s="105"/>
      <c r="I103" s="105"/>
      <c r="J103" s="105"/>
      <c r="K103" s="105"/>
    </row>
    <row r="104" spans="1:11">
      <c r="A104" s="105"/>
      <c r="B104" s="105"/>
      <c r="C104" s="105"/>
      <c r="D104" s="105"/>
      <c r="E104" s="105"/>
      <c r="F104" s="105"/>
      <c r="G104" s="105"/>
      <c r="H104" s="105"/>
      <c r="I104" s="105"/>
      <c r="J104" s="105"/>
      <c r="K104" s="105"/>
    </row>
    <row r="105" spans="1:11">
      <c r="A105" s="105"/>
      <c r="B105" s="105"/>
      <c r="C105" s="105"/>
      <c r="D105" s="105"/>
      <c r="E105" s="105"/>
      <c r="F105" s="105"/>
      <c r="G105" s="105"/>
      <c r="H105" s="105"/>
      <c r="I105" s="105"/>
      <c r="J105" s="105"/>
      <c r="K105" s="105"/>
    </row>
    <row r="106" spans="1:11">
      <c r="A106" s="105"/>
      <c r="B106" s="105"/>
      <c r="C106" s="105"/>
      <c r="D106" s="105"/>
      <c r="E106" s="105"/>
      <c r="F106" s="105"/>
      <c r="G106" s="105"/>
      <c r="H106" s="105"/>
      <c r="I106" s="105"/>
      <c r="J106" s="105"/>
      <c r="K106" s="105"/>
    </row>
    <row r="107" spans="1:11">
      <c r="A107" s="105"/>
      <c r="B107" s="105"/>
      <c r="C107" s="105"/>
      <c r="D107" s="105"/>
      <c r="E107" s="105"/>
      <c r="F107" s="105"/>
      <c r="G107" s="105"/>
      <c r="H107" s="105"/>
      <c r="I107" s="105"/>
      <c r="J107" s="105"/>
      <c r="K107" s="105"/>
    </row>
    <row r="108" spans="1:11">
      <c r="A108" s="105"/>
      <c r="B108" s="105"/>
      <c r="C108" s="105"/>
      <c r="D108" s="105"/>
      <c r="E108" s="105"/>
      <c r="F108" s="105"/>
      <c r="G108" s="105"/>
      <c r="H108" s="105"/>
      <c r="I108" s="105"/>
      <c r="J108" s="105"/>
      <c r="K108" s="105"/>
    </row>
    <row r="109" spans="1:11">
      <c r="A109" s="105"/>
      <c r="B109" s="105"/>
      <c r="C109" s="105"/>
      <c r="D109" s="105"/>
      <c r="E109" s="105"/>
      <c r="F109" s="105"/>
      <c r="G109" s="105"/>
      <c r="H109" s="105"/>
      <c r="I109" s="105"/>
      <c r="J109" s="105"/>
      <c r="K109" s="105"/>
    </row>
    <row r="110" spans="1:11">
      <c r="A110" s="105"/>
      <c r="B110" s="105"/>
      <c r="C110" s="105"/>
      <c r="D110" s="105"/>
      <c r="E110" s="105"/>
      <c r="F110" s="105"/>
      <c r="G110" s="105"/>
      <c r="H110" s="105"/>
      <c r="I110" s="105"/>
      <c r="J110" s="105"/>
      <c r="K110" s="105"/>
    </row>
    <row r="111" spans="1:11">
      <c r="A111" s="105"/>
      <c r="B111" s="105"/>
      <c r="C111" s="105"/>
      <c r="D111" s="105"/>
      <c r="E111" s="105"/>
      <c r="F111" s="105"/>
      <c r="G111" s="105"/>
      <c r="H111" s="105"/>
      <c r="I111" s="105"/>
      <c r="J111" s="105"/>
      <c r="K111" s="105"/>
    </row>
    <row r="112" spans="1:11">
      <c r="A112" s="105"/>
      <c r="B112" s="105"/>
      <c r="C112" s="105"/>
      <c r="D112" s="105"/>
      <c r="E112" s="105"/>
      <c r="F112" s="105"/>
      <c r="G112" s="105"/>
      <c r="H112" s="105"/>
      <c r="I112" s="105"/>
      <c r="J112" s="105"/>
      <c r="K112" s="105"/>
    </row>
    <row r="113" spans="1:11">
      <c r="A113" s="105"/>
      <c r="B113" s="105"/>
      <c r="C113" s="105"/>
      <c r="D113" s="105"/>
      <c r="E113" s="105"/>
      <c r="F113" s="105"/>
      <c r="G113" s="105"/>
      <c r="H113" s="105"/>
      <c r="I113" s="105"/>
      <c r="J113" s="105"/>
      <c r="K113" s="105"/>
    </row>
    <row r="114" spans="1:11">
      <c r="A114" s="105"/>
      <c r="B114" s="105"/>
      <c r="C114" s="105"/>
      <c r="D114" s="105"/>
      <c r="E114" s="105"/>
      <c r="F114" s="105"/>
      <c r="G114" s="105"/>
      <c r="H114" s="105"/>
      <c r="I114" s="105"/>
      <c r="J114" s="105"/>
      <c r="K114" s="105"/>
    </row>
    <row r="115" spans="1:11">
      <c r="A115" s="105"/>
      <c r="B115" s="105"/>
      <c r="C115" s="105"/>
      <c r="D115" s="105"/>
      <c r="E115" s="105"/>
      <c r="F115" s="105"/>
      <c r="G115" s="105"/>
      <c r="H115" s="105"/>
      <c r="I115" s="105"/>
      <c r="J115" s="105"/>
      <c r="K115" s="105"/>
    </row>
    <row r="116" spans="1:11">
      <c r="A116" s="105"/>
      <c r="B116" s="105"/>
      <c r="C116" s="105"/>
      <c r="D116" s="105"/>
      <c r="E116" s="105"/>
      <c r="F116" s="105"/>
      <c r="G116" s="105"/>
      <c r="H116" s="105"/>
      <c r="I116" s="105"/>
      <c r="J116" s="105"/>
      <c r="K116" s="105"/>
    </row>
    <row r="117" spans="1:11">
      <c r="A117" s="105"/>
      <c r="B117" s="105"/>
      <c r="C117" s="105"/>
      <c r="D117" s="105"/>
      <c r="E117" s="105"/>
      <c r="F117" s="105"/>
      <c r="G117" s="105"/>
      <c r="H117" s="105"/>
      <c r="I117" s="105"/>
      <c r="J117" s="105"/>
      <c r="K117" s="105"/>
    </row>
    <row r="118" spans="1:11">
      <c r="A118" s="105"/>
      <c r="B118" s="105"/>
      <c r="C118" s="105"/>
      <c r="D118" s="105"/>
      <c r="E118" s="105"/>
      <c r="F118" s="105"/>
      <c r="G118" s="105"/>
      <c r="H118" s="105"/>
      <c r="I118" s="105"/>
      <c r="J118" s="105"/>
      <c r="K118" s="105"/>
    </row>
    <row r="119" spans="1:11">
      <c r="A119" s="105"/>
      <c r="B119" s="105"/>
      <c r="C119" s="105"/>
      <c r="D119" s="105"/>
      <c r="E119" s="105"/>
      <c r="F119" s="105"/>
      <c r="G119" s="105"/>
      <c r="H119" s="105"/>
      <c r="I119" s="105"/>
      <c r="J119" s="105"/>
      <c r="K119" s="105"/>
    </row>
    <row r="120" spans="1:11">
      <c r="A120" s="105"/>
      <c r="B120" s="105"/>
      <c r="C120" s="105"/>
      <c r="D120" s="105"/>
      <c r="E120" s="105"/>
      <c r="F120" s="105"/>
      <c r="G120" s="105"/>
      <c r="H120" s="105"/>
      <c r="I120" s="105"/>
      <c r="J120" s="105"/>
      <c r="K120" s="105"/>
    </row>
    <row r="121" spans="1:11">
      <c r="A121" s="105"/>
      <c r="B121" s="105"/>
      <c r="C121" s="105"/>
      <c r="D121" s="105"/>
      <c r="E121" s="105"/>
      <c r="F121" s="105"/>
      <c r="G121" s="105"/>
      <c r="H121" s="105"/>
      <c r="I121" s="105"/>
      <c r="J121" s="105"/>
      <c r="K121" s="105"/>
    </row>
    <row r="122" spans="1:11">
      <c r="A122" s="105"/>
      <c r="B122" s="105"/>
      <c r="C122" s="105"/>
      <c r="D122" s="105"/>
      <c r="E122" s="105"/>
      <c r="F122" s="105"/>
      <c r="G122" s="105"/>
      <c r="H122" s="105"/>
      <c r="I122" s="105"/>
      <c r="J122" s="105"/>
      <c r="K122" s="105"/>
    </row>
    <row r="123" spans="1:11">
      <c r="A123" s="105"/>
      <c r="B123" s="105"/>
      <c r="C123" s="105"/>
      <c r="D123" s="105"/>
      <c r="E123" s="105"/>
      <c r="F123" s="105"/>
      <c r="G123" s="105"/>
      <c r="H123" s="105"/>
      <c r="I123" s="105"/>
      <c r="J123" s="105"/>
      <c r="K123" s="105"/>
    </row>
    <row r="124" spans="1:11">
      <c r="A124" s="105"/>
      <c r="B124" s="105"/>
      <c r="C124" s="105"/>
      <c r="D124" s="105"/>
      <c r="E124" s="105"/>
      <c r="F124" s="105"/>
      <c r="G124" s="105"/>
      <c r="H124" s="105"/>
      <c r="I124" s="105"/>
      <c r="J124" s="105"/>
      <c r="K124" s="105"/>
    </row>
    <row r="125" spans="1:11">
      <c r="A125" s="105"/>
      <c r="B125" s="105"/>
      <c r="C125" s="105"/>
      <c r="D125" s="105"/>
      <c r="E125" s="105"/>
      <c r="F125" s="105"/>
      <c r="G125" s="105"/>
      <c r="H125" s="105"/>
      <c r="I125" s="105"/>
      <c r="J125" s="105"/>
      <c r="K125" s="105"/>
    </row>
    <row r="126" spans="1:11">
      <c r="A126" s="105"/>
      <c r="B126" s="105"/>
      <c r="C126" s="105"/>
      <c r="D126" s="105"/>
      <c r="E126" s="105"/>
      <c r="F126" s="105"/>
      <c r="G126" s="105"/>
      <c r="H126" s="105"/>
      <c r="I126" s="105"/>
      <c r="J126" s="105"/>
      <c r="K126" s="105"/>
    </row>
    <row r="127" spans="1:11">
      <c r="A127" s="105"/>
      <c r="B127" s="105"/>
      <c r="C127" s="105"/>
      <c r="D127" s="105"/>
      <c r="E127" s="105"/>
      <c r="F127" s="105"/>
      <c r="G127" s="105"/>
      <c r="H127" s="105"/>
      <c r="I127" s="105"/>
      <c r="J127" s="105"/>
      <c r="K127" s="105"/>
    </row>
    <row r="128" spans="1:11">
      <c r="A128" s="104" t="s">
        <v>331</v>
      </c>
      <c r="B128" s="104"/>
      <c r="C128" s="104"/>
      <c r="D128" s="105"/>
      <c r="E128" s="105"/>
      <c r="F128" s="105"/>
      <c r="G128" s="105"/>
      <c r="H128" s="105"/>
      <c r="I128" s="105"/>
      <c r="J128" s="105"/>
      <c r="K128" s="105"/>
    </row>
    <row r="129" spans="1:11">
      <c r="A129" s="105"/>
      <c r="B129" s="105"/>
      <c r="C129" s="105"/>
      <c r="D129" s="105"/>
      <c r="E129" s="105"/>
      <c r="F129" s="105"/>
      <c r="G129" s="105"/>
      <c r="H129" s="105"/>
      <c r="I129" s="105"/>
      <c r="J129" s="105"/>
      <c r="K129" s="105"/>
    </row>
    <row r="130" spans="1:11">
      <c r="A130" s="105"/>
      <c r="B130" s="105"/>
      <c r="C130" s="105"/>
      <c r="D130" s="105"/>
      <c r="E130" s="105"/>
      <c r="F130" s="105"/>
      <c r="G130" s="105"/>
      <c r="H130" s="105"/>
      <c r="I130" s="105"/>
      <c r="J130" s="105"/>
      <c r="K130" s="105"/>
    </row>
    <row r="131" spans="1:11">
      <c r="A131" s="105"/>
      <c r="B131" s="105"/>
      <c r="C131" s="105"/>
      <c r="D131" s="105"/>
      <c r="E131" s="105"/>
      <c r="F131" s="105"/>
      <c r="G131" s="105"/>
      <c r="H131" s="105"/>
      <c r="I131" s="105"/>
      <c r="J131" s="105"/>
      <c r="K131" s="105"/>
    </row>
    <row r="132" spans="1:11">
      <c r="A132" s="105"/>
      <c r="B132" s="105"/>
      <c r="C132" s="105"/>
      <c r="D132" s="105"/>
      <c r="E132" s="105"/>
      <c r="F132" s="105"/>
      <c r="G132" s="105"/>
      <c r="H132" s="105"/>
      <c r="I132" s="105"/>
      <c r="J132" s="105"/>
      <c r="K132" s="105"/>
    </row>
    <row r="133" spans="1:11">
      <c r="A133" s="105"/>
      <c r="B133" s="105"/>
      <c r="C133" s="105"/>
      <c r="D133" s="105"/>
      <c r="E133" s="105"/>
      <c r="F133" s="105"/>
      <c r="G133" s="105"/>
      <c r="H133" s="105"/>
      <c r="I133" s="105"/>
      <c r="J133" s="105"/>
      <c r="K133" s="105"/>
    </row>
    <row r="134" spans="1:11">
      <c r="A134" s="105"/>
      <c r="B134" s="105"/>
      <c r="C134" s="105"/>
      <c r="D134" s="105"/>
      <c r="E134" s="105"/>
      <c r="F134" s="105"/>
      <c r="G134" s="105"/>
      <c r="H134" s="105"/>
      <c r="I134" s="105"/>
      <c r="J134" s="105"/>
      <c r="K134" s="105"/>
    </row>
    <row r="135" spans="1:11">
      <c r="A135" s="105"/>
      <c r="B135" s="105"/>
      <c r="C135" s="105"/>
      <c r="D135" s="105"/>
      <c r="E135" s="105"/>
      <c r="F135" s="105"/>
      <c r="G135" s="105"/>
      <c r="H135" s="105"/>
      <c r="I135" s="105"/>
      <c r="J135" s="105"/>
      <c r="K135" s="105"/>
    </row>
    <row r="136" spans="1:11">
      <c r="A136" s="105"/>
      <c r="B136" s="105"/>
      <c r="C136" s="105"/>
      <c r="D136" s="105"/>
      <c r="E136" s="105"/>
      <c r="F136" s="105"/>
      <c r="G136" s="105"/>
      <c r="H136" s="105"/>
      <c r="I136" s="105"/>
      <c r="J136" s="105"/>
      <c r="K136" s="105"/>
    </row>
    <row r="137" spans="1:11">
      <c r="A137" s="105"/>
      <c r="B137" s="105"/>
      <c r="C137" s="105"/>
      <c r="D137" s="105"/>
      <c r="E137" s="105"/>
      <c r="F137" s="105"/>
      <c r="G137" s="105"/>
      <c r="H137" s="105"/>
      <c r="I137" s="105"/>
      <c r="J137" s="105"/>
      <c r="K137" s="105"/>
    </row>
    <row r="138" spans="1:11">
      <c r="A138" s="105"/>
      <c r="B138" s="105"/>
      <c r="C138" s="105"/>
      <c r="D138" s="105"/>
      <c r="E138" s="105"/>
      <c r="F138" s="105"/>
      <c r="G138" s="105"/>
      <c r="H138" s="105"/>
      <c r="I138" s="105"/>
      <c r="J138" s="105"/>
      <c r="K138" s="105"/>
    </row>
    <row r="139" spans="1:11">
      <c r="A139" s="105"/>
      <c r="B139" s="105"/>
      <c r="C139" s="105"/>
      <c r="D139" s="105"/>
      <c r="E139" s="105"/>
      <c r="F139" s="105"/>
      <c r="G139" s="105"/>
      <c r="H139" s="105"/>
      <c r="I139" s="105"/>
      <c r="J139" s="105"/>
      <c r="K139" s="105"/>
    </row>
    <row r="140" spans="1:11">
      <c r="A140" s="105"/>
      <c r="B140" s="105"/>
      <c r="C140" s="105"/>
      <c r="D140" s="105"/>
      <c r="E140" s="105"/>
      <c r="F140" s="105"/>
      <c r="G140" s="105"/>
      <c r="H140" s="105"/>
      <c r="I140" s="105"/>
      <c r="J140" s="105"/>
      <c r="K140" s="105"/>
    </row>
    <row r="141" spans="1:11">
      <c r="A141" s="105"/>
      <c r="B141" s="105"/>
      <c r="C141" s="105"/>
      <c r="D141" s="105"/>
      <c r="E141" s="105"/>
      <c r="F141" s="105"/>
      <c r="G141" s="105"/>
      <c r="H141" s="105"/>
      <c r="I141" s="105"/>
      <c r="J141" s="105"/>
      <c r="K141" s="105"/>
    </row>
    <row r="142" spans="1:11">
      <c r="A142" s="105"/>
      <c r="B142" s="105"/>
      <c r="C142" s="105"/>
      <c r="D142" s="105"/>
      <c r="E142" s="105"/>
      <c r="F142" s="105"/>
      <c r="G142" s="105"/>
      <c r="H142" s="105"/>
      <c r="I142" s="105"/>
      <c r="J142" s="105"/>
      <c r="K142" s="105"/>
    </row>
    <row r="143" spans="1:11">
      <c r="A143" s="105"/>
      <c r="B143" s="105"/>
      <c r="C143" s="105"/>
      <c r="D143" s="105"/>
      <c r="E143" s="105"/>
      <c r="F143" s="105"/>
      <c r="G143" s="105"/>
      <c r="H143" s="105"/>
      <c r="I143" s="105"/>
      <c r="J143" s="105"/>
      <c r="K143" s="105"/>
    </row>
    <row r="144" spans="1:11">
      <c r="A144" s="105"/>
      <c r="B144" s="105"/>
      <c r="C144" s="105"/>
      <c r="D144" s="105"/>
      <c r="E144" s="105"/>
      <c r="F144" s="105"/>
      <c r="G144" s="105"/>
      <c r="H144" s="105"/>
      <c r="I144" s="105"/>
      <c r="J144" s="105"/>
      <c r="K144" s="105"/>
    </row>
    <row r="145" spans="1:11">
      <c r="A145" s="105"/>
      <c r="B145" s="105"/>
      <c r="C145" s="105"/>
      <c r="D145" s="105"/>
      <c r="E145" s="105"/>
      <c r="F145" s="105"/>
      <c r="G145" s="105"/>
      <c r="H145" s="105"/>
      <c r="I145" s="105"/>
      <c r="J145" s="105"/>
      <c r="K145" s="105"/>
    </row>
    <row r="146" spans="1:11">
      <c r="A146" s="105"/>
      <c r="B146" s="105"/>
      <c r="C146" s="105"/>
      <c r="D146" s="105"/>
      <c r="E146" s="105"/>
      <c r="F146" s="105"/>
      <c r="G146" s="105"/>
      <c r="H146" s="105"/>
      <c r="I146" s="105"/>
      <c r="J146" s="105"/>
      <c r="K146" s="105"/>
    </row>
    <row r="147" spans="1:11">
      <c r="A147" s="105"/>
      <c r="B147" s="105"/>
      <c r="C147" s="105"/>
      <c r="D147" s="105"/>
      <c r="E147" s="105"/>
      <c r="F147" s="105"/>
      <c r="G147" s="105"/>
      <c r="H147" s="105"/>
      <c r="I147" s="105"/>
      <c r="J147" s="105"/>
      <c r="K147" s="105"/>
    </row>
    <row r="148" spans="1:11">
      <c r="A148" s="105"/>
      <c r="B148" s="105"/>
      <c r="C148" s="105"/>
      <c r="D148" s="105"/>
      <c r="E148" s="105"/>
      <c r="F148" s="105"/>
      <c r="G148" s="105"/>
      <c r="H148" s="105"/>
      <c r="I148" s="105"/>
      <c r="J148" s="105"/>
      <c r="K148" s="105"/>
    </row>
    <row r="149" spans="1:11">
      <c r="A149" s="105"/>
      <c r="B149" s="105"/>
      <c r="C149" s="105"/>
      <c r="D149" s="105"/>
      <c r="E149" s="105"/>
      <c r="F149" s="105"/>
      <c r="G149" s="105"/>
      <c r="H149" s="105"/>
      <c r="I149" s="105"/>
      <c r="J149" s="105"/>
      <c r="K149" s="105"/>
    </row>
    <row r="150" spans="1:11">
      <c r="A150" s="105"/>
      <c r="B150" s="105"/>
      <c r="C150" s="105"/>
      <c r="D150" s="105"/>
      <c r="E150" s="105"/>
      <c r="F150" s="105"/>
      <c r="G150" s="105"/>
      <c r="H150" s="105"/>
      <c r="I150" s="105"/>
      <c r="J150" s="105"/>
      <c r="K150" s="105"/>
    </row>
    <row r="151" spans="1:11">
      <c r="A151" s="105"/>
      <c r="B151" s="105"/>
      <c r="C151" s="105"/>
      <c r="D151" s="105"/>
      <c r="E151" s="105"/>
      <c r="F151" s="105"/>
      <c r="G151" s="105"/>
      <c r="H151" s="105"/>
      <c r="I151" s="105"/>
      <c r="J151" s="105"/>
      <c r="K151" s="105"/>
    </row>
    <row r="152" spans="1:11">
      <c r="A152" s="105"/>
      <c r="B152" s="105"/>
      <c r="C152" s="105"/>
      <c r="D152" s="105"/>
      <c r="E152" s="105"/>
      <c r="F152" s="105"/>
      <c r="G152" s="105"/>
      <c r="H152" s="105"/>
      <c r="I152" s="105"/>
      <c r="J152" s="105"/>
      <c r="K152" s="105"/>
    </row>
    <row r="153" spans="1:11">
      <c r="A153" s="105"/>
      <c r="B153" s="105"/>
      <c r="C153" s="105"/>
      <c r="D153" s="105"/>
      <c r="E153" s="105"/>
      <c r="F153" s="105"/>
      <c r="G153" s="105"/>
      <c r="H153" s="105"/>
      <c r="I153" s="105"/>
      <c r="J153" s="105"/>
      <c r="K153" s="105"/>
    </row>
    <row r="154" spans="1:11">
      <c r="A154" s="105"/>
      <c r="B154" s="105"/>
      <c r="C154" s="105"/>
      <c r="D154" s="105"/>
      <c r="E154" s="105"/>
      <c r="F154" s="105"/>
      <c r="G154" s="105"/>
      <c r="H154" s="105"/>
      <c r="I154" s="105"/>
      <c r="J154" s="105"/>
      <c r="K154" s="105"/>
    </row>
    <row r="155" spans="1:11">
      <c r="A155" s="105"/>
      <c r="B155" s="105"/>
      <c r="C155" s="105"/>
      <c r="D155" s="105"/>
      <c r="E155" s="105"/>
      <c r="F155" s="105"/>
      <c r="G155" s="105"/>
      <c r="H155" s="105"/>
      <c r="I155" s="105"/>
      <c r="J155" s="105"/>
      <c r="K155" s="105"/>
    </row>
    <row r="156" spans="1:11">
      <c r="A156" s="105"/>
      <c r="B156" s="105"/>
      <c r="C156" s="105"/>
      <c r="D156" s="105"/>
      <c r="E156" s="105"/>
      <c r="F156" s="105"/>
      <c r="G156" s="105"/>
      <c r="H156" s="105"/>
      <c r="I156" s="105"/>
      <c r="J156" s="105"/>
      <c r="K156" s="105"/>
    </row>
    <row r="157" spans="1:11">
      <c r="A157" s="105"/>
      <c r="B157" s="105"/>
      <c r="C157" s="105"/>
      <c r="D157" s="105"/>
      <c r="E157" s="105"/>
      <c r="F157" s="105"/>
      <c r="G157" s="105"/>
      <c r="H157" s="105"/>
      <c r="I157" s="105"/>
      <c r="J157" s="105"/>
      <c r="K157" s="105"/>
    </row>
    <row r="158" spans="1:11">
      <c r="A158" s="105"/>
      <c r="B158" s="105"/>
      <c r="C158" s="105"/>
      <c r="D158" s="105"/>
      <c r="E158" s="105"/>
      <c r="F158" s="105"/>
      <c r="G158" s="105"/>
      <c r="H158" s="105"/>
      <c r="I158" s="105"/>
      <c r="J158" s="105"/>
      <c r="K158" s="105"/>
    </row>
    <row r="159" spans="1:11">
      <c r="A159" s="104" t="s">
        <v>333</v>
      </c>
      <c r="B159" s="104"/>
      <c r="C159" s="104"/>
      <c r="D159" s="105"/>
      <c r="E159" s="105"/>
      <c r="F159" s="105"/>
      <c r="G159" s="105"/>
      <c r="H159" s="105"/>
      <c r="I159" s="105"/>
      <c r="J159" s="105"/>
      <c r="K159" s="105"/>
    </row>
    <row r="160" spans="1:11">
      <c r="A160" s="105"/>
      <c r="B160" s="105"/>
      <c r="C160" s="105"/>
      <c r="D160" s="105"/>
      <c r="E160" s="105"/>
      <c r="F160" s="105"/>
      <c r="G160" s="105"/>
      <c r="H160" s="105"/>
      <c r="I160" s="105"/>
      <c r="J160" s="105"/>
      <c r="K160" s="105"/>
    </row>
    <row r="161" spans="1:11">
      <c r="A161" s="105"/>
      <c r="B161" s="105"/>
      <c r="C161" s="105"/>
      <c r="D161" s="105"/>
      <c r="E161" s="105"/>
      <c r="F161" s="105"/>
      <c r="G161" s="105"/>
      <c r="H161" s="105"/>
      <c r="I161" s="105"/>
      <c r="J161" s="105"/>
      <c r="K161" s="105"/>
    </row>
    <row r="162" spans="1:11">
      <c r="A162" s="105"/>
      <c r="B162" s="105"/>
      <c r="C162" s="105"/>
      <c r="D162" s="105"/>
      <c r="E162" s="105"/>
      <c r="F162" s="105"/>
      <c r="G162" s="105"/>
      <c r="H162" s="105"/>
      <c r="I162" s="105"/>
      <c r="J162" s="105"/>
      <c r="K162" s="105"/>
    </row>
    <row r="163" spans="1:11">
      <c r="A163" s="105"/>
      <c r="B163" s="105"/>
      <c r="C163" s="105"/>
      <c r="D163" s="105"/>
      <c r="E163" s="105"/>
      <c r="F163" s="105"/>
      <c r="G163" s="105"/>
      <c r="H163" s="105"/>
      <c r="I163" s="105"/>
      <c r="J163" s="105"/>
      <c r="K163" s="105"/>
    </row>
    <row r="164" spans="1:11">
      <c r="A164" s="105"/>
      <c r="B164" s="105"/>
      <c r="C164" s="105"/>
      <c r="D164" s="105"/>
      <c r="E164" s="105"/>
      <c r="F164" s="105"/>
      <c r="G164" s="105"/>
      <c r="H164" s="105"/>
      <c r="I164" s="105"/>
      <c r="J164" s="105"/>
      <c r="K164" s="105"/>
    </row>
    <row r="165" spans="1:11">
      <c r="A165" s="105"/>
      <c r="B165" s="105"/>
      <c r="C165" s="105"/>
      <c r="D165" s="105"/>
      <c r="E165" s="105"/>
      <c r="F165" s="105"/>
      <c r="G165" s="105"/>
      <c r="H165" s="105"/>
      <c r="I165" s="105"/>
      <c r="J165" s="105"/>
      <c r="K165" s="105"/>
    </row>
    <row r="166" spans="1:11">
      <c r="A166" s="105"/>
      <c r="B166" s="105"/>
      <c r="C166" s="105"/>
      <c r="D166" s="105"/>
      <c r="E166" s="105"/>
      <c r="F166" s="105"/>
      <c r="G166" s="105"/>
      <c r="H166" s="105"/>
      <c r="I166" s="105"/>
      <c r="J166" s="105"/>
      <c r="K166" s="105"/>
    </row>
    <row r="167" spans="1:11">
      <c r="A167" s="105"/>
      <c r="B167" s="105"/>
      <c r="C167" s="105"/>
      <c r="D167" s="105"/>
      <c r="E167" s="105"/>
      <c r="F167" s="105"/>
      <c r="G167" s="105"/>
      <c r="H167" s="105"/>
      <c r="I167" s="105"/>
      <c r="J167" s="105"/>
      <c r="K167" s="105"/>
    </row>
    <row r="168" spans="1:11">
      <c r="A168" s="105"/>
      <c r="B168" s="105"/>
      <c r="C168" s="105"/>
      <c r="D168" s="105"/>
      <c r="E168" s="105"/>
      <c r="F168" s="105"/>
      <c r="G168" s="105"/>
      <c r="H168" s="105"/>
      <c r="I168" s="105"/>
      <c r="J168" s="105"/>
      <c r="K168" s="105"/>
    </row>
    <row r="169" spans="1:11">
      <c r="A169" s="105"/>
      <c r="B169" s="105"/>
      <c r="C169" s="105"/>
      <c r="D169" s="105"/>
      <c r="E169" s="105"/>
      <c r="F169" s="105"/>
      <c r="G169" s="105"/>
      <c r="H169" s="105"/>
      <c r="I169" s="105"/>
      <c r="J169" s="105"/>
      <c r="K169" s="105"/>
    </row>
    <row r="170" spans="1:11">
      <c r="A170" s="105"/>
      <c r="B170" s="105"/>
      <c r="C170" s="105"/>
      <c r="D170" s="105"/>
      <c r="E170" s="105"/>
      <c r="F170" s="105"/>
      <c r="G170" s="105"/>
      <c r="H170" s="105"/>
      <c r="I170" s="105"/>
      <c r="J170" s="105"/>
      <c r="K170" s="105"/>
    </row>
    <row r="171" spans="1:11">
      <c r="A171" s="105"/>
      <c r="B171" s="105"/>
      <c r="C171" s="105"/>
      <c r="D171" s="105"/>
      <c r="E171" s="105"/>
      <c r="F171" s="105"/>
      <c r="G171" s="105"/>
      <c r="H171" s="105"/>
      <c r="I171" s="105"/>
      <c r="J171" s="105"/>
      <c r="K171" s="105"/>
    </row>
    <row r="172" spans="1:11">
      <c r="A172" s="105"/>
      <c r="B172" s="105"/>
      <c r="C172" s="105"/>
      <c r="D172" s="105"/>
      <c r="E172" s="105"/>
      <c r="F172" s="105"/>
      <c r="G172" s="105"/>
      <c r="H172" s="105"/>
      <c r="I172" s="105"/>
      <c r="J172" s="105"/>
      <c r="K172" s="105"/>
    </row>
    <row r="173" spans="1:11">
      <c r="A173" s="105"/>
      <c r="B173" s="105"/>
      <c r="C173" s="105"/>
      <c r="D173" s="105"/>
      <c r="E173" s="105"/>
      <c r="F173" s="105"/>
      <c r="G173" s="105"/>
      <c r="H173" s="105"/>
      <c r="I173" s="105"/>
      <c r="J173" s="105"/>
      <c r="K173" s="105"/>
    </row>
    <row r="174" spans="1:11">
      <c r="A174" s="105"/>
      <c r="B174" s="105"/>
      <c r="C174" s="105"/>
      <c r="D174" s="105"/>
      <c r="E174" s="105"/>
      <c r="F174" s="105"/>
      <c r="G174" s="105"/>
      <c r="H174" s="105"/>
      <c r="I174" s="105"/>
      <c r="J174" s="105"/>
      <c r="K174" s="105"/>
    </row>
    <row r="175" spans="1:11">
      <c r="A175" s="105"/>
      <c r="B175" s="105"/>
      <c r="C175" s="105"/>
      <c r="D175" s="105"/>
      <c r="E175" s="105"/>
      <c r="F175" s="105"/>
      <c r="G175" s="105"/>
      <c r="H175" s="105"/>
      <c r="I175" s="105"/>
      <c r="J175" s="105"/>
      <c r="K175" s="105"/>
    </row>
    <row r="176" spans="1:11">
      <c r="A176" s="105"/>
      <c r="B176" s="105"/>
      <c r="C176" s="105"/>
      <c r="D176" s="105"/>
      <c r="E176" s="105"/>
      <c r="F176" s="105"/>
      <c r="G176" s="105"/>
      <c r="H176" s="105"/>
      <c r="I176" s="105"/>
      <c r="J176" s="105"/>
      <c r="K176" s="105"/>
    </row>
    <row r="177" spans="1:11">
      <c r="A177" s="105"/>
      <c r="B177" s="105"/>
      <c r="C177" s="105"/>
      <c r="D177" s="105"/>
      <c r="E177" s="105"/>
      <c r="F177" s="105"/>
      <c r="G177" s="105"/>
      <c r="H177" s="105"/>
      <c r="I177" s="105"/>
      <c r="J177" s="105"/>
      <c r="K177" s="105"/>
    </row>
    <row r="178" spans="1:11">
      <c r="A178" s="105"/>
      <c r="B178" s="105"/>
      <c r="C178" s="105"/>
      <c r="D178" s="105"/>
      <c r="E178" s="105"/>
      <c r="F178" s="105"/>
      <c r="G178" s="105"/>
      <c r="H178" s="105"/>
      <c r="I178" s="105"/>
      <c r="J178" s="105"/>
      <c r="K178" s="105"/>
    </row>
    <row r="179" spans="1:11">
      <c r="A179" s="105"/>
      <c r="B179" s="105"/>
      <c r="C179" s="105"/>
      <c r="D179" s="105"/>
      <c r="E179" s="105"/>
      <c r="F179" s="105"/>
      <c r="G179" s="105"/>
      <c r="H179" s="105"/>
      <c r="I179" s="105"/>
      <c r="J179" s="105"/>
      <c r="K179" s="105"/>
    </row>
    <row r="180" spans="1:11">
      <c r="A180" s="105"/>
      <c r="B180" s="105"/>
      <c r="C180" s="105"/>
      <c r="D180" s="105"/>
      <c r="E180" s="105"/>
      <c r="F180" s="105"/>
      <c r="G180" s="105"/>
      <c r="H180" s="105"/>
      <c r="I180" s="105"/>
      <c r="J180" s="105"/>
      <c r="K180" s="105"/>
    </row>
    <row r="181" spans="1:11">
      <c r="A181" s="105"/>
      <c r="B181" s="105"/>
      <c r="C181" s="105"/>
      <c r="D181" s="105"/>
      <c r="E181" s="105"/>
      <c r="F181" s="105"/>
      <c r="G181" s="105"/>
      <c r="H181" s="105"/>
      <c r="I181" s="105"/>
      <c r="J181" s="105"/>
      <c r="K181" s="105"/>
    </row>
    <row r="182" spans="1:11">
      <c r="A182" s="105"/>
      <c r="B182" s="105"/>
      <c r="C182" s="105"/>
      <c r="D182" s="105"/>
      <c r="E182" s="105"/>
      <c r="F182" s="105"/>
      <c r="G182" s="105"/>
      <c r="H182" s="105"/>
      <c r="I182" s="105"/>
      <c r="J182" s="105"/>
      <c r="K182" s="105"/>
    </row>
    <row r="183" spans="1:11">
      <c r="A183" s="105"/>
      <c r="B183" s="105"/>
      <c r="C183" s="105"/>
      <c r="D183" s="105"/>
      <c r="E183" s="105"/>
      <c r="F183" s="105"/>
      <c r="G183" s="105"/>
      <c r="H183" s="105"/>
      <c r="I183" s="105"/>
      <c r="J183" s="105"/>
      <c r="K183" s="105"/>
    </row>
    <row r="184" spans="1:11">
      <c r="A184" s="105"/>
      <c r="B184" s="105"/>
      <c r="C184" s="105"/>
      <c r="D184" s="105"/>
      <c r="E184" s="105"/>
      <c r="F184" s="105"/>
      <c r="G184" s="105"/>
      <c r="H184" s="105"/>
      <c r="I184" s="105"/>
      <c r="J184" s="105"/>
      <c r="K184" s="105"/>
    </row>
    <row r="185" spans="1:11">
      <c r="A185" s="105"/>
      <c r="B185" s="105"/>
      <c r="C185" s="105"/>
      <c r="D185" s="105"/>
      <c r="E185" s="105"/>
      <c r="F185" s="105"/>
      <c r="G185" s="105"/>
      <c r="H185" s="105"/>
      <c r="I185" s="105"/>
      <c r="J185" s="105"/>
      <c r="K185" s="105"/>
    </row>
    <row r="186" spans="1:11">
      <c r="A186" s="105"/>
      <c r="B186" s="105"/>
      <c r="C186" s="105"/>
      <c r="D186" s="105"/>
      <c r="E186" s="105"/>
      <c r="F186" s="105"/>
      <c r="G186" s="105"/>
      <c r="H186" s="105"/>
      <c r="I186" s="105"/>
      <c r="J186" s="105"/>
      <c r="K186" s="105"/>
    </row>
    <row r="187" spans="1:11">
      <c r="A187" s="105"/>
      <c r="B187" s="105"/>
      <c r="C187" s="105"/>
      <c r="D187" s="105"/>
      <c r="E187" s="105"/>
      <c r="F187" s="105"/>
      <c r="G187" s="105"/>
      <c r="H187" s="105"/>
      <c r="I187" s="105"/>
      <c r="J187" s="105"/>
      <c r="K187" s="105"/>
    </row>
    <row r="188" spans="1:11">
      <c r="A188" s="105"/>
      <c r="B188" s="105"/>
      <c r="C188" s="105"/>
      <c r="D188" s="105"/>
      <c r="E188" s="105"/>
      <c r="F188" s="105"/>
      <c r="G188" s="105"/>
      <c r="H188" s="105"/>
      <c r="I188" s="105"/>
      <c r="J188" s="105"/>
      <c r="K188" s="105"/>
    </row>
    <row r="189" spans="1:11">
      <c r="A189" s="105"/>
      <c r="B189" s="105"/>
      <c r="C189" s="105"/>
      <c r="D189" s="105"/>
      <c r="E189" s="105"/>
      <c r="F189" s="105"/>
      <c r="G189" s="105"/>
      <c r="H189" s="105"/>
      <c r="I189" s="105"/>
      <c r="J189" s="105"/>
      <c r="K189" s="105"/>
    </row>
    <row r="190" spans="1:11">
      <c r="A190" s="104" t="s">
        <v>334</v>
      </c>
      <c r="B190" s="104"/>
      <c r="C190" s="104"/>
      <c r="D190" s="105"/>
      <c r="E190" s="105"/>
      <c r="F190" s="105"/>
      <c r="G190" s="105"/>
      <c r="H190" s="105"/>
      <c r="I190" s="105"/>
      <c r="J190" s="105"/>
      <c r="K190" s="105"/>
    </row>
    <row r="191" spans="1:11">
      <c r="A191" s="105"/>
      <c r="B191" s="105"/>
      <c r="C191" s="105"/>
      <c r="D191" s="105"/>
      <c r="E191" s="105"/>
      <c r="F191" s="105"/>
      <c r="G191" s="105"/>
      <c r="H191" s="105"/>
      <c r="I191" s="105"/>
      <c r="J191" s="105"/>
      <c r="K191" s="105"/>
    </row>
    <row r="192" spans="1:11">
      <c r="A192" s="105"/>
      <c r="B192" s="105"/>
      <c r="C192" s="105"/>
      <c r="D192" s="105"/>
      <c r="E192" s="105"/>
      <c r="F192" s="105"/>
      <c r="G192" s="105"/>
      <c r="H192" s="105"/>
      <c r="I192" s="105"/>
      <c r="J192" s="105"/>
      <c r="K192" s="105"/>
    </row>
    <row r="193" spans="1:11">
      <c r="A193" s="105"/>
      <c r="B193" s="105"/>
      <c r="C193" s="105"/>
      <c r="D193" s="105"/>
      <c r="E193" s="105"/>
      <c r="F193" s="105"/>
      <c r="G193" s="105"/>
      <c r="H193" s="105"/>
      <c r="I193" s="105"/>
      <c r="J193" s="105"/>
      <c r="K193" s="105"/>
    </row>
    <row r="194" spans="1:11">
      <c r="A194" s="105"/>
      <c r="B194" s="105"/>
      <c r="C194" s="105"/>
      <c r="D194" s="105"/>
      <c r="E194" s="105"/>
      <c r="F194" s="105"/>
      <c r="G194" s="105"/>
      <c r="H194" s="105"/>
      <c r="I194" s="105"/>
      <c r="J194" s="105"/>
      <c r="K194" s="105"/>
    </row>
    <row r="195" spans="1:11">
      <c r="A195" s="105"/>
      <c r="B195" s="105"/>
      <c r="C195" s="105"/>
      <c r="D195" s="105"/>
      <c r="E195" s="105"/>
      <c r="F195" s="105"/>
      <c r="G195" s="105"/>
      <c r="H195" s="105"/>
      <c r="I195" s="105"/>
      <c r="J195" s="105"/>
      <c r="K195" s="105"/>
    </row>
    <row r="196" spans="1:11">
      <c r="A196" s="105"/>
      <c r="B196" s="105"/>
      <c r="C196" s="105"/>
      <c r="D196" s="105"/>
      <c r="E196" s="105"/>
      <c r="F196" s="105"/>
      <c r="G196" s="105"/>
      <c r="H196" s="105"/>
      <c r="I196" s="105"/>
      <c r="J196" s="105"/>
      <c r="K196" s="105"/>
    </row>
    <row r="197" spans="1:11">
      <c r="A197" s="105"/>
      <c r="B197" s="105"/>
      <c r="C197" s="105"/>
      <c r="D197" s="105"/>
      <c r="E197" s="105"/>
      <c r="F197" s="105"/>
      <c r="G197" s="105"/>
      <c r="H197" s="105"/>
      <c r="I197" s="105"/>
      <c r="J197" s="105"/>
      <c r="K197" s="105"/>
    </row>
    <row r="198" spans="1:11">
      <c r="A198" s="105"/>
      <c r="B198" s="105"/>
      <c r="C198" s="105"/>
      <c r="D198" s="105"/>
      <c r="E198" s="105"/>
      <c r="F198" s="105"/>
      <c r="G198" s="105"/>
      <c r="H198" s="105"/>
      <c r="I198" s="105"/>
      <c r="J198" s="105"/>
      <c r="K198" s="105"/>
    </row>
    <row r="199" spans="1:11">
      <c r="A199" s="105"/>
      <c r="B199" s="105"/>
      <c r="C199" s="105"/>
      <c r="D199" s="105"/>
      <c r="E199" s="105"/>
      <c r="F199" s="105"/>
      <c r="G199" s="105"/>
      <c r="H199" s="105"/>
      <c r="I199" s="105"/>
      <c r="J199" s="105"/>
      <c r="K199" s="105"/>
    </row>
    <row r="200" spans="1:11">
      <c r="A200" s="105"/>
      <c r="B200" s="105"/>
      <c r="C200" s="105"/>
      <c r="D200" s="105"/>
      <c r="E200" s="105"/>
      <c r="F200" s="105"/>
      <c r="G200" s="105"/>
      <c r="H200" s="105"/>
      <c r="I200" s="105"/>
      <c r="J200" s="105"/>
      <c r="K200" s="105"/>
    </row>
    <row r="201" spans="1:11">
      <c r="A201" s="105"/>
      <c r="B201" s="105"/>
      <c r="C201" s="105"/>
      <c r="D201" s="105"/>
      <c r="E201" s="105"/>
      <c r="F201" s="105"/>
      <c r="G201" s="105"/>
      <c r="H201" s="105"/>
      <c r="I201" s="105"/>
      <c r="J201" s="105"/>
      <c r="K201" s="105"/>
    </row>
    <row r="202" spans="1:11">
      <c r="A202" s="105"/>
      <c r="B202" s="105"/>
      <c r="C202" s="105"/>
      <c r="D202" s="105"/>
      <c r="E202" s="105"/>
      <c r="F202" s="105"/>
      <c r="G202" s="105"/>
      <c r="H202" s="105"/>
      <c r="I202" s="105"/>
      <c r="J202" s="105"/>
      <c r="K202" s="105"/>
    </row>
    <row r="203" spans="1:11">
      <c r="A203" s="105"/>
      <c r="B203" s="105"/>
      <c r="C203" s="105"/>
      <c r="D203" s="105"/>
      <c r="E203" s="105"/>
      <c r="F203" s="105"/>
      <c r="G203" s="105"/>
      <c r="H203" s="105"/>
      <c r="I203" s="105"/>
      <c r="J203" s="105"/>
      <c r="K203" s="105"/>
    </row>
    <row r="204" spans="1:11">
      <c r="A204" s="105"/>
      <c r="B204" s="105"/>
      <c r="C204" s="105"/>
      <c r="D204" s="105"/>
      <c r="E204" s="105"/>
      <c r="F204" s="105"/>
      <c r="G204" s="105"/>
      <c r="H204" s="105"/>
      <c r="I204" s="105"/>
      <c r="J204" s="105"/>
      <c r="K204" s="105"/>
    </row>
    <row r="205" spans="1:11">
      <c r="A205" s="105"/>
      <c r="B205" s="105"/>
      <c r="C205" s="105"/>
      <c r="D205" s="105"/>
      <c r="E205" s="105"/>
      <c r="F205" s="105"/>
      <c r="G205" s="105"/>
      <c r="H205" s="105"/>
      <c r="I205" s="105"/>
      <c r="J205" s="105"/>
      <c r="K205" s="105"/>
    </row>
    <row r="206" spans="1:11">
      <c r="A206" s="105"/>
      <c r="B206" s="105"/>
      <c r="C206" s="105"/>
      <c r="D206" s="105"/>
      <c r="E206" s="105"/>
      <c r="F206" s="105"/>
      <c r="G206" s="105"/>
      <c r="H206" s="105"/>
      <c r="I206" s="105"/>
      <c r="J206" s="105"/>
      <c r="K206" s="105"/>
    </row>
    <row r="207" spans="1:11">
      <c r="A207" s="105"/>
      <c r="B207" s="105"/>
      <c r="C207" s="105"/>
      <c r="D207" s="105"/>
      <c r="E207" s="105"/>
      <c r="F207" s="105"/>
      <c r="G207" s="105"/>
      <c r="H207" s="105"/>
      <c r="I207" s="105"/>
      <c r="J207" s="105"/>
      <c r="K207" s="105"/>
    </row>
    <row r="208" spans="1:11">
      <c r="A208" s="105"/>
      <c r="B208" s="105"/>
      <c r="C208" s="105"/>
      <c r="D208" s="105"/>
      <c r="E208" s="105"/>
      <c r="F208" s="105"/>
      <c r="G208" s="105"/>
      <c r="H208" s="105"/>
      <c r="I208" s="105"/>
      <c r="J208" s="105"/>
      <c r="K208" s="105"/>
    </row>
    <row r="209" spans="1:11">
      <c r="A209" s="105"/>
      <c r="B209" s="105"/>
      <c r="C209" s="105"/>
      <c r="D209" s="105"/>
      <c r="E209" s="105"/>
      <c r="F209" s="105"/>
      <c r="G209" s="105"/>
      <c r="H209" s="105"/>
      <c r="I209" s="105"/>
      <c r="J209" s="105"/>
      <c r="K209" s="105"/>
    </row>
    <row r="210" spans="1:11">
      <c r="A210" s="105"/>
      <c r="B210" s="105"/>
      <c r="C210" s="105"/>
      <c r="D210" s="105"/>
      <c r="E210" s="105"/>
      <c r="F210" s="105"/>
      <c r="G210" s="105"/>
      <c r="H210" s="105"/>
      <c r="I210" s="105"/>
      <c r="J210" s="105"/>
      <c r="K210" s="105"/>
    </row>
    <row r="211" spans="1:11">
      <c r="A211" s="105"/>
      <c r="B211" s="105"/>
      <c r="C211" s="105"/>
      <c r="D211" s="105"/>
      <c r="E211" s="105"/>
      <c r="F211" s="105"/>
      <c r="G211" s="105"/>
      <c r="H211" s="105"/>
      <c r="I211" s="105"/>
      <c r="J211" s="105"/>
      <c r="K211" s="105"/>
    </row>
    <row r="212" spans="1:11">
      <c r="A212" s="105"/>
      <c r="B212" s="105"/>
      <c r="C212" s="105"/>
      <c r="D212" s="105"/>
      <c r="E212" s="105"/>
      <c r="F212" s="105"/>
      <c r="G212" s="105"/>
      <c r="H212" s="105"/>
      <c r="I212" s="105"/>
      <c r="J212" s="105"/>
      <c r="K212" s="105"/>
    </row>
    <row r="213" spans="1:11">
      <c r="A213" s="105"/>
      <c r="B213" s="105"/>
      <c r="C213" s="105"/>
      <c r="D213" s="105"/>
      <c r="E213" s="105"/>
      <c r="F213" s="105"/>
      <c r="G213" s="105"/>
      <c r="H213" s="105"/>
      <c r="I213" s="105"/>
      <c r="J213" s="105"/>
      <c r="K213" s="105"/>
    </row>
    <row r="214" spans="1:11">
      <c r="A214" s="105"/>
      <c r="B214" s="105"/>
      <c r="C214" s="105"/>
      <c r="D214" s="105"/>
      <c r="E214" s="105"/>
      <c r="F214" s="105"/>
      <c r="G214" s="105"/>
      <c r="H214" s="105"/>
      <c r="I214" s="105"/>
      <c r="J214" s="105"/>
      <c r="K214" s="105"/>
    </row>
    <row r="215" spans="1:11">
      <c r="A215" s="105"/>
      <c r="B215" s="105"/>
      <c r="C215" s="105"/>
      <c r="D215" s="105"/>
      <c r="E215" s="105"/>
      <c r="F215" s="105"/>
      <c r="G215" s="105"/>
      <c r="H215" s="105"/>
      <c r="I215" s="105"/>
      <c r="J215" s="105"/>
      <c r="K215" s="105"/>
    </row>
    <row r="216" spans="1:11">
      <c r="A216" s="105"/>
      <c r="B216" s="105"/>
      <c r="C216" s="105"/>
      <c r="D216" s="105"/>
      <c r="E216" s="105"/>
      <c r="F216" s="105"/>
      <c r="G216" s="105"/>
      <c r="H216" s="105"/>
      <c r="I216" s="105"/>
      <c r="J216" s="105"/>
      <c r="K216" s="105"/>
    </row>
    <row r="217" spans="1:11">
      <c r="A217" s="105"/>
      <c r="B217" s="105"/>
      <c r="C217" s="105"/>
      <c r="D217" s="105"/>
      <c r="E217" s="105"/>
      <c r="F217" s="105"/>
      <c r="G217" s="105"/>
      <c r="H217" s="105"/>
      <c r="I217" s="105"/>
      <c r="J217" s="105"/>
      <c r="K217" s="105"/>
    </row>
    <row r="218" spans="1:11">
      <c r="A218" s="105"/>
      <c r="B218" s="105"/>
      <c r="C218" s="105"/>
      <c r="D218" s="105"/>
      <c r="E218" s="105"/>
      <c r="F218" s="105"/>
      <c r="G218" s="105"/>
      <c r="H218" s="105"/>
      <c r="I218" s="105"/>
      <c r="J218" s="105"/>
      <c r="K218" s="105"/>
    </row>
    <row r="219" spans="1:11">
      <c r="A219" s="105"/>
      <c r="B219" s="105"/>
      <c r="C219" s="105"/>
      <c r="D219" s="105"/>
      <c r="E219" s="105"/>
      <c r="F219" s="105"/>
      <c r="G219" s="105"/>
      <c r="H219" s="105"/>
      <c r="I219" s="105"/>
      <c r="J219" s="105"/>
      <c r="K219" s="105"/>
    </row>
    <row r="220" spans="1:11">
      <c r="A220" s="105"/>
      <c r="B220" s="105"/>
      <c r="C220" s="105"/>
      <c r="D220" s="105"/>
      <c r="E220" s="105"/>
      <c r="F220" s="105"/>
      <c r="G220" s="105"/>
      <c r="H220" s="105"/>
      <c r="I220" s="105"/>
      <c r="J220" s="105"/>
      <c r="K220" s="105"/>
    </row>
  </sheetData>
  <mergeCells count="7">
    <mergeCell ref="A190:K220"/>
    <mergeCell ref="A159:K189"/>
    <mergeCell ref="A1:K31"/>
    <mergeCell ref="A66:K96"/>
    <mergeCell ref="A97:K127"/>
    <mergeCell ref="A128:K158"/>
    <mergeCell ref="A32:K65"/>
  </mergeCells>
  <phoneticPr fontId="6"/>
  <pageMargins left="3.937007874015748E-2" right="3.937007874015748E-2" top="0.55118110236220474" bottom="0.55118110236220474" header="0.31496062992125984" footer="0.31496062992125984"/>
  <pageSetup paperSize="9" scale="61" orientation="landscape" r:id="rId1"/>
  <headerFooter>
    <oddFooter>&amp;C&amp;P</oddFooter>
  </headerFooter>
  <rowBreaks count="6" manualBreakCount="6">
    <brk id="31" max="10" man="1"/>
    <brk id="65" max="16383" man="1"/>
    <brk id="96" max="10" man="1"/>
    <brk id="127" max="10" man="1"/>
    <brk id="158" max="10" man="1"/>
    <brk id="189"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dimension ref="A1:K30"/>
  <sheetViews>
    <sheetView zoomScale="70" zoomScaleNormal="70" workbookViewId="0">
      <selection activeCell="A97" sqref="A97:K127"/>
    </sheetView>
  </sheetViews>
  <sheetFormatPr defaultColWidth="9" defaultRowHeight="15" customHeight="1"/>
  <cols>
    <col min="1" max="1" width="18.5" style="51" customWidth="1"/>
    <col min="2" max="10" width="11.875" style="50" customWidth="1"/>
    <col min="11" max="11" width="15.625" style="50" customWidth="1"/>
    <col min="12" max="16384" width="9" style="50"/>
  </cols>
  <sheetData>
    <row r="1" spans="1:11" ht="30" customHeight="1">
      <c r="A1" s="49" t="str">
        <f>総括表!$A$358</f>
        <v>総人口（年齢３区分別）_区全域（基本推計）</v>
      </c>
      <c r="K1" s="51" t="s">
        <v>260</v>
      </c>
    </row>
    <row r="2" spans="1:11" s="53" customFormat="1" ht="20.100000000000001" customHeight="1">
      <c r="A2" s="52"/>
      <c r="D2" s="122"/>
      <c r="E2" s="122"/>
      <c r="F2" s="54">
        <f>総括表!C5</f>
        <v>2019</v>
      </c>
      <c r="G2" s="54">
        <f>総括表!D5</f>
        <v>2020</v>
      </c>
      <c r="H2" s="54">
        <f>総括表!E5</f>
        <v>2021</v>
      </c>
      <c r="I2" s="54">
        <f>総括表!F5</f>
        <v>2022</v>
      </c>
      <c r="J2" s="54">
        <f>総括表!G5</f>
        <v>2023</v>
      </c>
      <c r="K2" s="54">
        <f>総括表!H5</f>
        <v>2024</v>
      </c>
    </row>
    <row r="3" spans="1:11" s="56" customFormat="1" ht="20.100000000000001" customHeight="1">
      <c r="A3" s="55"/>
      <c r="D3" s="123" t="str">
        <f>総括表!B429</f>
        <v>老年人口</v>
      </c>
      <c r="E3" s="123"/>
      <c r="F3" s="88">
        <f>総括表!C429</f>
        <v>165624.99999999997</v>
      </c>
      <c r="G3" s="88">
        <f>総括表!D429</f>
        <v>166110</v>
      </c>
      <c r="H3" s="88">
        <f>総括表!E429</f>
        <v>166329</v>
      </c>
      <c r="I3" s="88">
        <f>総括表!F429</f>
        <v>165660</v>
      </c>
      <c r="J3" s="88">
        <f>総括表!G429</f>
        <v>164734.00000000003</v>
      </c>
      <c r="K3" s="88">
        <f>総括表!H429</f>
        <v>164372.00000000003</v>
      </c>
    </row>
    <row r="4" spans="1:11" s="56" customFormat="1" ht="20.100000000000001" customHeight="1">
      <c r="A4" s="55"/>
      <c r="D4" s="124" t="str">
        <f>総括表!B428</f>
        <v>生産年齢人口</v>
      </c>
      <c r="E4" s="124"/>
      <c r="F4" s="89">
        <f>総括表!C428</f>
        <v>483583.99999999988</v>
      </c>
      <c r="G4" s="89">
        <f>総括表!D428</f>
        <v>488363.00000000012</v>
      </c>
      <c r="H4" s="89">
        <f>総括表!E428</f>
        <v>487654.00000000012</v>
      </c>
      <c r="I4" s="89">
        <f>総括表!F428</f>
        <v>484818.99999999988</v>
      </c>
      <c r="J4" s="89">
        <f>総括表!G428</f>
        <v>486774</v>
      </c>
      <c r="K4" s="89">
        <f>総括表!H428</f>
        <v>493790.00000000012</v>
      </c>
    </row>
    <row r="5" spans="1:11" s="56" customFormat="1" ht="20.100000000000001" customHeight="1">
      <c r="A5" s="55"/>
      <c r="D5" s="125" t="str">
        <f>総括表!B427</f>
        <v>年少人口</v>
      </c>
      <c r="E5" s="125"/>
      <c r="F5" s="90">
        <f>総括表!C427</f>
        <v>80325</v>
      </c>
      <c r="G5" s="90">
        <f>総括表!D427</f>
        <v>80020</v>
      </c>
      <c r="H5" s="90">
        <f>総括表!E427</f>
        <v>79689</v>
      </c>
      <c r="I5" s="90">
        <f>総括表!F427</f>
        <v>78224</v>
      </c>
      <c r="J5" s="90">
        <f>総括表!G427</f>
        <v>76917</v>
      </c>
      <c r="K5" s="90">
        <f>総括表!H427</f>
        <v>75471.999999999985</v>
      </c>
    </row>
    <row r="6" spans="1:11" s="56" customFormat="1" ht="6.95" customHeight="1">
      <c r="A6" s="55"/>
      <c r="E6" s="55"/>
    </row>
    <row r="7" spans="1:11" s="53" customFormat="1" ht="20.100000000000001" customHeight="1">
      <c r="A7" s="57"/>
      <c r="B7" s="54">
        <f>総括表!I5</f>
        <v>2025</v>
      </c>
      <c r="C7" s="54">
        <f>総括表!J5</f>
        <v>2026</v>
      </c>
      <c r="D7" s="54">
        <f>総括表!K5</f>
        <v>2027</v>
      </c>
      <c r="E7" s="54">
        <f>総括表!L5</f>
        <v>2028</v>
      </c>
      <c r="F7" s="54">
        <f>総括表!M5</f>
        <v>2029</v>
      </c>
      <c r="G7" s="54">
        <f>総括表!N5</f>
        <v>2030</v>
      </c>
      <c r="H7" s="54">
        <f>総括表!O5</f>
        <v>2031</v>
      </c>
      <c r="I7" s="54">
        <f>総括表!P5</f>
        <v>2032</v>
      </c>
      <c r="J7" s="54">
        <f>総括表!Q5</f>
        <v>2033</v>
      </c>
      <c r="K7" s="54">
        <f>総括表!R5</f>
        <v>2034</v>
      </c>
    </row>
    <row r="8" spans="1:11" s="56" customFormat="1" ht="15" customHeight="1">
      <c r="A8" s="69" t="str">
        <f>総括表!B429</f>
        <v>老年人口</v>
      </c>
      <c r="B8" s="69">
        <f>総括表!I429</f>
        <v>164067</v>
      </c>
      <c r="C8" s="69">
        <f>総括表!J429</f>
        <v>163194.19435487676</v>
      </c>
      <c r="D8" s="69">
        <f>総括表!K429</f>
        <v>162128.51325431591</v>
      </c>
      <c r="E8" s="69">
        <f>総括表!L429</f>
        <v>161362.21834861446</v>
      </c>
      <c r="F8" s="69">
        <f>総括表!M429</f>
        <v>160916.17642452905</v>
      </c>
      <c r="G8" s="69">
        <f>総括表!N429</f>
        <v>161214.12515211129</v>
      </c>
      <c r="H8" s="69">
        <f>総括表!O429</f>
        <v>162489.88272960417</v>
      </c>
      <c r="I8" s="69">
        <f>総括表!P429</f>
        <v>161577.35680855688</v>
      </c>
      <c r="J8" s="69">
        <f>総括表!Q429</f>
        <v>163462.08812340593</v>
      </c>
      <c r="K8" s="69">
        <f>総括表!R429</f>
        <v>165253.07374245123</v>
      </c>
    </row>
    <row r="9" spans="1:11" s="56" customFormat="1" ht="15" customHeight="1">
      <c r="A9" s="58" t="str">
        <f>総括表!B428</f>
        <v>生産年齢人口</v>
      </c>
      <c r="B9" s="58">
        <f>総括表!I428</f>
        <v>502188.99999999994</v>
      </c>
      <c r="C9" s="58">
        <f>総括表!J428</f>
        <v>504715.00733535714</v>
      </c>
      <c r="D9" s="58">
        <f>総括表!K428</f>
        <v>507267.20392148232</v>
      </c>
      <c r="E9" s="58">
        <f>総括表!L428</f>
        <v>509251.17597829242</v>
      </c>
      <c r="F9" s="58">
        <f>総括表!M428</f>
        <v>510790.19728181406</v>
      </c>
      <c r="G9" s="58">
        <f>総括表!N428</f>
        <v>511503.63401014288</v>
      </c>
      <c r="H9" s="58">
        <f>総括表!O428</f>
        <v>511582.76065527304</v>
      </c>
      <c r="I9" s="58">
        <f>総括表!P428</f>
        <v>513623.02762890788</v>
      </c>
      <c r="J9" s="58">
        <f>総括表!Q428</f>
        <v>512627.65125499899</v>
      </c>
      <c r="K9" s="58">
        <f>総括表!R428</f>
        <v>511681.37236464419</v>
      </c>
    </row>
    <row r="10" spans="1:11" s="56" customFormat="1" ht="15" customHeight="1">
      <c r="A10" s="68" t="str">
        <f>総括表!B427</f>
        <v>年少人口</v>
      </c>
      <c r="B10" s="68">
        <f>総括表!I427</f>
        <v>74262.999999999985</v>
      </c>
      <c r="C10" s="68">
        <f>総括表!J427</f>
        <v>73278.636145658325</v>
      </c>
      <c r="D10" s="68">
        <f>総括表!K427</f>
        <v>72246.326852999206</v>
      </c>
      <c r="E10" s="68">
        <f>総括表!L427</f>
        <v>71288.031088299787</v>
      </c>
      <c r="F10" s="68">
        <f>総括表!M427</f>
        <v>70244.914474889345</v>
      </c>
      <c r="G10" s="68">
        <f>総括表!N427</f>
        <v>69196.694751471223</v>
      </c>
      <c r="H10" s="68">
        <f>総括表!O427</f>
        <v>68089.651884923718</v>
      </c>
      <c r="I10" s="68">
        <f>総括表!P427</f>
        <v>67185.647564417013</v>
      </c>
      <c r="J10" s="68">
        <f>総括表!Q427</f>
        <v>66486.957551811938</v>
      </c>
      <c r="K10" s="68">
        <f>総括表!R427</f>
        <v>65774.70067955149</v>
      </c>
    </row>
    <row r="11" spans="1:11" s="56" customFormat="1" ht="6.95" customHeight="1">
      <c r="A11" s="55"/>
      <c r="E11" s="55"/>
    </row>
    <row r="12" spans="1:11" s="53" customFormat="1" ht="20.100000000000001" customHeight="1">
      <c r="A12" s="57"/>
      <c r="B12" s="54">
        <f>総括表!S5</f>
        <v>2035</v>
      </c>
      <c r="C12" s="54">
        <f>総括表!T5</f>
        <v>2036</v>
      </c>
      <c r="D12" s="54">
        <f>総括表!U5</f>
        <v>2037</v>
      </c>
      <c r="E12" s="54">
        <f>総括表!V5</f>
        <v>2038</v>
      </c>
      <c r="F12" s="54">
        <f>総括表!W5</f>
        <v>2039</v>
      </c>
      <c r="G12" s="54">
        <f>総括表!X5</f>
        <v>2040</v>
      </c>
      <c r="H12" s="54">
        <f>総括表!Y5</f>
        <v>2041</v>
      </c>
      <c r="I12" s="54">
        <f>総括表!Z5</f>
        <v>2042</v>
      </c>
      <c r="J12" s="54">
        <f>総括表!AA5</f>
        <v>2043</v>
      </c>
      <c r="K12" s="54">
        <f>総括表!AB5</f>
        <v>2044</v>
      </c>
    </row>
    <row r="13" spans="1:11" s="56" customFormat="1" ht="15" customHeight="1">
      <c r="A13" s="69" t="str">
        <f>A8</f>
        <v>老年人口</v>
      </c>
      <c r="B13" s="69">
        <f>総括表!S429</f>
        <v>167299.16081430466</v>
      </c>
      <c r="C13" s="69">
        <f>総括表!T429</f>
        <v>169614.56705457187</v>
      </c>
      <c r="D13" s="69">
        <f>総括表!U429</f>
        <v>172217.63256264926</v>
      </c>
      <c r="E13" s="69">
        <f>総括表!V429</f>
        <v>174845.76920206562</v>
      </c>
      <c r="F13" s="69">
        <f>総括表!W429</f>
        <v>177490.47013942091</v>
      </c>
      <c r="G13" s="69">
        <f>総括表!X429</f>
        <v>179711.29366536575</v>
      </c>
      <c r="H13" s="69">
        <f>総括表!Y429</f>
        <v>181550.07724615288</v>
      </c>
      <c r="I13" s="69">
        <f>総括表!Z429</f>
        <v>183109.58276268566</v>
      </c>
      <c r="J13" s="69">
        <f>総括表!AA429</f>
        <v>184214.43362501639</v>
      </c>
      <c r="K13" s="69">
        <f>総括表!AB429</f>
        <v>185262.48664191191</v>
      </c>
    </row>
    <row r="14" spans="1:11" s="56" customFormat="1" ht="15" customHeight="1">
      <c r="A14" s="58" t="str">
        <f t="shared" ref="A14:A15" si="0">A9</f>
        <v>生産年齢人口</v>
      </c>
      <c r="B14" s="58">
        <f>総括表!S428</f>
        <v>510003.5418530436</v>
      </c>
      <c r="C14" s="58">
        <f>総括表!T428</f>
        <v>508366.11906583281</v>
      </c>
      <c r="D14" s="58">
        <f>総括表!U428</f>
        <v>506220.69300817046</v>
      </c>
      <c r="E14" s="58">
        <f>総括表!V428</f>
        <v>503825.45244653482</v>
      </c>
      <c r="F14" s="58">
        <f>総括表!W428</f>
        <v>501149.4023010853</v>
      </c>
      <c r="G14" s="58">
        <f>総括表!X428</f>
        <v>498704.14085732028</v>
      </c>
      <c r="H14" s="58">
        <f>総括表!Y428</f>
        <v>497181.33346006682</v>
      </c>
      <c r="I14" s="58">
        <f>総括表!Z428</f>
        <v>495748.18640360731</v>
      </c>
      <c r="J14" s="58">
        <f>総括表!AA428</f>
        <v>494367.04238981981</v>
      </c>
      <c r="K14" s="58">
        <f>総括表!AB428</f>
        <v>492832.8314382903</v>
      </c>
    </row>
    <row r="15" spans="1:11" s="56" customFormat="1" ht="15" customHeight="1">
      <c r="A15" s="68" t="str">
        <f t="shared" si="0"/>
        <v>年少人口</v>
      </c>
      <c r="B15" s="68">
        <f>総括表!S427</f>
        <v>65547.832898366381</v>
      </c>
      <c r="C15" s="68">
        <f>総括表!T427</f>
        <v>65323.679711335179</v>
      </c>
      <c r="D15" s="68">
        <f>総括表!U427</f>
        <v>65284.532694418594</v>
      </c>
      <c r="E15" s="68">
        <f>総括表!V427</f>
        <v>65430.024935233334</v>
      </c>
      <c r="F15" s="68">
        <f>総括表!W427</f>
        <v>65800.872637721113</v>
      </c>
      <c r="G15" s="68">
        <f>総括表!X427</f>
        <v>66258.717071689462</v>
      </c>
      <c r="H15" s="68">
        <f>総括表!Y427</f>
        <v>66368.374664707168</v>
      </c>
      <c r="I15" s="68">
        <f>総括表!Z427</f>
        <v>66475.70824756549</v>
      </c>
      <c r="J15" s="68">
        <f>総括表!AA427</f>
        <v>66570.439081175486</v>
      </c>
      <c r="K15" s="68">
        <f>総括表!AB427</f>
        <v>66649.855414355363</v>
      </c>
    </row>
    <row r="16" spans="1:11" s="56" customFormat="1" ht="6.95" customHeight="1">
      <c r="A16" s="55"/>
      <c r="E16" s="55"/>
    </row>
    <row r="17" spans="1:11" s="53" customFormat="1" ht="20.100000000000001" customHeight="1">
      <c r="A17" s="57"/>
      <c r="B17" s="54">
        <f>総括表!AC5</f>
        <v>2045</v>
      </c>
      <c r="C17" s="54">
        <f>総括表!AD5</f>
        <v>2046</v>
      </c>
      <c r="D17" s="54">
        <f>総括表!AE5</f>
        <v>2047</v>
      </c>
      <c r="E17" s="54">
        <f>総括表!AF5</f>
        <v>2048</v>
      </c>
      <c r="F17" s="54">
        <f>総括表!AG5</f>
        <v>2049</v>
      </c>
      <c r="G17" s="54">
        <f>総括表!AH5</f>
        <v>2050</v>
      </c>
      <c r="H17" s="54">
        <f>総括表!AI5</f>
        <v>2051</v>
      </c>
      <c r="I17" s="54">
        <f>総括表!AJ5</f>
        <v>2052</v>
      </c>
      <c r="J17" s="54">
        <f>総括表!AK5</f>
        <v>2053</v>
      </c>
      <c r="K17" s="54">
        <f>総括表!AL5</f>
        <v>2054</v>
      </c>
    </row>
    <row r="18" spans="1:11" s="56" customFormat="1" ht="15" customHeight="1">
      <c r="A18" s="69" t="str">
        <f>A8</f>
        <v>老年人口</v>
      </c>
      <c r="B18" s="69">
        <f>総括表!AC429</f>
        <v>185924.49476018263</v>
      </c>
      <c r="C18" s="69">
        <f>総括表!AD429</f>
        <v>186428.26624335509</v>
      </c>
      <c r="D18" s="69">
        <f>総括表!AE429</f>
        <v>187021.89060171891</v>
      </c>
      <c r="E18" s="69">
        <f>総括表!AF429</f>
        <v>187520.99371973809</v>
      </c>
      <c r="F18" s="69">
        <f>総括表!AG429</f>
        <v>187840.21604827576</v>
      </c>
      <c r="G18" s="69">
        <f>総括表!AH429</f>
        <v>188220.96804648178</v>
      </c>
      <c r="H18" s="69">
        <f>総括表!AI429</f>
        <v>188373.48270060093</v>
      </c>
      <c r="I18" s="69">
        <f>総括表!AJ429</f>
        <v>187986.89776359891</v>
      </c>
      <c r="J18" s="69">
        <f>総括表!AK429</f>
        <v>187370.88645142468</v>
      </c>
      <c r="K18" s="69">
        <f>総括表!AL429</f>
        <v>186754.95364123586</v>
      </c>
    </row>
    <row r="19" spans="1:11" s="56" customFormat="1" ht="15" customHeight="1">
      <c r="A19" s="58" t="str">
        <f t="shared" ref="A19:A20" si="1">A9</f>
        <v>生産年齢人口</v>
      </c>
      <c r="B19" s="58">
        <f>総括表!AC428</f>
        <v>491443.0827092604</v>
      </c>
      <c r="C19" s="58">
        <f>総括表!AD428</f>
        <v>490188.27064433205</v>
      </c>
      <c r="D19" s="58">
        <f>総括表!AE428</f>
        <v>488702.14734054235</v>
      </c>
      <c r="E19" s="58">
        <f>総括表!AF428</f>
        <v>487255.30521520076</v>
      </c>
      <c r="F19" s="58">
        <f>総括表!AG428</f>
        <v>486095.66576240142</v>
      </c>
      <c r="G19" s="58">
        <f>総括表!AH428</f>
        <v>484883.41198295471</v>
      </c>
      <c r="H19" s="58">
        <f>総括表!AI428</f>
        <v>483918.86969334166</v>
      </c>
      <c r="I19" s="58">
        <f>総括表!AJ428</f>
        <v>483480.49581510329</v>
      </c>
      <c r="J19" s="58">
        <f>総括表!AK428</f>
        <v>483246.19308766397</v>
      </c>
      <c r="K19" s="58">
        <f>総括表!AL428</f>
        <v>482957.82740882394</v>
      </c>
    </row>
    <row r="20" spans="1:11" s="56" customFormat="1" ht="15" customHeight="1">
      <c r="A20" s="68" t="str">
        <f t="shared" si="1"/>
        <v>年少人口</v>
      </c>
      <c r="B20" s="68">
        <f>総括表!AC427</f>
        <v>66692.462943804363</v>
      </c>
      <c r="C20" s="68">
        <f>総括表!AD427</f>
        <v>66695.011019907222</v>
      </c>
      <c r="D20" s="68">
        <f>総括表!AE427</f>
        <v>66647.587960573859</v>
      </c>
      <c r="E20" s="68">
        <f>総括表!AF427</f>
        <v>66553.556614149697</v>
      </c>
      <c r="F20" s="68">
        <f>総括表!AG427</f>
        <v>66414.474172423535</v>
      </c>
      <c r="G20" s="68">
        <f>総括表!AH427</f>
        <v>66242.181339557574</v>
      </c>
      <c r="H20" s="68">
        <f>総括表!AI427</f>
        <v>66027.509706515586</v>
      </c>
      <c r="I20" s="68">
        <f>総括表!AJ427</f>
        <v>65767.424099549549</v>
      </c>
      <c r="J20" s="68">
        <f>総括表!AK427</f>
        <v>65464.968594866979</v>
      </c>
      <c r="K20" s="68">
        <f>総括表!AL427</f>
        <v>65133.959608952355</v>
      </c>
    </row>
    <row r="21" spans="1:11" s="56" customFormat="1" ht="6.95" customHeight="1">
      <c r="A21" s="55"/>
      <c r="E21" s="55"/>
    </row>
    <row r="22" spans="1:11" s="56" customFormat="1" ht="20.100000000000001" customHeight="1">
      <c r="A22" s="66"/>
      <c r="B22" s="54">
        <f>総括表!AM5</f>
        <v>2055</v>
      </c>
      <c r="C22" s="54">
        <f>総括表!AN5</f>
        <v>2056</v>
      </c>
      <c r="D22" s="54">
        <f>総括表!AO5</f>
        <v>2057</v>
      </c>
      <c r="E22" s="54">
        <f>総括表!AP5</f>
        <v>2058</v>
      </c>
      <c r="F22" s="54">
        <f>総括表!AQ5</f>
        <v>2059</v>
      </c>
      <c r="G22" s="54">
        <f>総括表!AR5</f>
        <v>2060</v>
      </c>
      <c r="H22" s="54">
        <f>総括表!AS5</f>
        <v>2061</v>
      </c>
      <c r="I22" s="54">
        <f>総括表!AT5</f>
        <v>2062</v>
      </c>
      <c r="J22" s="54">
        <f>総括表!AU5</f>
        <v>2063</v>
      </c>
      <c r="K22" s="54">
        <f>総括表!AV5</f>
        <v>2064</v>
      </c>
    </row>
    <row r="23" spans="1:11" s="56" customFormat="1" ht="15" customHeight="1">
      <c r="A23" s="69" t="str">
        <f>A8</f>
        <v>老年人口</v>
      </c>
      <c r="B23" s="69">
        <f>総括表!AM429</f>
        <v>185759.7781370054</v>
      </c>
      <c r="C23" s="69">
        <f>総括表!AN429</f>
        <v>184714.57211912354</v>
      </c>
      <c r="D23" s="69">
        <f>総括表!AO429</f>
        <v>183954.17544567276</v>
      </c>
      <c r="E23" s="69">
        <f>総括表!AP429</f>
        <v>183034.63224204886</v>
      </c>
      <c r="F23" s="69">
        <f>総括表!AQ429</f>
        <v>182318.9826938952</v>
      </c>
      <c r="G23" s="69">
        <f>総括表!AR429</f>
        <v>182224.92804209489</v>
      </c>
      <c r="H23" s="69">
        <f>総括表!AS429</f>
        <v>182006.10772338836</v>
      </c>
      <c r="I23" s="69">
        <f>総括表!AT429</f>
        <v>182525.96010118711</v>
      </c>
      <c r="J23" s="69">
        <f>総括表!AU429</f>
        <v>183145.56896945089</v>
      </c>
      <c r="K23" s="69">
        <f>総括表!AV429</f>
        <v>183680.3689192452</v>
      </c>
    </row>
    <row r="24" spans="1:11" s="56" customFormat="1" ht="15" customHeight="1">
      <c r="A24" s="58" t="str">
        <f t="shared" ref="A24:A25" si="2">A9</f>
        <v>生産年齢人口</v>
      </c>
      <c r="B24" s="58">
        <f>総括表!AM428</f>
        <v>482994.78469371429</v>
      </c>
      <c r="C24" s="58">
        <f>総括表!AN428</f>
        <v>483013.46056432085</v>
      </c>
      <c r="D24" s="58">
        <f>総括表!AO428</f>
        <v>482668.41147880303</v>
      </c>
      <c r="E24" s="58">
        <f>総括表!AP428</f>
        <v>482381.14050187333</v>
      </c>
      <c r="F24" s="58">
        <f>総括表!AQ428</f>
        <v>481819.43755981862</v>
      </c>
      <c r="G24" s="58">
        <f>総括表!AR428</f>
        <v>480549.11083378061</v>
      </c>
      <c r="H24" s="58">
        <f>総括表!AS428</f>
        <v>479331.14758784615</v>
      </c>
      <c r="I24" s="58">
        <f>総括表!AT428</f>
        <v>477306.15158081258</v>
      </c>
      <c r="J24" s="58">
        <f>総括表!AU428</f>
        <v>475099.09935726796</v>
      </c>
      <c r="K24" s="58">
        <f>総括表!AV428</f>
        <v>472927.83600210282</v>
      </c>
    </row>
    <row r="25" spans="1:11" s="56" customFormat="1" ht="15" customHeight="1">
      <c r="A25" s="68" t="str">
        <f t="shared" si="2"/>
        <v>年少人口</v>
      </c>
      <c r="B25" s="68">
        <f>総括表!AM427</f>
        <v>64773.462515521067</v>
      </c>
      <c r="C25" s="68">
        <f>総括表!AN427</f>
        <v>64385.839775250919</v>
      </c>
      <c r="D25" s="68">
        <f>総括表!AO427</f>
        <v>63971.521492360756</v>
      </c>
      <c r="E25" s="68">
        <f>総括表!AP427</f>
        <v>63539.895309818661</v>
      </c>
      <c r="F25" s="68">
        <f>総括表!AQ427</f>
        <v>63089.227637033109</v>
      </c>
      <c r="G25" s="68">
        <f>総括表!AR427</f>
        <v>62636.834524874328</v>
      </c>
      <c r="H25" s="68">
        <f>総括表!AS427</f>
        <v>62184.337713433917</v>
      </c>
      <c r="I25" s="68">
        <f>総括表!AT427</f>
        <v>61742.577835176875</v>
      </c>
      <c r="J25" s="68">
        <f>総括表!AU427</f>
        <v>61312.495231916473</v>
      </c>
      <c r="K25" s="68">
        <f>総括表!AV427</f>
        <v>60884.504434935407</v>
      </c>
    </row>
    <row r="26" spans="1:11" s="56" customFormat="1" ht="6.95" customHeight="1">
      <c r="A26" s="55"/>
      <c r="E26" s="55"/>
    </row>
    <row r="27" spans="1:11" s="53" customFormat="1" ht="20.100000000000001" customHeight="1">
      <c r="A27" s="57"/>
      <c r="B27" s="54">
        <f>総括表!AW5</f>
        <v>2065</v>
      </c>
      <c r="C27" s="54">
        <f>総括表!AX5</f>
        <v>2066</v>
      </c>
      <c r="D27" s="54">
        <f>総括表!AY5</f>
        <v>2067</v>
      </c>
      <c r="E27" s="54">
        <f>総括表!AZ5</f>
        <v>2068</v>
      </c>
      <c r="F27" s="54">
        <f>総括表!BA5</f>
        <v>2069</v>
      </c>
      <c r="G27" s="54">
        <f>総括表!BB5</f>
        <v>2070</v>
      </c>
      <c r="H27" s="54">
        <f>総括表!BC5</f>
        <v>2071</v>
      </c>
      <c r="I27" s="54" t="str">
        <f>総括表!BD5</f>
        <v>　</v>
      </c>
      <c r="J27" s="54" t="str">
        <f>総括表!BE5</f>
        <v>　</v>
      </c>
      <c r="K27" s="54" t="str">
        <f>総括表!BF5</f>
        <v>　</v>
      </c>
    </row>
    <row r="28" spans="1:11" s="56" customFormat="1" ht="15" customHeight="1">
      <c r="A28" s="69" t="str">
        <f>A8</f>
        <v>老年人口</v>
      </c>
      <c r="B28" s="69">
        <f>総括表!AW429</f>
        <v>184424.25758856296</v>
      </c>
      <c r="C28" s="69">
        <f>総括表!AX429</f>
        <v>185621.15239810041</v>
      </c>
      <c r="D28" s="69">
        <f>総括表!AY429</f>
        <v>186825.20515676969</v>
      </c>
      <c r="E28" s="69">
        <f>総括表!AZ429</f>
        <v>187738.32868722023</v>
      </c>
      <c r="F28" s="69">
        <f>総括表!BA429</f>
        <v>188322.64954320787</v>
      </c>
      <c r="G28" s="69">
        <f>総括表!BB429</f>
        <v>188905.09531681988</v>
      </c>
      <c r="H28" s="69">
        <f>総括表!BC429</f>
        <v>189083.03027538874</v>
      </c>
      <c r="I28" s="69" t="str">
        <f>総括表!BD429</f>
        <v>　</v>
      </c>
      <c r="J28" s="69" t="str">
        <f>総括表!BE429</f>
        <v>　</v>
      </c>
      <c r="K28" s="69" t="str">
        <f>総括表!BF429</f>
        <v>　</v>
      </c>
    </row>
    <row r="29" spans="1:11" s="56" customFormat="1" ht="15" customHeight="1">
      <c r="A29" s="58" t="str">
        <f t="shared" ref="A29:A30" si="3">A9</f>
        <v>生産年齢人口</v>
      </c>
      <c r="B29" s="58">
        <f>総括表!AW428</f>
        <v>470506.41993064899</v>
      </c>
      <c r="C29" s="58">
        <f>総括表!AX428</f>
        <v>467592.23042359145</v>
      </c>
      <c r="D29" s="58">
        <f>総括表!AY428</f>
        <v>464625.12000191904</v>
      </c>
      <c r="E29" s="58">
        <f>総括表!AZ428</f>
        <v>461909.97101373132</v>
      </c>
      <c r="F29" s="58">
        <f>総括表!BA428</f>
        <v>459498.41055335023</v>
      </c>
      <c r="G29" s="58">
        <f>総括表!BB428</f>
        <v>457067.36448667676</v>
      </c>
      <c r="H29" s="58">
        <f>総括表!BC428</f>
        <v>455028.06097651197</v>
      </c>
      <c r="I29" s="58" t="str">
        <f>総括表!BD428</f>
        <v>　</v>
      </c>
      <c r="J29" s="58" t="str">
        <f>総括表!BE428</f>
        <v>　</v>
      </c>
      <c r="K29" s="58" t="str">
        <f>総括表!BF428</f>
        <v>　</v>
      </c>
    </row>
    <row r="30" spans="1:11" s="91" customFormat="1" ht="15" customHeight="1">
      <c r="A30" s="68" t="str">
        <f t="shared" si="3"/>
        <v>年少人口</v>
      </c>
      <c r="B30" s="68">
        <f>総括表!AW427</f>
        <v>60456.020156281214</v>
      </c>
      <c r="C30" s="68">
        <f>総括表!AX427</f>
        <v>60028.755700847338</v>
      </c>
      <c r="D30" s="68">
        <f>総括表!AY427</f>
        <v>59616.573899999537</v>
      </c>
      <c r="E30" s="68">
        <f>総括表!AZ427</f>
        <v>59217.181305617196</v>
      </c>
      <c r="F30" s="68">
        <f>総括表!BA427</f>
        <v>58822.321434226986</v>
      </c>
      <c r="G30" s="68">
        <f>総括表!BB427</f>
        <v>58440.927866818747</v>
      </c>
      <c r="H30" s="68">
        <f>総括表!BC427</f>
        <v>58068.388296580713</v>
      </c>
      <c r="I30" s="68" t="str">
        <f>総括表!BD427</f>
        <v>　</v>
      </c>
      <c r="J30" s="68" t="str">
        <f>総括表!BE427</f>
        <v>　</v>
      </c>
      <c r="K30" s="68" t="str">
        <f>総括表!BF427</f>
        <v>　</v>
      </c>
    </row>
  </sheetData>
  <mergeCells count="4">
    <mergeCell ref="D2:E2"/>
    <mergeCell ref="D3:E3"/>
    <mergeCell ref="D4:E4"/>
    <mergeCell ref="D5:E5"/>
  </mergeCells>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3"/>
  <dimension ref="A1:K30"/>
  <sheetViews>
    <sheetView zoomScale="70" zoomScaleNormal="70" workbookViewId="0">
      <selection activeCell="A97" sqref="A97:K127"/>
    </sheetView>
  </sheetViews>
  <sheetFormatPr defaultColWidth="9" defaultRowHeight="15" customHeight="1"/>
  <cols>
    <col min="1" max="1" width="18.5" style="51" customWidth="1"/>
    <col min="2" max="10" width="11.875" style="50" customWidth="1"/>
    <col min="11" max="11" width="15.625" style="50" customWidth="1"/>
    <col min="12" max="16384" width="9" style="50"/>
  </cols>
  <sheetData>
    <row r="1" spans="1:11" ht="30" customHeight="1">
      <c r="A1" s="49" t="str">
        <f>総括表!$A$363</f>
        <v>総人口（年齢３区分別）_構成比_区全域（基本推計）</v>
      </c>
      <c r="K1" s="51"/>
    </row>
    <row r="2" spans="1:11" s="53" customFormat="1" ht="20.100000000000001" customHeight="1">
      <c r="A2" s="52"/>
      <c r="D2" s="122"/>
      <c r="E2" s="122"/>
      <c r="F2" s="54">
        <f>総括表!C5</f>
        <v>2019</v>
      </c>
      <c r="G2" s="54">
        <f>総括表!D5</f>
        <v>2020</v>
      </c>
      <c r="H2" s="54">
        <f>総括表!E5</f>
        <v>2021</v>
      </c>
      <c r="I2" s="54">
        <f>総括表!F5</f>
        <v>2022</v>
      </c>
      <c r="J2" s="54">
        <f>総括表!G5</f>
        <v>2023</v>
      </c>
      <c r="K2" s="54">
        <f>総括表!H5</f>
        <v>2024</v>
      </c>
    </row>
    <row r="3" spans="1:11" s="56" customFormat="1" ht="20.100000000000001" customHeight="1">
      <c r="A3" s="55"/>
      <c r="D3" s="126" t="str">
        <f>総括表!B434</f>
        <v>高齢化率</v>
      </c>
      <c r="E3" s="126"/>
      <c r="F3" s="92">
        <f>総括表!C434</f>
        <v>0.22702848667779704</v>
      </c>
      <c r="G3" s="92">
        <f>総括表!D434</f>
        <v>0.22615600148673981</v>
      </c>
      <c r="H3" s="92">
        <f>総括表!E434</f>
        <v>0.22670757504715999</v>
      </c>
      <c r="I3" s="92">
        <f>総括表!F434</f>
        <v>0.22733541648655217</v>
      </c>
      <c r="J3" s="92">
        <f>総括表!G434</f>
        <v>0.22615094210110859</v>
      </c>
      <c r="K3" s="92">
        <f>総括表!H434</f>
        <v>0.22405177513583069</v>
      </c>
    </row>
    <row r="4" spans="1:11" s="56" customFormat="1" ht="20.100000000000001" customHeight="1">
      <c r="A4" s="55"/>
      <c r="D4" s="127" t="str">
        <f>総括表!B433</f>
        <v>生産年齢人口比率</v>
      </c>
      <c r="E4" s="127"/>
      <c r="F4" s="85">
        <f>総括表!C433</f>
        <v>0.66286698083982376</v>
      </c>
      <c r="G4" s="85">
        <f>総括表!D433</f>
        <v>0.66489809977766978</v>
      </c>
      <c r="H4" s="85">
        <f>総括表!E433</f>
        <v>0.6646757679180888</v>
      </c>
      <c r="I4" s="85">
        <f>総括表!F433</f>
        <v>0.66531769458887913</v>
      </c>
      <c r="J4" s="85">
        <f>総括表!G433</f>
        <v>0.66825548271956614</v>
      </c>
      <c r="K4" s="85">
        <f>総括表!H433</f>
        <v>0.67307403964374612</v>
      </c>
    </row>
    <row r="5" spans="1:11" s="56" customFormat="1" ht="20.100000000000001" customHeight="1">
      <c r="A5" s="55"/>
      <c r="D5" s="128" t="str">
        <f>総括表!B432</f>
        <v>年少人口比率</v>
      </c>
      <c r="E5" s="128"/>
      <c r="F5" s="86">
        <f>総括表!C432</f>
        <v>0.11010453248237918</v>
      </c>
      <c r="G5" s="86">
        <f>総括表!D432</f>
        <v>0.10894589873559038</v>
      </c>
      <c r="H5" s="86">
        <f>総括表!E432</f>
        <v>0.10861665703475121</v>
      </c>
      <c r="I5" s="86">
        <f>総括表!F432</f>
        <v>0.10734688892456874</v>
      </c>
      <c r="J5" s="86">
        <f>総括表!G432</f>
        <v>0.10559357517932526</v>
      </c>
      <c r="K5" s="86">
        <f>総括表!H432</f>
        <v>0.10287418522042323</v>
      </c>
    </row>
    <row r="6" spans="1:11" s="56" customFormat="1" ht="6.95" customHeight="1">
      <c r="A6" s="55"/>
      <c r="E6" s="55"/>
    </row>
    <row r="7" spans="1:11" s="53" customFormat="1" ht="20.100000000000001" customHeight="1">
      <c r="A7" s="57"/>
      <c r="B7" s="54">
        <f>総括表!I5</f>
        <v>2025</v>
      </c>
      <c r="C7" s="54">
        <f>総括表!J5</f>
        <v>2026</v>
      </c>
      <c r="D7" s="54">
        <f>総括表!K5</f>
        <v>2027</v>
      </c>
      <c r="E7" s="54">
        <f>総括表!L5</f>
        <v>2028</v>
      </c>
      <c r="F7" s="54">
        <f>総括表!M5</f>
        <v>2029</v>
      </c>
      <c r="G7" s="54">
        <f>総括表!N5</f>
        <v>2030</v>
      </c>
      <c r="H7" s="54">
        <f>総括表!O5</f>
        <v>2031</v>
      </c>
      <c r="I7" s="54">
        <f>総括表!P5</f>
        <v>2032</v>
      </c>
      <c r="J7" s="54">
        <f>総括表!Q5</f>
        <v>2033</v>
      </c>
      <c r="K7" s="54">
        <f>総括表!R5</f>
        <v>2034</v>
      </c>
    </row>
    <row r="8" spans="1:11" s="56" customFormat="1" ht="15" customHeight="1">
      <c r="A8" s="69" t="str">
        <f>総括表!B434</f>
        <v>高齢化率</v>
      </c>
      <c r="B8" s="92">
        <f>総括表!I434</f>
        <v>0.22155677302000357</v>
      </c>
      <c r="C8" s="92">
        <f>総括表!J434</f>
        <v>0.22017926634005278</v>
      </c>
      <c r="D8" s="92">
        <f>総括表!K434</f>
        <v>0.21860750015410477</v>
      </c>
      <c r="E8" s="92">
        <f>総括表!L434</f>
        <v>0.21749819156676745</v>
      </c>
      <c r="F8" s="92">
        <f>総括表!M434</f>
        <v>0.21688240048613938</v>
      </c>
      <c r="G8" s="92">
        <f>総括表!N434</f>
        <v>0.21729476262617509</v>
      </c>
      <c r="H8" s="92">
        <f>総括表!O434</f>
        <v>0.21894117198521065</v>
      </c>
      <c r="I8" s="92">
        <f>総括表!P434</f>
        <v>0.21764600873868178</v>
      </c>
      <c r="J8" s="92">
        <f>総括表!Q434</f>
        <v>0.22012822217442568</v>
      </c>
      <c r="K8" s="92">
        <f>総括表!R434</f>
        <v>0.22250038855374751</v>
      </c>
    </row>
    <row r="9" spans="1:11" s="56" customFormat="1" ht="15" customHeight="1">
      <c r="A9" s="58" t="str">
        <f>総括表!B433</f>
        <v>生産年齢人口比率</v>
      </c>
      <c r="B9" s="85">
        <f>総括表!I433</f>
        <v>0.67815815664419143</v>
      </c>
      <c r="C9" s="85">
        <f>総括表!J433</f>
        <v>0.68095424880286148</v>
      </c>
      <c r="D9" s="85">
        <f>総括表!K433</f>
        <v>0.68397848801272321</v>
      </c>
      <c r="E9" s="85">
        <f>総括表!L433</f>
        <v>0.6864135295242072</v>
      </c>
      <c r="F9" s="85">
        <f>総括表!M433</f>
        <v>0.68844168804387351</v>
      </c>
      <c r="G9" s="85">
        <f>総括表!N433</f>
        <v>0.68943748340778899</v>
      </c>
      <c r="H9" s="85">
        <f>総括表!O433</f>
        <v>0.68931386560037455</v>
      </c>
      <c r="I9" s="85">
        <f>総括表!P433</f>
        <v>0.69185437964652585</v>
      </c>
      <c r="J9" s="85">
        <f>総括表!Q433</f>
        <v>0.69033630246435385</v>
      </c>
      <c r="K9" s="85">
        <f>総括表!R433</f>
        <v>0.68893910163682348</v>
      </c>
    </row>
    <row r="10" spans="1:11" s="56" customFormat="1" ht="15" customHeight="1">
      <c r="A10" s="68" t="str">
        <f>総括表!B432</f>
        <v>年少人口比率</v>
      </c>
      <c r="B10" s="86">
        <f>総括表!I432</f>
        <v>0.10028507033580501</v>
      </c>
      <c r="C10" s="86">
        <f>総括表!J432</f>
        <v>9.8866484857085699E-2</v>
      </c>
      <c r="D10" s="86">
        <f>総括表!K432</f>
        <v>9.7414011833172082E-2</v>
      </c>
      <c r="E10" s="86">
        <f>総括表!L432</f>
        <v>9.6088278909025271E-2</v>
      </c>
      <c r="F10" s="86">
        <f>総括表!M432</f>
        <v>9.4675911469987231E-2</v>
      </c>
      <c r="G10" s="86">
        <f>総括表!N432</f>
        <v>9.3267753966035899E-2</v>
      </c>
      <c r="H10" s="86">
        <f>総括表!O432</f>
        <v>9.1744962414414821E-2</v>
      </c>
      <c r="I10" s="86">
        <f>総括表!P432</f>
        <v>9.0499611614792211E-2</v>
      </c>
      <c r="J10" s="86">
        <f>総括表!Q432</f>
        <v>8.9535475361220501E-2</v>
      </c>
      <c r="K10" s="86">
        <f>総括表!R432</f>
        <v>8.8560509809429006E-2</v>
      </c>
    </row>
    <row r="11" spans="1:11" s="56" customFormat="1" ht="6.95" customHeight="1">
      <c r="A11" s="55"/>
      <c r="E11" s="55"/>
    </row>
    <row r="12" spans="1:11" s="53" customFormat="1" ht="20.100000000000001" customHeight="1">
      <c r="A12" s="57"/>
      <c r="B12" s="54">
        <f>総括表!S5</f>
        <v>2035</v>
      </c>
      <c r="C12" s="54">
        <f>総括表!T5</f>
        <v>2036</v>
      </c>
      <c r="D12" s="54">
        <f>総括表!U5</f>
        <v>2037</v>
      </c>
      <c r="E12" s="54">
        <f>総括表!V5</f>
        <v>2038</v>
      </c>
      <c r="F12" s="54">
        <f>総括表!W5</f>
        <v>2039</v>
      </c>
      <c r="G12" s="54">
        <f>総括表!X5</f>
        <v>2040</v>
      </c>
      <c r="H12" s="54">
        <f>総括表!Y5</f>
        <v>2041</v>
      </c>
      <c r="I12" s="54">
        <f>総括表!Z5</f>
        <v>2042</v>
      </c>
      <c r="J12" s="54">
        <f>総括表!AA5</f>
        <v>2043</v>
      </c>
      <c r="K12" s="54">
        <f>総括表!AB5</f>
        <v>2044</v>
      </c>
    </row>
    <row r="13" spans="1:11" s="56" customFormat="1" ht="15" customHeight="1">
      <c r="A13" s="69" t="str">
        <f>A8</f>
        <v>高齢化率</v>
      </c>
      <c r="B13" s="92">
        <f>総括表!S434</f>
        <v>0.22521241192469318</v>
      </c>
      <c r="C13" s="92">
        <f>総括表!T434</f>
        <v>0.22818992441242719</v>
      </c>
      <c r="D13" s="92">
        <f>総括表!U434</f>
        <v>0.2315615698088847</v>
      </c>
      <c r="E13" s="92">
        <f>総括表!V434</f>
        <v>0.23497577783236076</v>
      </c>
      <c r="F13" s="92">
        <f>総括表!W434</f>
        <v>0.23842121930170526</v>
      </c>
      <c r="G13" s="92">
        <f>総括表!X434</f>
        <v>0.2413287654480783</v>
      </c>
      <c r="H13" s="92">
        <f>総括表!Y434</f>
        <v>0.24365874317863787</v>
      </c>
      <c r="I13" s="92">
        <f>総括表!Z434</f>
        <v>0.24567470576799422</v>
      </c>
      <c r="J13" s="92">
        <f>総括表!AA434</f>
        <v>0.24721728535218304</v>
      </c>
      <c r="K13" s="92">
        <f>総括表!AB434</f>
        <v>0.24875956667514509</v>
      </c>
    </row>
    <row r="14" spans="1:11" s="56" customFormat="1" ht="15" customHeight="1">
      <c r="A14" s="58" t="str">
        <f>A9</f>
        <v>生産年齢人口比率</v>
      </c>
      <c r="B14" s="85">
        <f>総括表!S433</f>
        <v>0.68654933588309608</v>
      </c>
      <c r="C14" s="85">
        <f>総括表!T433</f>
        <v>0.68392726107155732</v>
      </c>
      <c r="D14" s="85">
        <f>総括表!U433</f>
        <v>0.68065770385079916</v>
      </c>
      <c r="E14" s="85">
        <f>総括表!V433</f>
        <v>0.67709260636183</v>
      </c>
      <c r="F14" s="85">
        <f>総括表!W433</f>
        <v>0.67318910956227074</v>
      </c>
      <c r="G14" s="85">
        <f>総括表!X433</f>
        <v>0.66969444258213595</v>
      </c>
      <c r="H14" s="85">
        <f>総括表!Y433</f>
        <v>0.66726812062166829</v>
      </c>
      <c r="I14" s="85">
        <f>総括表!Z433</f>
        <v>0.66513607858289592</v>
      </c>
      <c r="J14" s="85">
        <f>総括表!AA433</f>
        <v>0.66344463776372542</v>
      </c>
      <c r="K14" s="85">
        <f>総括表!AB433</f>
        <v>0.66174692898750531</v>
      </c>
    </row>
    <row r="15" spans="1:11" s="56" customFormat="1" ht="15" customHeight="1">
      <c r="A15" s="68" t="str">
        <f>A10</f>
        <v>年少人口比率</v>
      </c>
      <c r="B15" s="86">
        <f>総括表!S432</f>
        <v>8.8238252192210806E-2</v>
      </c>
      <c r="C15" s="86">
        <f>総括表!T432</f>
        <v>8.788281451601529E-2</v>
      </c>
      <c r="D15" s="86">
        <f>総括表!U432</f>
        <v>8.7780726340316112E-2</v>
      </c>
      <c r="E15" s="86">
        <f>総括表!V432</f>
        <v>8.7931615805809146E-2</v>
      </c>
      <c r="F15" s="86">
        <f>総括表!W432</f>
        <v>8.838967113602389E-2</v>
      </c>
      <c r="G15" s="86">
        <f>総括表!X432</f>
        <v>8.8976791969785765E-2</v>
      </c>
      <c r="H15" s="86">
        <f>総括表!Y432</f>
        <v>8.9073136199693759E-2</v>
      </c>
      <c r="I15" s="86">
        <f>総括表!Z432</f>
        <v>8.918921564910974E-2</v>
      </c>
      <c r="J15" s="86">
        <f>総括表!AA432</f>
        <v>8.9338076884091455E-2</v>
      </c>
      <c r="K15" s="86">
        <f>総括表!AB432</f>
        <v>8.949350433734958E-2</v>
      </c>
    </row>
    <row r="16" spans="1:11" s="56" customFormat="1" ht="6.95" customHeight="1">
      <c r="A16" s="55"/>
      <c r="E16" s="55"/>
    </row>
    <row r="17" spans="1:11" s="53" customFormat="1" ht="20.100000000000001" customHeight="1">
      <c r="A17" s="57"/>
      <c r="B17" s="54">
        <f>総括表!AC5</f>
        <v>2045</v>
      </c>
      <c r="C17" s="54">
        <f>総括表!AD5</f>
        <v>2046</v>
      </c>
      <c r="D17" s="54">
        <f>総括表!AE5</f>
        <v>2047</v>
      </c>
      <c r="E17" s="54">
        <f>総括表!AF5</f>
        <v>2048</v>
      </c>
      <c r="F17" s="54">
        <f>総括表!AG5</f>
        <v>2049</v>
      </c>
      <c r="G17" s="54">
        <f>総括表!AH5</f>
        <v>2050</v>
      </c>
      <c r="H17" s="54">
        <f>総括表!AI5</f>
        <v>2051</v>
      </c>
      <c r="I17" s="54">
        <f>総括表!AJ5</f>
        <v>2052</v>
      </c>
      <c r="J17" s="54">
        <f>総括表!AK5</f>
        <v>2053</v>
      </c>
      <c r="K17" s="54">
        <f>総括表!AL5</f>
        <v>2054</v>
      </c>
    </row>
    <row r="18" spans="1:11" s="56" customFormat="1" ht="15" customHeight="1">
      <c r="A18" s="69" t="str">
        <f>A8</f>
        <v>高齢化率</v>
      </c>
      <c r="B18" s="92">
        <f>総括表!AC434</f>
        <v>0.24987834940970763</v>
      </c>
      <c r="C18" s="92">
        <f>総括表!AD434</f>
        <v>0.25080770878395009</v>
      </c>
      <c r="D18" s="92">
        <f>総括表!AE434</f>
        <v>0.25192489054827799</v>
      </c>
      <c r="E18" s="92">
        <f>総括表!AF434</f>
        <v>0.25295216740036047</v>
      </c>
      <c r="F18" s="92">
        <f>総括表!AG434</f>
        <v>0.25371800598224253</v>
      </c>
      <c r="G18" s="92">
        <f>総括表!AH434</f>
        <v>0.25457745782703955</v>
      </c>
      <c r="H18" s="92">
        <f>総括表!AI434</f>
        <v>0.25513804025899306</v>
      </c>
      <c r="I18" s="92">
        <f>総括表!AJ434</f>
        <v>0.25498917475929794</v>
      </c>
      <c r="J18" s="92">
        <f>総括表!AK434</f>
        <v>0.25455163174598444</v>
      </c>
      <c r="K18" s="92">
        <f>総括表!AL434</f>
        <v>0.25414136486984157</v>
      </c>
    </row>
    <row r="19" spans="1:11" s="56" customFormat="1" ht="15" customHeight="1">
      <c r="A19" s="58" t="str">
        <f>A9</f>
        <v>生産年齢人口比率</v>
      </c>
      <c r="B19" s="85">
        <f>総括表!AC433</f>
        <v>0.66048847675829392</v>
      </c>
      <c r="C19" s="85">
        <f>総括表!AD433</f>
        <v>0.65946543145226422</v>
      </c>
      <c r="D19" s="85">
        <f>総括表!AE433</f>
        <v>0.65829852635626707</v>
      </c>
      <c r="E19" s="85">
        <f>総括表!AF433</f>
        <v>0.65727193039365761</v>
      </c>
      <c r="F19" s="85">
        <f>総括表!AG433</f>
        <v>0.65657517664987386</v>
      </c>
      <c r="G19" s="85">
        <f>総括表!AH433</f>
        <v>0.65582696575355892</v>
      </c>
      <c r="H19" s="85">
        <f>総括表!AI433</f>
        <v>0.6554325496765494</v>
      </c>
      <c r="I19" s="85">
        <f>総括表!AJ433</f>
        <v>0.65580258042846074</v>
      </c>
      <c r="J19" s="85">
        <f>総括表!AK433</f>
        <v>0.65651131461872103</v>
      </c>
      <c r="K19" s="85">
        <f>総括表!AL433</f>
        <v>0.65722252095138411</v>
      </c>
    </row>
    <row r="20" spans="1:11" s="56" customFormat="1" ht="15" customHeight="1">
      <c r="A20" s="68" t="str">
        <f>A10</f>
        <v>年少人口比率</v>
      </c>
      <c r="B20" s="86">
        <f>総括表!AC432</f>
        <v>8.9633173831998397E-2</v>
      </c>
      <c r="C20" s="86">
        <f>総括表!AD432</f>
        <v>8.9726859763785735E-2</v>
      </c>
      <c r="D20" s="86">
        <f>総括表!AE432</f>
        <v>8.9776583095454929E-2</v>
      </c>
      <c r="E20" s="86">
        <f>総括表!AF432</f>
        <v>8.9775902205981944E-2</v>
      </c>
      <c r="F20" s="86">
        <f>総括表!AG432</f>
        <v>8.9706817367883468E-2</v>
      </c>
      <c r="G20" s="86">
        <f>総括表!AH432</f>
        <v>8.9595576419401704E-2</v>
      </c>
      <c r="H20" s="86">
        <f>総括表!AI432</f>
        <v>8.9429410064457496E-2</v>
      </c>
      <c r="I20" s="86">
        <f>総括表!AJ432</f>
        <v>8.920824481224128E-2</v>
      </c>
      <c r="J20" s="86">
        <f>総括表!AK432</f>
        <v>8.8937053635294416E-2</v>
      </c>
      <c r="K20" s="86">
        <f>総括表!AL432</f>
        <v>8.8636114178774317E-2</v>
      </c>
    </row>
    <row r="21" spans="1:11" s="56" customFormat="1" ht="6.95" customHeight="1">
      <c r="A21" s="55"/>
      <c r="E21" s="55"/>
    </row>
    <row r="22" spans="1:11" s="56" customFormat="1" ht="20.100000000000001" customHeight="1">
      <c r="A22" s="66"/>
      <c r="B22" s="54">
        <f>総括表!AM5</f>
        <v>2055</v>
      </c>
      <c r="C22" s="54">
        <f>総括表!AN5</f>
        <v>2056</v>
      </c>
      <c r="D22" s="54">
        <f>総括表!AO5</f>
        <v>2057</v>
      </c>
      <c r="E22" s="54">
        <f>総括表!AP5</f>
        <v>2058</v>
      </c>
      <c r="F22" s="54">
        <f>総括表!AQ5</f>
        <v>2059</v>
      </c>
      <c r="G22" s="54">
        <f>総括表!AR5</f>
        <v>2060</v>
      </c>
      <c r="H22" s="54">
        <f>総括表!AS5</f>
        <v>2061</v>
      </c>
      <c r="I22" s="54">
        <f>総括表!AT5</f>
        <v>2062</v>
      </c>
      <c r="J22" s="54">
        <f>総括表!AU5</f>
        <v>2063</v>
      </c>
      <c r="K22" s="54">
        <f>総括表!AV5</f>
        <v>2064</v>
      </c>
    </row>
    <row r="23" spans="1:11" s="56" customFormat="1" ht="15" customHeight="1">
      <c r="A23" s="69" t="str">
        <f>A8</f>
        <v>高齢化率</v>
      </c>
      <c r="B23" s="92">
        <f>総括表!AM434</f>
        <v>0.25324155549383798</v>
      </c>
      <c r="C23" s="92">
        <f>総括表!AN434</f>
        <v>0.25230306249871648</v>
      </c>
      <c r="D23" s="92">
        <f>総括表!AO434</f>
        <v>0.25178710494161105</v>
      </c>
      <c r="E23" s="92">
        <f>総括表!AP434</f>
        <v>0.25109158246994379</v>
      </c>
      <c r="F23" s="92">
        <f>総括表!AQ434</f>
        <v>0.25070414088723619</v>
      </c>
      <c r="G23" s="92">
        <f>総括表!AR434</f>
        <v>0.25120236644347288</v>
      </c>
      <c r="H23" s="92">
        <f>総括表!AS434</f>
        <v>0.25155587542662722</v>
      </c>
      <c r="I23" s="92">
        <f>総括表!AT434</f>
        <v>0.25295504783201267</v>
      </c>
      <c r="J23" s="92">
        <f>総括表!AU434</f>
        <v>0.25452539178914968</v>
      </c>
      <c r="K23" s="92">
        <f>総括表!AV434</f>
        <v>0.25600311546585419</v>
      </c>
    </row>
    <row r="24" spans="1:11" s="56" customFormat="1" ht="15" customHeight="1">
      <c r="A24" s="58" t="str">
        <f>A9</f>
        <v>生産年齢人口比率</v>
      </c>
      <c r="B24" s="85">
        <f>総括表!AM433</f>
        <v>0.65845443937296133</v>
      </c>
      <c r="C24" s="85">
        <f>総括表!AN433</f>
        <v>0.65975182104143459</v>
      </c>
      <c r="D24" s="85">
        <f>総括表!AO433</f>
        <v>0.66065193507339259</v>
      </c>
      <c r="E24" s="85">
        <f>総括表!AP433</f>
        <v>0.66174276659346953</v>
      </c>
      <c r="F24" s="85">
        <f>総括表!AQ433</f>
        <v>0.66254279379681047</v>
      </c>
      <c r="G24" s="85">
        <f>総括表!AR433</f>
        <v>0.66245093429734614</v>
      </c>
      <c r="H24" s="85">
        <f>総括表!AS433</f>
        <v>0.6624973631872012</v>
      </c>
      <c r="I24" s="85">
        <f>総括表!AT433</f>
        <v>0.6614785115317583</v>
      </c>
      <c r="J24" s="85">
        <f>総括表!AU433</f>
        <v>0.66026595720015102</v>
      </c>
      <c r="K24" s="85">
        <f>総括表!AV433</f>
        <v>0.65913957010992053</v>
      </c>
    </row>
    <row r="25" spans="1:11" s="56" customFormat="1" ht="15" customHeight="1">
      <c r="A25" s="68" t="str">
        <f>A10</f>
        <v>年少人口比率</v>
      </c>
      <c r="B25" s="86">
        <f>総括表!AM432</f>
        <v>8.8304005133200775E-2</v>
      </c>
      <c r="C25" s="86">
        <f>総括表!AN432</f>
        <v>8.7945116459848899E-2</v>
      </c>
      <c r="D25" s="86">
        <f>総括表!AO432</f>
        <v>8.7560959984996425E-2</v>
      </c>
      <c r="E25" s="86">
        <f>総括表!AP432</f>
        <v>8.7165650936586583E-2</v>
      </c>
      <c r="F25" s="86">
        <f>総括表!AQ432</f>
        <v>8.6753065315953365E-2</v>
      </c>
      <c r="G25" s="86">
        <f>総括表!AR432</f>
        <v>8.634669925918094E-2</v>
      </c>
      <c r="H25" s="86">
        <f>総括表!AS432</f>
        <v>8.5946761386171577E-2</v>
      </c>
      <c r="I25" s="86">
        <f>総括表!AT432</f>
        <v>8.5566440636229021E-2</v>
      </c>
      <c r="J25" s="86">
        <f>総括表!AU432</f>
        <v>8.5208651010699354E-2</v>
      </c>
      <c r="K25" s="86">
        <f>総括表!AV432</f>
        <v>8.4857314424225255E-2</v>
      </c>
    </row>
    <row r="26" spans="1:11" s="56" customFormat="1" ht="6.95" customHeight="1">
      <c r="A26" s="55"/>
      <c r="E26" s="55"/>
    </row>
    <row r="27" spans="1:11" s="53" customFormat="1" ht="20.100000000000001" customHeight="1">
      <c r="A27" s="57"/>
      <c r="B27" s="54">
        <f>総括表!AW5</f>
        <v>2065</v>
      </c>
      <c r="C27" s="54">
        <f>総括表!AX5</f>
        <v>2066</v>
      </c>
      <c r="D27" s="54">
        <f>総括表!AY5</f>
        <v>2067</v>
      </c>
      <c r="E27" s="54">
        <f>総括表!AZ5</f>
        <v>2068</v>
      </c>
      <c r="F27" s="54">
        <f>総括表!BA5</f>
        <v>2069</v>
      </c>
      <c r="G27" s="54">
        <f>総括表!BB5</f>
        <v>2070</v>
      </c>
      <c r="H27" s="54">
        <f>総括表!BC5</f>
        <v>2071</v>
      </c>
      <c r="I27" s="54" t="str">
        <f>総括表!BD5</f>
        <v>　</v>
      </c>
      <c r="J27" s="54" t="str">
        <f>総括表!BE5</f>
        <v>　</v>
      </c>
      <c r="K27" s="54" t="str">
        <f>総括表!BF5</f>
        <v>　</v>
      </c>
    </row>
    <row r="28" spans="1:11" s="56" customFormat="1" ht="15" customHeight="1">
      <c r="A28" s="69" t="str">
        <f>A8</f>
        <v>高齢化率</v>
      </c>
      <c r="B28" s="92">
        <f>総括表!AW434</f>
        <v>0.25779659894126206</v>
      </c>
      <c r="C28" s="92">
        <f>総括表!AX434</f>
        <v>0.26024983995282347</v>
      </c>
      <c r="D28" s="92">
        <f>総括表!AY434</f>
        <v>0.26273928009318004</v>
      </c>
      <c r="E28" s="92">
        <f>総括表!AZ434</f>
        <v>0.26484337821138809</v>
      </c>
      <c r="F28" s="92">
        <f>総括表!BA434</f>
        <v>0.26650309684532653</v>
      </c>
      <c r="G28" s="92">
        <f>総括表!BB434</f>
        <v>0.26817363017699009</v>
      </c>
      <c r="H28" s="92">
        <f>総括表!BC434</f>
        <v>0.26928019941137238</v>
      </c>
      <c r="I28" s="92" t="str">
        <f>総括表!BD434</f>
        <v>　</v>
      </c>
      <c r="J28" s="92" t="str">
        <f>総括表!BE434</f>
        <v>　</v>
      </c>
      <c r="K28" s="92" t="str">
        <f>総括表!BF434</f>
        <v>　</v>
      </c>
    </row>
    <row r="29" spans="1:11" s="56" customFormat="1" ht="15" customHeight="1">
      <c r="A29" s="58" t="str">
        <f>A9</f>
        <v>生産年齢人口比率</v>
      </c>
      <c r="B29" s="85">
        <f>総括表!AW433</f>
        <v>0.65769523176691169</v>
      </c>
      <c r="C29" s="85">
        <f>総括表!AX433</f>
        <v>0.655586939089431</v>
      </c>
      <c r="D29" s="85">
        <f>総括表!AY433</f>
        <v>0.65341970019556617</v>
      </c>
      <c r="E29" s="85">
        <f>総括表!AZ433</f>
        <v>0.65161865458285873</v>
      </c>
      <c r="F29" s="85">
        <f>総括表!BA433</f>
        <v>0.65025502617451747</v>
      </c>
      <c r="G29" s="85">
        <f>総括表!BB433</f>
        <v>0.64886240450131361</v>
      </c>
      <c r="H29" s="85">
        <f>総括表!BC433</f>
        <v>0.64802244188210423</v>
      </c>
      <c r="I29" s="85" t="str">
        <f>総括表!BD433</f>
        <v>　</v>
      </c>
      <c r="J29" s="85" t="str">
        <f>総括表!BE433</f>
        <v>　</v>
      </c>
      <c r="K29" s="85" t="str">
        <f>総括表!BF433</f>
        <v>　</v>
      </c>
    </row>
    <row r="30" spans="1:11" s="91" customFormat="1" ht="15" customHeight="1">
      <c r="A30" s="68" t="str">
        <f>A10</f>
        <v>年少人口比率</v>
      </c>
      <c r="B30" s="86">
        <f>総括表!AW432</f>
        <v>8.4508169291826418E-2</v>
      </c>
      <c r="C30" s="86">
        <f>総括表!AX432</f>
        <v>8.4163220957745422E-2</v>
      </c>
      <c r="D30" s="86">
        <f>総括表!AY432</f>
        <v>8.3841019711253711E-2</v>
      </c>
      <c r="E30" s="86">
        <f>総括表!AZ432</f>
        <v>8.3537967205753183E-2</v>
      </c>
      <c r="F30" s="86">
        <f>総括表!BA432</f>
        <v>8.3241876980155907E-2</v>
      </c>
      <c r="G30" s="86">
        <f>総括表!BB432</f>
        <v>8.2963965321696434E-2</v>
      </c>
      <c r="H30" s="86">
        <f>総括表!BC432</f>
        <v>8.2697358706523449E-2</v>
      </c>
      <c r="I30" s="86" t="str">
        <f>総括表!BD432</f>
        <v>　</v>
      </c>
      <c r="J30" s="86" t="str">
        <f>総括表!BE432</f>
        <v>　</v>
      </c>
      <c r="K30" s="86" t="str">
        <f>総括表!BF432</f>
        <v>　</v>
      </c>
    </row>
  </sheetData>
  <mergeCells count="4">
    <mergeCell ref="D2:E2"/>
    <mergeCell ref="D3:E3"/>
    <mergeCell ref="D4:E4"/>
    <mergeCell ref="D5:E5"/>
  </mergeCells>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K18"/>
  <sheetViews>
    <sheetView zoomScale="70" zoomScaleNormal="70" workbookViewId="0">
      <selection activeCell="I21" sqref="I21"/>
    </sheetView>
  </sheetViews>
  <sheetFormatPr defaultColWidth="9" defaultRowHeight="15" customHeight="1"/>
  <cols>
    <col min="1" max="1" width="18.5" style="32" customWidth="1"/>
    <col min="2" max="10" width="11.875" style="31" customWidth="1"/>
    <col min="11" max="11" width="15.625" style="31" customWidth="1"/>
    <col min="12" max="16384" width="9" style="31"/>
  </cols>
  <sheetData>
    <row r="1" spans="1:11" ht="30" customHeight="1">
      <c r="A1" s="30" t="str">
        <f>総括表!$A$169</f>
        <v>：死者数_区全域</v>
      </c>
      <c r="K1" s="32" t="s">
        <v>28</v>
      </c>
    </row>
    <row r="2" spans="1:11" s="34" customFormat="1" ht="20.100000000000001" customHeight="1">
      <c r="A2" s="33"/>
      <c r="E2" s="35"/>
      <c r="F2" s="35">
        <f>総括表!C5</f>
        <v>2019</v>
      </c>
      <c r="G2" s="35">
        <f>総括表!D5</f>
        <v>2020</v>
      </c>
      <c r="H2" s="35">
        <f>総括表!E5</f>
        <v>2021</v>
      </c>
      <c r="I2" s="35">
        <f>総括表!F5</f>
        <v>2022</v>
      </c>
      <c r="J2" s="35">
        <f>総括表!G5</f>
        <v>2023</v>
      </c>
      <c r="K2" s="35">
        <f>総括表!H5</f>
        <v>2024</v>
      </c>
    </row>
    <row r="3" spans="1:11" s="37" customFormat="1" ht="20.100000000000001" customHeight="1">
      <c r="A3" s="36"/>
      <c r="E3" s="38" t="s">
        <v>27</v>
      </c>
      <c r="F3" s="41">
        <f>IF(総括表!C172="","",総括表!C172)</f>
        <v>5734.6953417765944</v>
      </c>
      <c r="G3" s="41">
        <f>IF(総括表!D172="","",総括表!D172)</f>
        <v>5796.1648433727769</v>
      </c>
      <c r="H3" s="41">
        <f>IF(総括表!E172="","",総括表!E172)</f>
        <v>5766.7721738952387</v>
      </c>
      <c r="I3" s="41">
        <f>IF(総括表!F172="","",総括表!F172)</f>
        <v>5847.1307981358095</v>
      </c>
      <c r="J3" s="41">
        <f>IF(総括表!G172="","",総括表!G172)</f>
        <v>8544.1157596479316</v>
      </c>
      <c r="K3" s="41">
        <f>IF(総括表!H172="","",総括表!H172)</f>
        <v>8658.4422375090471</v>
      </c>
    </row>
    <row r="4" spans="1:11" s="37" customFormat="1" ht="6.95" customHeight="1">
      <c r="A4" s="36"/>
      <c r="E4" s="36"/>
    </row>
    <row r="5" spans="1:11" s="34" customFormat="1" ht="20.100000000000001" customHeight="1">
      <c r="A5" s="39"/>
      <c r="B5" s="35">
        <f>総括表!I5</f>
        <v>2025</v>
      </c>
      <c r="C5" s="35">
        <f>総括表!J5</f>
        <v>2026</v>
      </c>
      <c r="D5" s="35">
        <f>総括表!K5</f>
        <v>2027</v>
      </c>
      <c r="E5" s="35">
        <f>総括表!L5</f>
        <v>2028</v>
      </c>
      <c r="F5" s="35">
        <f>総括表!M5</f>
        <v>2029</v>
      </c>
      <c r="G5" s="35">
        <f>総括表!N5</f>
        <v>2030</v>
      </c>
      <c r="H5" s="35">
        <f>総括表!O5</f>
        <v>2031</v>
      </c>
      <c r="I5" s="35">
        <f>総括表!P5</f>
        <v>2032</v>
      </c>
      <c r="J5" s="35">
        <f>総括表!Q5</f>
        <v>2033</v>
      </c>
      <c r="K5" s="35">
        <f>総括表!R5</f>
        <v>2034</v>
      </c>
    </row>
    <row r="6" spans="1:11" s="37" customFormat="1" ht="20.100000000000001" customHeight="1">
      <c r="A6" s="40" t="str">
        <f>総括表!B10</f>
        <v>基本推計</v>
      </c>
      <c r="B6" s="42">
        <f>IF(総括表!I172="","",総括表!I172)</f>
        <v>7478</v>
      </c>
      <c r="C6" s="42">
        <f>IF(総括表!J172="","",総括表!J172)</f>
        <v>8664.4694017878992</v>
      </c>
      <c r="D6" s="42">
        <f>IF(総括表!K172="","",総括表!K172)</f>
        <v>8728.2789604739028</v>
      </c>
      <c r="E6" s="42">
        <f>IF(総括表!L172="","",総括表!L172)</f>
        <v>8766.6809898661249</v>
      </c>
      <c r="F6" s="42">
        <f>IF(総括表!M172="","",総括表!M172)</f>
        <v>8842.4819235796531</v>
      </c>
      <c r="G6" s="42">
        <f>IF(総括表!N172="","",総括表!N172)</f>
        <v>8876.5247025277222</v>
      </c>
      <c r="H6" s="42">
        <f>IF(総括表!O172="","",総括表!O172)</f>
        <v>8503.508562575742</v>
      </c>
      <c r="I6" s="42">
        <f>IF(総括表!P172="","",総括表!P172)</f>
        <v>8495.4638171878651</v>
      </c>
      <c r="J6" s="42">
        <f>IF(総括表!Q172="","",総括表!Q172)</f>
        <v>8494.7372782424281</v>
      </c>
      <c r="K6" s="42">
        <f>IF(総括表!R172="","",総括表!R172)</f>
        <v>8569.0833127237347</v>
      </c>
    </row>
    <row r="7" spans="1:11" s="37" customFormat="1" ht="6.95" customHeight="1">
      <c r="A7" s="36"/>
      <c r="E7" s="36"/>
    </row>
    <row r="8" spans="1:11" s="34" customFormat="1" ht="20.100000000000001" customHeight="1">
      <c r="A8" s="39"/>
      <c r="B8" s="35">
        <f>総括表!S5</f>
        <v>2035</v>
      </c>
      <c r="C8" s="35">
        <f>総括表!T5</f>
        <v>2036</v>
      </c>
      <c r="D8" s="35">
        <f>総括表!U5</f>
        <v>2037</v>
      </c>
      <c r="E8" s="35">
        <f>総括表!V5</f>
        <v>2038</v>
      </c>
      <c r="F8" s="35">
        <f>総括表!W5</f>
        <v>2039</v>
      </c>
      <c r="G8" s="35">
        <f>総括表!X5</f>
        <v>2040</v>
      </c>
      <c r="H8" s="35">
        <f>総括表!Y5</f>
        <v>2041</v>
      </c>
      <c r="I8" s="35">
        <f>総括表!Z5</f>
        <v>2042</v>
      </c>
      <c r="J8" s="35">
        <f>総括表!AA5</f>
        <v>2043</v>
      </c>
      <c r="K8" s="35">
        <f>総括表!AB5</f>
        <v>2044</v>
      </c>
    </row>
    <row r="9" spans="1:11" s="37" customFormat="1" ht="20.100000000000001" customHeight="1">
      <c r="A9" s="40" t="str">
        <f t="shared" ref="A9" si="0">A6</f>
        <v>基本推計</v>
      </c>
      <c r="B9" s="42">
        <f>IF(総括表!S172="","",総括表!S172)</f>
        <v>8632.0234380539368</v>
      </c>
      <c r="C9" s="42">
        <f>IF(総括表!T172="","",総括表!T172)</f>
        <v>8293.4532394016715</v>
      </c>
      <c r="D9" s="42">
        <f>IF(総括表!U172="","",総括表!U172)</f>
        <v>8263.8956212718676</v>
      </c>
      <c r="E9" s="42">
        <f>IF(総括表!V172="","",総括表!V172)</f>
        <v>8214.2552380917314</v>
      </c>
      <c r="F9" s="42">
        <f>IF(総括表!W172="","",総括表!W172)</f>
        <v>8282.4993534879777</v>
      </c>
      <c r="G9" s="42">
        <f>IF(総括表!X172="","",総括表!X172)</f>
        <v>8331.8132464736664</v>
      </c>
      <c r="H9" s="42">
        <f>IF(総括表!Y172="","",総括表!Y172)</f>
        <v>8018.5929147757643</v>
      </c>
      <c r="I9" s="42">
        <f>IF(総括表!Z172="","",総括表!Z172)</f>
        <v>8051.3351277685506</v>
      </c>
      <c r="J9" s="42">
        <f>IF(総括表!AA172="","",総括表!AA172)</f>
        <v>8027.5584829534519</v>
      </c>
      <c r="K9" s="42">
        <f>IF(総括表!AB172="","",総括表!AB172)</f>
        <v>8023.2368092630859</v>
      </c>
    </row>
    <row r="10" spans="1:11" s="37" customFormat="1" ht="6.95" customHeight="1">
      <c r="A10" s="36"/>
      <c r="E10" s="36"/>
    </row>
    <row r="11" spans="1:11" s="34" customFormat="1" ht="20.100000000000001" customHeight="1">
      <c r="A11" s="39"/>
      <c r="B11" s="35">
        <f>総括表!AC5</f>
        <v>2045</v>
      </c>
      <c r="C11" s="35">
        <f>総括表!AD5</f>
        <v>2046</v>
      </c>
      <c r="D11" s="35">
        <f>総括表!AE5</f>
        <v>2047</v>
      </c>
      <c r="E11" s="35">
        <f>総括表!AF5</f>
        <v>2048</v>
      </c>
      <c r="F11" s="35">
        <f>総括表!AG5</f>
        <v>2049</v>
      </c>
      <c r="G11" s="35">
        <f>総括表!AH5</f>
        <v>2050</v>
      </c>
      <c r="H11" s="35">
        <f>総括表!AI5</f>
        <v>2051</v>
      </c>
      <c r="I11" s="35">
        <f>総括表!AJ5</f>
        <v>2052</v>
      </c>
      <c r="J11" s="35">
        <f>総括表!AK5</f>
        <v>2053</v>
      </c>
      <c r="K11" s="35">
        <f>総括表!AL5</f>
        <v>2054</v>
      </c>
    </row>
    <row r="12" spans="1:11" s="37" customFormat="1" ht="20.100000000000001" customHeight="1">
      <c r="A12" s="40" t="str">
        <f t="shared" ref="A12" si="1">A6</f>
        <v>基本推計</v>
      </c>
      <c r="B12" s="42">
        <f>IF(総括表!AC172="","",総括表!AC172)</f>
        <v>8011.1873580234296</v>
      </c>
      <c r="C12" s="42">
        <f>IF(総括表!AD172="","",総括表!AD172)</f>
        <v>7842.0996092961586</v>
      </c>
      <c r="D12" s="42">
        <f>IF(総括表!AE172="","",総括表!AE172)</f>
        <v>7856.7073754104085</v>
      </c>
      <c r="E12" s="42">
        <f>IF(総括表!AF172="","",総括表!AF172)</f>
        <v>7842.9559273058294</v>
      </c>
      <c r="F12" s="42">
        <f>IF(総括表!AG172="","",総括表!AG172)</f>
        <v>7892.4138890989489</v>
      </c>
      <c r="G12" s="42">
        <f>IF(総括表!AH172="","",総括表!AH172)</f>
        <v>7965.8281662852187</v>
      </c>
      <c r="H12" s="42">
        <f>IF(総括表!AI172="","",総括表!AI172)</f>
        <v>8059.1820842085835</v>
      </c>
      <c r="I12" s="42">
        <f>IF(総括表!AJ172="","",総括表!AJ172)</f>
        <v>8174.8510242405591</v>
      </c>
      <c r="J12" s="42">
        <f>IF(総括表!AK172="","",総括表!AK172)</f>
        <v>8232.9784794151456</v>
      </c>
      <c r="K12" s="42">
        <f>IF(総括表!AL172="","",総括表!AL172)</f>
        <v>8357.8938524577861</v>
      </c>
    </row>
    <row r="13" spans="1:11" s="37" customFormat="1" ht="6.95" customHeight="1">
      <c r="A13" s="36"/>
      <c r="E13" s="36"/>
    </row>
    <row r="14" spans="1:11" s="37" customFormat="1" ht="20.100000000000001" customHeight="1">
      <c r="A14" s="38"/>
      <c r="B14" s="35">
        <f>総括表!AM5</f>
        <v>2055</v>
      </c>
      <c r="C14" s="35">
        <f>総括表!AN5</f>
        <v>2056</v>
      </c>
      <c r="D14" s="35">
        <f>総括表!AO5</f>
        <v>2057</v>
      </c>
      <c r="E14" s="35">
        <f>総括表!AP5</f>
        <v>2058</v>
      </c>
      <c r="F14" s="35">
        <f>総括表!AQ5</f>
        <v>2059</v>
      </c>
      <c r="G14" s="35">
        <f>総括表!AR5</f>
        <v>2060</v>
      </c>
      <c r="H14" s="35">
        <f>総括表!AS5</f>
        <v>2061</v>
      </c>
      <c r="I14" s="35">
        <f>総括表!AT5</f>
        <v>2062</v>
      </c>
      <c r="J14" s="35">
        <f>総括表!AU5</f>
        <v>2063</v>
      </c>
      <c r="K14" s="35">
        <f>総括表!AV5</f>
        <v>2064</v>
      </c>
    </row>
    <row r="15" spans="1:11" s="37" customFormat="1" ht="20.100000000000001" customHeight="1">
      <c r="A15" s="40" t="str">
        <f t="shared" ref="A15" si="2">A6</f>
        <v>基本推計</v>
      </c>
      <c r="B15" s="42">
        <f>IF(総括表!AM172="","",総括表!AM172)</f>
        <v>8484.3194400837965</v>
      </c>
      <c r="C15" s="42">
        <f>IF(総括表!AN172="","",総括表!AN172)</f>
        <v>8621.1585042485458</v>
      </c>
      <c r="D15" s="42">
        <f>IF(総括表!AO172="","",総括表!AO172)</f>
        <v>8753.3098853334814</v>
      </c>
      <c r="E15" s="42">
        <f>IF(総括表!AP172="","",総括表!AP172)</f>
        <v>8794.8147284082934</v>
      </c>
      <c r="F15" s="42">
        <f>IF(総括表!AQ172="","",総括表!AQ172)</f>
        <v>8919.5473306061103</v>
      </c>
      <c r="G15" s="42">
        <f>IF(総括表!AR172="","",総括表!AR172)</f>
        <v>9021.4747223716604</v>
      </c>
      <c r="H15" s="42">
        <f>IF(総括表!AS172="","",総括表!AS172)</f>
        <v>9105.766013160186</v>
      </c>
      <c r="I15" s="42">
        <f>IF(総括表!AT172="","",総括表!AT172)</f>
        <v>9153.6846435958723</v>
      </c>
      <c r="J15" s="42">
        <f>IF(総括表!AU172="","",総括表!AU172)</f>
        <v>9197.483617210677</v>
      </c>
      <c r="K15" s="42">
        <f>IF(総括表!AV172="","",総括表!AV172)</f>
        <v>9218.7863987617802</v>
      </c>
    </row>
    <row r="16" spans="1:11" s="37" customFormat="1" ht="6.95" customHeight="1">
      <c r="A16" s="36"/>
      <c r="E16" s="36"/>
    </row>
    <row r="17" spans="1:11" s="34" customFormat="1" ht="20.100000000000001" customHeight="1">
      <c r="A17" s="39"/>
      <c r="B17" s="35">
        <f>総括表!AW5</f>
        <v>2065</v>
      </c>
      <c r="C17" s="35">
        <f>総括表!AX5</f>
        <v>2066</v>
      </c>
      <c r="D17" s="35">
        <f>総括表!AY5</f>
        <v>2067</v>
      </c>
      <c r="E17" s="35">
        <f>総括表!AZ5</f>
        <v>2068</v>
      </c>
      <c r="F17" s="35">
        <f>総括表!BA5</f>
        <v>2069</v>
      </c>
      <c r="G17" s="35">
        <f>総括表!BB5</f>
        <v>2070</v>
      </c>
      <c r="H17" s="35">
        <f>総括表!BC5</f>
        <v>2071</v>
      </c>
      <c r="I17" s="35" t="str">
        <f>総括表!BD5</f>
        <v>　</v>
      </c>
      <c r="J17" s="35" t="str">
        <f>総括表!BE5</f>
        <v>　</v>
      </c>
      <c r="K17" s="35" t="str">
        <f>総括表!BF5</f>
        <v>　</v>
      </c>
    </row>
    <row r="18" spans="1:11" s="37" customFormat="1" ht="20.100000000000001" customHeight="1">
      <c r="A18" s="40" t="str">
        <f t="shared" ref="A18" si="3">A6</f>
        <v>基本推計</v>
      </c>
      <c r="B18" s="42">
        <f>IF(総括表!AW172="","",総括表!AW172)</f>
        <v>9230.3348104156175</v>
      </c>
      <c r="C18" s="42">
        <f>IF(総括表!AX172="","",総括表!AX172)</f>
        <v>9213.4349089394927</v>
      </c>
      <c r="D18" s="42">
        <f>IF(総括表!AY172="","",総括表!AY172)</f>
        <v>9155.7693568155119</v>
      </c>
      <c r="E18" s="42">
        <f>IF(総括表!AZ172="","",総括表!AZ172)</f>
        <v>9093.5288280320674</v>
      </c>
      <c r="F18" s="42">
        <f>IF(総括表!BA172="","",総括表!BA172)</f>
        <v>9016.4701882932404</v>
      </c>
      <c r="G18" s="42">
        <f>IF(総括表!BB172="","",総括表!BB172)</f>
        <v>8949.6706021382124</v>
      </c>
      <c r="H18" s="42">
        <f>IF(総括表!BC172="","",総括表!BC172)</f>
        <v>8884.6377785933728</v>
      </c>
      <c r="I18" s="42" t="str">
        <f>IF(総括表!BD172="","",総括表!BD172)</f>
        <v/>
      </c>
      <c r="J18" s="42" t="str">
        <f>IF(総括表!BE172="","",総括表!BE172)</f>
        <v/>
      </c>
      <c r="K18" s="42" t="str">
        <f>IF(総括表!BF172="","",総括表!BF172)</f>
        <v/>
      </c>
    </row>
  </sheetData>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BI36"/>
  <sheetViews>
    <sheetView topLeftCell="A16" zoomScale="70" zoomScaleNormal="70" workbookViewId="0">
      <selection activeCell="G18" sqref="G18"/>
    </sheetView>
  </sheetViews>
  <sheetFormatPr defaultColWidth="9" defaultRowHeight="15" customHeight="1"/>
  <cols>
    <col min="1" max="1" width="18.5" style="51" customWidth="1"/>
    <col min="2" max="10" width="11.875" style="50" customWidth="1"/>
    <col min="11" max="11" width="15.625" style="50" customWidth="1"/>
    <col min="12" max="61" width="9" style="31"/>
    <col min="62" max="16384" width="9" style="50"/>
  </cols>
  <sheetData>
    <row r="1" spans="1:61" ht="20.100000000000001" customHeight="1">
      <c r="A1" s="49" t="str">
        <f>'総括表(地区)'!$A$169</f>
        <v>：死者数_地区別(基本推計)</v>
      </c>
      <c r="K1" s="51" t="s">
        <v>28</v>
      </c>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row>
    <row r="2" spans="1:61" s="53" customFormat="1" ht="20.100000000000001" customHeight="1">
      <c r="A2" s="52"/>
      <c r="D2" s="112"/>
      <c r="E2" s="113"/>
      <c r="F2" s="54">
        <f>総括表!C5</f>
        <v>2019</v>
      </c>
      <c r="G2" s="54">
        <f>総括表!D5</f>
        <v>2020</v>
      </c>
      <c r="H2" s="54">
        <f>総括表!E5</f>
        <v>2021</v>
      </c>
      <c r="I2" s="54">
        <f>総括表!F5</f>
        <v>2022</v>
      </c>
      <c r="J2" s="54">
        <f>総括表!G5</f>
        <v>2023</v>
      </c>
      <c r="K2" s="54">
        <f>総括表!H5</f>
        <v>2024</v>
      </c>
    </row>
    <row r="3" spans="1:61" s="53" customFormat="1" ht="15" customHeight="1">
      <c r="A3" s="52"/>
      <c r="D3" s="114" t="str">
        <f>"大森地区"</f>
        <v>大森地区</v>
      </c>
      <c r="E3" s="115"/>
      <c r="F3" s="59">
        <f>'総括表(地区)'!C169</f>
        <v>1876.9056718250317</v>
      </c>
      <c r="G3" s="59">
        <f>'総括表(地区)'!D169</f>
        <v>1898.3142234011582</v>
      </c>
      <c r="H3" s="59">
        <f>'総括表(地区)'!E169</f>
        <v>1891.175816758348</v>
      </c>
      <c r="I3" s="59">
        <f>'総括表(地区)'!F169</f>
        <v>1912.8158977214002</v>
      </c>
      <c r="J3" s="59">
        <f>'総括表(地区)'!G169</f>
        <v>2358.3271699558245</v>
      </c>
      <c r="K3" s="59">
        <f>'総括表(地区)'!H169</f>
        <v>2392.3881247965564</v>
      </c>
    </row>
    <row r="4" spans="1:61" s="53" customFormat="1" ht="15" customHeight="1">
      <c r="A4" s="52"/>
      <c r="D4" s="116" t="str">
        <f>"調布地区"</f>
        <v>調布地区</v>
      </c>
      <c r="E4" s="117"/>
      <c r="F4" s="61">
        <f>'総括表(地区)'!C170</f>
        <v>1507.2733735644524</v>
      </c>
      <c r="G4" s="61">
        <f>'総括表(地区)'!D170</f>
        <v>1527.7669263638149</v>
      </c>
      <c r="H4" s="61">
        <f>'総括表(地区)'!E170</f>
        <v>1516.4688116489124</v>
      </c>
      <c r="I4" s="61">
        <f>'総括表(地区)'!F170</f>
        <v>1545.617194016429</v>
      </c>
      <c r="J4" s="61">
        <f>'総括表(地区)'!G170</f>
        <v>2951.7885896921061</v>
      </c>
      <c r="K4" s="61">
        <f>'総括表(地区)'!H170</f>
        <v>2996.0541127124907</v>
      </c>
    </row>
    <row r="5" spans="1:61" s="53" customFormat="1" ht="15" customHeight="1">
      <c r="A5" s="52"/>
      <c r="D5" s="118" t="str">
        <f>"蒲田地区"</f>
        <v>蒲田地区</v>
      </c>
      <c r="E5" s="119"/>
      <c r="F5" s="63">
        <f>'総括表(地区)'!C171</f>
        <v>2350.5162963871098</v>
      </c>
      <c r="G5" s="63">
        <f>'総括表(地区)'!D171</f>
        <v>2370.0802935195406</v>
      </c>
      <c r="H5" s="63">
        <f>'総括表(地区)'!E171</f>
        <v>2359.1275454879788</v>
      </c>
      <c r="I5" s="63">
        <f>'総括表(地区)'!F171</f>
        <v>2388.6977063979807</v>
      </c>
      <c r="J5" s="63">
        <f>'総括表(地区)'!G171</f>
        <v>3234</v>
      </c>
      <c r="K5" s="63">
        <f>'総括表(地区)'!H171</f>
        <v>3270</v>
      </c>
    </row>
    <row r="6" spans="1:61" s="56" customFormat="1" ht="15" customHeight="1">
      <c r="A6" s="55"/>
      <c r="D6" s="120" t="str">
        <f>"区全域"</f>
        <v>区全域</v>
      </c>
      <c r="E6" s="121"/>
      <c r="F6" s="65">
        <f>'総括表(地区)'!C172</f>
        <v>5734.6953417765944</v>
      </c>
      <c r="G6" s="65">
        <f>'総括表(地区)'!D172</f>
        <v>5796.1614432845136</v>
      </c>
      <c r="H6" s="65">
        <f>'総括表(地区)'!E172</f>
        <v>5766.7721738952387</v>
      </c>
      <c r="I6" s="65">
        <f>'総括表(地区)'!F172</f>
        <v>5847.1307981358095</v>
      </c>
      <c r="J6" s="65">
        <f>'総括表(地区)'!G172</f>
        <v>8544.1157596479316</v>
      </c>
      <c r="K6" s="65">
        <f>'総括表(地区)'!H172</f>
        <v>8658.4422375090471</v>
      </c>
    </row>
    <row r="7" spans="1:61" s="56" customFormat="1" ht="6.95" customHeight="1">
      <c r="A7" s="55"/>
      <c r="E7" s="55"/>
    </row>
    <row r="8" spans="1:61" s="53" customFormat="1" ht="20.100000000000001" customHeight="1">
      <c r="A8" s="57"/>
      <c r="B8" s="54">
        <f>総括表!I5</f>
        <v>2025</v>
      </c>
      <c r="C8" s="54">
        <f>総括表!J5</f>
        <v>2026</v>
      </c>
      <c r="D8" s="54">
        <f>総括表!K5</f>
        <v>2027</v>
      </c>
      <c r="E8" s="54">
        <f>総括表!L5</f>
        <v>2028</v>
      </c>
      <c r="F8" s="54">
        <f>総括表!M5</f>
        <v>2029</v>
      </c>
      <c r="G8" s="54">
        <f>総括表!N5</f>
        <v>2030</v>
      </c>
      <c r="H8" s="54">
        <f>総括表!O5</f>
        <v>2031</v>
      </c>
      <c r="I8" s="54">
        <f>総括表!P5</f>
        <v>2032</v>
      </c>
      <c r="J8" s="54">
        <f>総括表!Q5</f>
        <v>2033</v>
      </c>
      <c r="K8" s="54">
        <f>総括表!R5</f>
        <v>2034</v>
      </c>
    </row>
    <row r="9" spans="1:61" s="56" customFormat="1" ht="15" customHeight="1">
      <c r="A9" s="58" t="str">
        <f>"大森地区"</f>
        <v>大森地区</v>
      </c>
      <c r="B9" s="59">
        <f>'総括表(地区)'!I169</f>
        <v>2440.8949030116482</v>
      </c>
      <c r="C9" s="59">
        <f>'総括表(地区)'!J169</f>
        <v>2844.4873780650946</v>
      </c>
      <c r="D9" s="59">
        <f>'総括表(地区)'!K169</f>
        <v>2871.2357401388895</v>
      </c>
      <c r="E9" s="59">
        <f>'総括表(地区)'!L169</f>
        <v>2885.4539702698207</v>
      </c>
      <c r="F9" s="59">
        <f>'総括表(地区)'!M169</f>
        <v>2909.9109460804689</v>
      </c>
      <c r="G9" s="59">
        <f>'総括表(地区)'!N169</f>
        <v>2917.5904566318322</v>
      </c>
      <c r="H9" s="59">
        <f>'総括表(地区)'!O169</f>
        <v>2792.6709387479914</v>
      </c>
      <c r="I9" s="59">
        <f>'総括表(地区)'!P169</f>
        <v>2787.9039057414079</v>
      </c>
      <c r="J9" s="59">
        <f>'総括表(地区)'!Q169</f>
        <v>2787.2487163286987</v>
      </c>
      <c r="K9" s="59">
        <f>'総括表(地区)'!R169</f>
        <v>2806.2836354631086</v>
      </c>
    </row>
    <row r="10" spans="1:61" s="56" customFormat="1" ht="15" customHeight="1">
      <c r="A10" s="60" t="str">
        <f>"調布地区"</f>
        <v>調布地区</v>
      </c>
      <c r="B10" s="61">
        <f>'総括表(地区)'!I170</f>
        <v>1993.2129754323523</v>
      </c>
      <c r="C10" s="61">
        <f>'総括表(地区)'!J170</f>
        <v>2286.569148235993</v>
      </c>
      <c r="D10" s="61">
        <f>'総括表(地区)'!K170</f>
        <v>2300.8314672520487</v>
      </c>
      <c r="E10" s="61">
        <f>'総括表(地区)'!L170</f>
        <v>2311.947997180323</v>
      </c>
      <c r="F10" s="61">
        <f>'総括表(地区)'!M170</f>
        <v>2337.120335537963</v>
      </c>
      <c r="G10" s="61">
        <f>'総括表(地区)'!N170</f>
        <v>2349.5387511409172</v>
      </c>
      <c r="H10" s="61">
        <f>'総括表(地区)'!O170</f>
        <v>2260.7237038113217</v>
      </c>
      <c r="I10" s="61">
        <f>'総括表(地区)'!P170</f>
        <v>2264.8812660815456</v>
      </c>
      <c r="J10" s="61">
        <f>'総括表(地区)'!Q170</f>
        <v>2270.2798702957743</v>
      </c>
      <c r="K10" s="61">
        <f>'総括表(地区)'!R170</f>
        <v>2301.708954108396</v>
      </c>
    </row>
    <row r="11" spans="1:61" s="56" customFormat="1" ht="15" customHeight="1">
      <c r="A11" s="62" t="str">
        <f>"蒲田地区"</f>
        <v>蒲田地区</v>
      </c>
      <c r="B11" s="63">
        <f>'総括表(地区)'!I171</f>
        <v>3043.6585460556971</v>
      </c>
      <c r="C11" s="63">
        <f>'総括表(地区)'!J171</f>
        <v>3533.4128754868116</v>
      </c>
      <c r="D11" s="63">
        <f>'総括表(地区)'!K171</f>
        <v>3556.2117530829646</v>
      </c>
      <c r="E11" s="63">
        <f>'総括表(地区)'!L171</f>
        <v>3569.2790224159812</v>
      </c>
      <c r="F11" s="63">
        <f>'総括表(地区)'!M171</f>
        <v>3595.4506419612212</v>
      </c>
      <c r="G11" s="63">
        <f>'総括表(地区)'!N171</f>
        <v>3609.3954947549723</v>
      </c>
      <c r="H11" s="63">
        <f>'総括表(地区)'!O171</f>
        <v>3450.1139200164289</v>
      </c>
      <c r="I11" s="63">
        <f>'総括表(地区)'!P171</f>
        <v>3442.6786453649106</v>
      </c>
      <c r="J11" s="63">
        <f>'総括表(地区)'!Q171</f>
        <v>3437.2086916179555</v>
      </c>
      <c r="K11" s="63">
        <f>'総括表(地区)'!R171</f>
        <v>3461.0907231522315</v>
      </c>
    </row>
    <row r="12" spans="1:61" s="56" customFormat="1" ht="15" customHeight="1">
      <c r="A12" s="64" t="str">
        <f>"区全域"</f>
        <v>区全域</v>
      </c>
      <c r="B12" s="65">
        <f>'総括表(地区)'!I172</f>
        <v>7477.7664244996977</v>
      </c>
      <c r="C12" s="65">
        <f>'総括表(地区)'!J172</f>
        <v>8664.4694017878992</v>
      </c>
      <c r="D12" s="65">
        <f>'総括表(地区)'!K172</f>
        <v>8728.2789604739028</v>
      </c>
      <c r="E12" s="65">
        <f>'総括表(地区)'!L172</f>
        <v>8766.6809898661249</v>
      </c>
      <c r="F12" s="65">
        <f>'総括表(地区)'!M172</f>
        <v>8842.4819235796531</v>
      </c>
      <c r="G12" s="65">
        <f>'総括表(地区)'!N172</f>
        <v>8876.5247025277222</v>
      </c>
      <c r="H12" s="65">
        <f>'総括表(地区)'!O172</f>
        <v>8503.508562575742</v>
      </c>
      <c r="I12" s="65">
        <f>'総括表(地区)'!P172</f>
        <v>8495.4638171878651</v>
      </c>
      <c r="J12" s="65">
        <f>'総括表(地区)'!Q172</f>
        <v>8494.7372782424281</v>
      </c>
      <c r="K12" s="65">
        <f>'総括表(地区)'!R172</f>
        <v>8569.0833127237347</v>
      </c>
    </row>
    <row r="13" spans="1:61" s="56" customFormat="1" ht="6.95" customHeight="1">
      <c r="A13" s="55"/>
      <c r="E13" s="55"/>
    </row>
    <row r="14" spans="1:61" s="53" customFormat="1" ht="20.100000000000001" customHeight="1">
      <c r="A14" s="57"/>
      <c r="B14" s="54">
        <f>総括表!S5</f>
        <v>2035</v>
      </c>
      <c r="C14" s="54">
        <f>総括表!T5</f>
        <v>2036</v>
      </c>
      <c r="D14" s="54">
        <f>総括表!U5</f>
        <v>2037</v>
      </c>
      <c r="E14" s="54">
        <f>総括表!V5</f>
        <v>2038</v>
      </c>
      <c r="F14" s="54">
        <f>総括表!W5</f>
        <v>2039</v>
      </c>
      <c r="G14" s="54">
        <f>総括表!X5</f>
        <v>2040</v>
      </c>
      <c r="H14" s="54">
        <f>総括表!Y5</f>
        <v>2041</v>
      </c>
      <c r="I14" s="54">
        <f>総括表!Z5</f>
        <v>2042</v>
      </c>
      <c r="J14" s="54">
        <f>総括表!AA5</f>
        <v>2043</v>
      </c>
      <c r="K14" s="54">
        <f>総括表!AB5</f>
        <v>2044</v>
      </c>
    </row>
    <row r="15" spans="1:61" s="56" customFormat="1" ht="15" customHeight="1">
      <c r="A15" s="58" t="str">
        <f t="shared" ref="A15:A18" si="0">A9</f>
        <v>大森地区</v>
      </c>
      <c r="B15" s="59">
        <f>'総括表(地区)'!S169</f>
        <v>2821.4609686207364</v>
      </c>
      <c r="C15" s="59">
        <f>'総括表(地区)'!T169</f>
        <v>2705.7245440409351</v>
      </c>
      <c r="D15" s="59">
        <f>'総括表(地区)'!U169</f>
        <v>2695.1854768719659</v>
      </c>
      <c r="E15" s="59">
        <f>'総括表(地区)'!V169</f>
        <v>2675.0018361710936</v>
      </c>
      <c r="F15" s="59">
        <f>'総括表(地区)'!W169</f>
        <v>2691.977895537927</v>
      </c>
      <c r="G15" s="59">
        <f>'総括表(地区)'!X169</f>
        <v>2696.2268035249226</v>
      </c>
      <c r="H15" s="59">
        <f>'総括表(地区)'!Y169</f>
        <v>2587.7835429826428</v>
      </c>
      <c r="I15" s="59">
        <f>'総括表(地区)'!Z169</f>
        <v>2595.990130590706</v>
      </c>
      <c r="J15" s="59">
        <f>'総括表(地区)'!AA169</f>
        <v>2586.9847522518421</v>
      </c>
      <c r="K15" s="59">
        <f>'総括表(地区)'!AB169</f>
        <v>2582.650650517</v>
      </c>
    </row>
    <row r="16" spans="1:61" s="56" customFormat="1" ht="15" customHeight="1">
      <c r="A16" s="60" t="str">
        <f t="shared" si="0"/>
        <v>調布地区</v>
      </c>
      <c r="B16" s="61">
        <f>'総括表(地区)'!S170</f>
        <v>2327.6867859062595</v>
      </c>
      <c r="C16" s="61">
        <f>'総括表(地区)'!T170</f>
        <v>2251.4709026629157</v>
      </c>
      <c r="D16" s="61">
        <f>'総括表(地区)'!U170</f>
        <v>2252.3348077019177</v>
      </c>
      <c r="E16" s="61">
        <f>'総括表(地区)'!V170</f>
        <v>2253.0035240165917</v>
      </c>
      <c r="F16" s="61">
        <f>'総括表(地区)'!W170</f>
        <v>2285.5399178981825</v>
      </c>
      <c r="G16" s="61">
        <f>'総括表(地区)'!X170</f>
        <v>2311.891167577377</v>
      </c>
      <c r="H16" s="61">
        <f>'総括表(地区)'!Y170</f>
        <v>2240.0527961934131</v>
      </c>
      <c r="I16" s="61">
        <f>'総括表(地区)'!Z170</f>
        <v>2256.9668054212389</v>
      </c>
      <c r="J16" s="61">
        <f>'総括表(地区)'!AA170</f>
        <v>2258.7893077406211</v>
      </c>
      <c r="K16" s="61">
        <f>'総括表(地区)'!AB170</f>
        <v>2268.7946336806795</v>
      </c>
    </row>
    <row r="17" spans="1:11" s="56" customFormat="1" ht="15" customHeight="1">
      <c r="A17" s="62" t="str">
        <f t="shared" si="0"/>
        <v>蒲田地区</v>
      </c>
      <c r="B17" s="63">
        <f>'総括表(地区)'!S171</f>
        <v>3482.8756835269414</v>
      </c>
      <c r="C17" s="63">
        <f>'総括表(地区)'!T171</f>
        <v>3336.2577926978211</v>
      </c>
      <c r="D17" s="63">
        <f>'総括表(地区)'!U171</f>
        <v>3316.375336697984</v>
      </c>
      <c r="E17" s="63">
        <f>'総括表(地区)'!V171</f>
        <v>3286.2498779040461</v>
      </c>
      <c r="F17" s="63">
        <f>'総括表(地区)'!W171</f>
        <v>3304.9815400518678</v>
      </c>
      <c r="G17" s="63">
        <f>'総括表(地区)'!X171</f>
        <v>3323.6952753713658</v>
      </c>
      <c r="H17" s="63">
        <f>'総括表(地区)'!Y171</f>
        <v>3190.7565755997084</v>
      </c>
      <c r="I17" s="63">
        <f>'総括表(地区)'!Z171</f>
        <v>3198.3781917566057</v>
      </c>
      <c r="J17" s="63">
        <f>'総括表(地区)'!AA171</f>
        <v>3181.7844229609882</v>
      </c>
      <c r="K17" s="63">
        <f>'総括表(地区)'!AB171</f>
        <v>3171.7915250654059</v>
      </c>
    </row>
    <row r="18" spans="1:11" s="56" customFormat="1" ht="15" customHeight="1">
      <c r="A18" s="64" t="str">
        <f t="shared" si="0"/>
        <v>区全域</v>
      </c>
      <c r="B18" s="65">
        <f>'総括表(地区)'!S172</f>
        <v>8632.0234380539368</v>
      </c>
      <c r="C18" s="65">
        <f>'総括表(地区)'!T172</f>
        <v>8293.4532394016715</v>
      </c>
      <c r="D18" s="65">
        <f>'総括表(地区)'!U172</f>
        <v>8263.8956212718676</v>
      </c>
      <c r="E18" s="65">
        <f>'総括表(地区)'!V172</f>
        <v>8214.2552380917314</v>
      </c>
      <c r="F18" s="65">
        <f>'総括表(地区)'!W172</f>
        <v>8282.4993534879777</v>
      </c>
      <c r="G18" s="65">
        <f>'総括表(地区)'!X172</f>
        <v>8331.8132464736664</v>
      </c>
      <c r="H18" s="65">
        <f>'総括表(地区)'!Y172</f>
        <v>8018.5929147757643</v>
      </c>
      <c r="I18" s="65">
        <f>'総括表(地区)'!Z172</f>
        <v>8051.3351277685506</v>
      </c>
      <c r="J18" s="65">
        <f>'総括表(地区)'!AA172</f>
        <v>8027.5584829534519</v>
      </c>
      <c r="K18" s="65">
        <f>'総括表(地区)'!AB172</f>
        <v>8023.2368092630859</v>
      </c>
    </row>
    <row r="19" spans="1:11" s="56" customFormat="1" ht="6.95" customHeight="1">
      <c r="A19" s="55"/>
      <c r="E19" s="55"/>
    </row>
    <row r="20" spans="1:11" s="53" customFormat="1" ht="20.100000000000001" customHeight="1">
      <c r="A20" s="57"/>
      <c r="B20" s="54">
        <f>総括表!AC5</f>
        <v>2045</v>
      </c>
      <c r="C20" s="54">
        <f>総括表!AD5</f>
        <v>2046</v>
      </c>
      <c r="D20" s="54">
        <f>総括表!AE5</f>
        <v>2047</v>
      </c>
      <c r="E20" s="54">
        <f>総括表!AF5</f>
        <v>2048</v>
      </c>
      <c r="F20" s="54">
        <f>総括表!AG5</f>
        <v>2049</v>
      </c>
      <c r="G20" s="54">
        <f>総括表!AH5</f>
        <v>2050</v>
      </c>
      <c r="H20" s="54">
        <f>総括表!AI5</f>
        <v>2051</v>
      </c>
      <c r="I20" s="54">
        <f>総括表!AJ5</f>
        <v>2052</v>
      </c>
      <c r="J20" s="54">
        <f>総括表!AK5</f>
        <v>2053</v>
      </c>
      <c r="K20" s="54">
        <f>総括表!AL5</f>
        <v>2054</v>
      </c>
    </row>
    <row r="21" spans="1:11" s="56" customFormat="1" ht="15" customHeight="1">
      <c r="A21" s="58" t="str">
        <f t="shared" ref="A21:A24" si="1">A9</f>
        <v>大森地区</v>
      </c>
      <c r="B21" s="59">
        <f>'総括表(地区)'!AC169</f>
        <v>2572.468372145494</v>
      </c>
      <c r="C21" s="59">
        <f>'総括表(地区)'!AD169</f>
        <v>2512.4851789052309</v>
      </c>
      <c r="D21" s="59">
        <f>'総括表(地区)'!AE169</f>
        <v>2515.3379731611549</v>
      </c>
      <c r="E21" s="59">
        <f>'総括表(地区)'!AF169</f>
        <v>2509.7366450632426</v>
      </c>
      <c r="F21" s="59">
        <f>'総括表(地区)'!AG169</f>
        <v>2523.3280186779466</v>
      </c>
      <c r="G21" s="59">
        <f>'総括表(地区)'!AH169</f>
        <v>2542.6306150562777</v>
      </c>
      <c r="H21" s="59">
        <f>'総括表(地区)'!AI169</f>
        <v>2567.8447308230943</v>
      </c>
      <c r="I21" s="59">
        <f>'総括表(地区)'!AJ169</f>
        <v>2606.8369752775689</v>
      </c>
      <c r="J21" s="59">
        <f>'総括表(地区)'!AK169</f>
        <v>2624.800618942716</v>
      </c>
      <c r="K21" s="59">
        <f>'総括表(地区)'!AL169</f>
        <v>2663.8458890113625</v>
      </c>
    </row>
    <row r="22" spans="1:11" s="56" customFormat="1" ht="15" customHeight="1">
      <c r="A22" s="60" t="str">
        <f t="shared" si="1"/>
        <v>調布地区</v>
      </c>
      <c r="B22" s="61">
        <f>'総括表(地区)'!AC170</f>
        <v>2276.1230309729913</v>
      </c>
      <c r="C22" s="61">
        <f>'総括表(地区)'!AD170</f>
        <v>2242.9130174681059</v>
      </c>
      <c r="D22" s="61">
        <f>'総括表(地区)'!AE170</f>
        <v>2259.6308201006223</v>
      </c>
      <c r="E22" s="61">
        <f>'総括表(地区)'!AF170</f>
        <v>2265.3266521389869</v>
      </c>
      <c r="F22" s="61">
        <f>'総括表(地区)'!AG170</f>
        <v>2295.3700853851033</v>
      </c>
      <c r="G22" s="61">
        <f>'総括表(地区)'!AH170</f>
        <v>2327.4837440106821</v>
      </c>
      <c r="H22" s="61">
        <f>'総括表(地区)'!AI170</f>
        <v>2369.1750084430505</v>
      </c>
      <c r="I22" s="61">
        <f>'総括表(地区)'!AJ170</f>
        <v>2411.3740717180417</v>
      </c>
      <c r="J22" s="61">
        <f>'総括表(地区)'!AK170</f>
        <v>2432.9265038589374</v>
      </c>
      <c r="K22" s="61">
        <f>'総括表(地区)'!AL170</f>
        <v>2473.9153828997455</v>
      </c>
    </row>
    <row r="23" spans="1:11" s="56" customFormat="1" ht="15" customHeight="1">
      <c r="A23" s="62" t="str">
        <f t="shared" si="1"/>
        <v>蒲田地区</v>
      </c>
      <c r="B23" s="63">
        <f>'総括表(地区)'!AC171</f>
        <v>3162.5959549049444</v>
      </c>
      <c r="C23" s="63">
        <f>'総括表(地区)'!AD171</f>
        <v>3086.7014129228219</v>
      </c>
      <c r="D23" s="63">
        <f>'総括表(地区)'!AE171</f>
        <v>3081.7385821486314</v>
      </c>
      <c r="E23" s="63">
        <f>'総括表(地区)'!AF171</f>
        <v>3067.8926301035999</v>
      </c>
      <c r="F23" s="63">
        <f>'総括表(地区)'!AG171</f>
        <v>3073.7157850358994</v>
      </c>
      <c r="G23" s="63">
        <f>'総括表(地区)'!AH171</f>
        <v>3095.7138072182588</v>
      </c>
      <c r="H23" s="63">
        <f>'総括表(地区)'!AI171</f>
        <v>3122.1623449424392</v>
      </c>
      <c r="I23" s="63">
        <f>'総括表(地区)'!AJ171</f>
        <v>3156.639977244949</v>
      </c>
      <c r="J23" s="63">
        <f>'総括表(地区)'!AK171</f>
        <v>3175.251356613493</v>
      </c>
      <c r="K23" s="63">
        <f>'総括表(地区)'!AL171</f>
        <v>3220.1325805466795</v>
      </c>
    </row>
    <row r="24" spans="1:11" s="56" customFormat="1" ht="15" customHeight="1">
      <c r="A24" s="64" t="str">
        <f t="shared" si="1"/>
        <v>区全域</v>
      </c>
      <c r="B24" s="65">
        <f>'総括表(地区)'!AC172</f>
        <v>8011.1873580234296</v>
      </c>
      <c r="C24" s="65">
        <f>'総括表(地区)'!AD172</f>
        <v>7842.0996092961586</v>
      </c>
      <c r="D24" s="65">
        <f>'総括表(地区)'!AE172</f>
        <v>7856.7073754104085</v>
      </c>
      <c r="E24" s="65">
        <f>'総括表(地区)'!AF172</f>
        <v>7842.9559273058294</v>
      </c>
      <c r="F24" s="65">
        <f>'総括表(地区)'!AG172</f>
        <v>7892.4138890989489</v>
      </c>
      <c r="G24" s="65">
        <f>'総括表(地区)'!AH172</f>
        <v>7965.8281662852187</v>
      </c>
      <c r="H24" s="65">
        <f>'総括表(地区)'!AI172</f>
        <v>8059.1820842085835</v>
      </c>
      <c r="I24" s="65">
        <f>'総括表(地区)'!AJ172</f>
        <v>8174.8510242405591</v>
      </c>
      <c r="J24" s="65">
        <f>'総括表(地区)'!AK172</f>
        <v>8232.9784794151456</v>
      </c>
      <c r="K24" s="65">
        <f>'総括表(地区)'!AL172</f>
        <v>8357.8938524577861</v>
      </c>
    </row>
    <row r="25" spans="1:11" s="56" customFormat="1" ht="6.95" customHeight="1">
      <c r="A25" s="55"/>
      <c r="E25" s="55"/>
    </row>
    <row r="26" spans="1:11" s="56" customFormat="1" ht="20.100000000000001" customHeight="1">
      <c r="A26" s="66"/>
      <c r="B26" s="54">
        <f>総括表!AM5</f>
        <v>2055</v>
      </c>
      <c r="C26" s="54">
        <f>総括表!AN5</f>
        <v>2056</v>
      </c>
      <c r="D26" s="54">
        <f>総括表!AO5</f>
        <v>2057</v>
      </c>
      <c r="E26" s="54">
        <f>総括表!AP5</f>
        <v>2058</v>
      </c>
      <c r="F26" s="54">
        <f>総括表!AQ5</f>
        <v>2059</v>
      </c>
      <c r="G26" s="54">
        <f>総括表!AR5</f>
        <v>2060</v>
      </c>
      <c r="H26" s="54">
        <f>総括表!AS5</f>
        <v>2061</v>
      </c>
      <c r="I26" s="54">
        <f>総括表!AT5</f>
        <v>2062</v>
      </c>
      <c r="J26" s="54">
        <f>総括表!AU5</f>
        <v>2063</v>
      </c>
      <c r="K26" s="54">
        <f>総括表!AV5</f>
        <v>2064</v>
      </c>
    </row>
    <row r="27" spans="1:11" s="56" customFormat="1" ht="15" customHeight="1">
      <c r="A27" s="58" t="str">
        <f t="shared" ref="A27:A30" si="2">A9</f>
        <v>大森地区</v>
      </c>
      <c r="B27" s="59">
        <f>'総括表(地区)'!AM169</f>
        <v>2701.1579985504368</v>
      </c>
      <c r="C27" s="59">
        <f>'総括表(地区)'!AN169</f>
        <v>2743.4735059563859</v>
      </c>
      <c r="D27" s="59">
        <f>'総括表(地区)'!AO169</f>
        <v>2788.4686906553643</v>
      </c>
      <c r="E27" s="59">
        <f>'総括表(地区)'!AP169</f>
        <v>2804.4659671176373</v>
      </c>
      <c r="F27" s="59">
        <f>'総括表(地区)'!AQ169</f>
        <v>2847.6184732040897</v>
      </c>
      <c r="G27" s="59">
        <f>'総括表(地区)'!AR169</f>
        <v>2881.7381839896261</v>
      </c>
      <c r="H27" s="59">
        <f>'総括表(地区)'!AS169</f>
        <v>2911.8064941246175</v>
      </c>
      <c r="I27" s="59">
        <f>'総括表(地区)'!AT169</f>
        <v>2931.3010334650585</v>
      </c>
      <c r="J27" s="59">
        <f>'総括表(地区)'!AU169</f>
        <v>2949.4985327632503</v>
      </c>
      <c r="K27" s="59">
        <f>'総括表(地区)'!AV169</f>
        <v>2958.4195256413896</v>
      </c>
    </row>
    <row r="28" spans="1:11" s="56" customFormat="1" ht="15" customHeight="1">
      <c r="A28" s="60" t="str">
        <f t="shared" si="2"/>
        <v>調布地区</v>
      </c>
      <c r="B28" s="61">
        <f>'総括表(地区)'!AM170</f>
        <v>2518.813801163762</v>
      </c>
      <c r="C28" s="61">
        <f>'総括表(地区)'!AN170</f>
        <v>2563.8356626782543</v>
      </c>
      <c r="D28" s="61">
        <f>'総括表(地区)'!AO170</f>
        <v>2602.156127538176</v>
      </c>
      <c r="E28" s="61">
        <f>'総括表(地区)'!AP170</f>
        <v>2607.3104833220086</v>
      </c>
      <c r="F28" s="61">
        <f>'総括表(地区)'!AQ170</f>
        <v>2640.5613935295137</v>
      </c>
      <c r="G28" s="61">
        <f>'総括表(地区)'!AR170</f>
        <v>2668.4596826968477</v>
      </c>
      <c r="H28" s="61">
        <f>'総括表(地区)'!AS170</f>
        <v>2690.0405875834185</v>
      </c>
      <c r="I28" s="61">
        <f>'総括表(地区)'!AT170</f>
        <v>2697.1918162931415</v>
      </c>
      <c r="J28" s="61">
        <f>'総括表(地区)'!AU170</f>
        <v>2695.1222694673274</v>
      </c>
      <c r="K28" s="61">
        <f>'総括表(地区)'!AV170</f>
        <v>2692.7059182197927</v>
      </c>
    </row>
    <row r="29" spans="1:11" s="56" customFormat="1" ht="15" customHeight="1">
      <c r="A29" s="62" t="str">
        <f t="shared" si="2"/>
        <v>蒲田地区</v>
      </c>
      <c r="B29" s="63">
        <f>'総括表(地区)'!AM171</f>
        <v>3264.3476403695986</v>
      </c>
      <c r="C29" s="63">
        <f>'総括表(地区)'!AN171</f>
        <v>3313.8493356139065</v>
      </c>
      <c r="D29" s="63">
        <f>'総括表(地区)'!AO171</f>
        <v>3362.6850671399416</v>
      </c>
      <c r="E29" s="63">
        <f>'総括表(地区)'!AP171</f>
        <v>3383.0382779686479</v>
      </c>
      <c r="F29" s="63">
        <f>'総括表(地区)'!AQ171</f>
        <v>3431.3674638725065</v>
      </c>
      <c r="G29" s="63">
        <f>'総括表(地区)'!AR171</f>
        <v>3471.2768556851865</v>
      </c>
      <c r="H29" s="63">
        <f>'総括表(地区)'!AS171</f>
        <v>3503.9189314521495</v>
      </c>
      <c r="I29" s="63">
        <f>'総括表(地区)'!AT171</f>
        <v>3525.1917938376719</v>
      </c>
      <c r="J29" s="63">
        <f>'総括表(地区)'!AU171</f>
        <v>3552.8628149800988</v>
      </c>
      <c r="K29" s="63">
        <f>'総括表(地区)'!AV171</f>
        <v>3567.660954900598</v>
      </c>
    </row>
    <row r="30" spans="1:11" s="56" customFormat="1" ht="15" customHeight="1">
      <c r="A30" s="64" t="str">
        <f t="shared" si="2"/>
        <v>区全域</v>
      </c>
      <c r="B30" s="65">
        <f>'総括表(地区)'!AM172</f>
        <v>8484.3194400837965</v>
      </c>
      <c r="C30" s="65">
        <f>'総括表(地区)'!AN172</f>
        <v>8621.1585042485458</v>
      </c>
      <c r="D30" s="65">
        <f>'総括表(地区)'!AO172</f>
        <v>8753.3098853334814</v>
      </c>
      <c r="E30" s="65">
        <f>'総括表(地区)'!AP172</f>
        <v>8794.8147284082934</v>
      </c>
      <c r="F30" s="65">
        <f>'総括表(地区)'!AQ172</f>
        <v>8919.5473306061103</v>
      </c>
      <c r="G30" s="65">
        <f>'総括表(地区)'!AR172</f>
        <v>9021.4747223716604</v>
      </c>
      <c r="H30" s="65">
        <f>'総括表(地区)'!AS172</f>
        <v>9105.766013160186</v>
      </c>
      <c r="I30" s="65">
        <f>'総括表(地区)'!AT172</f>
        <v>9153.6846435958723</v>
      </c>
      <c r="J30" s="65">
        <f>'総括表(地区)'!AU172</f>
        <v>9197.483617210677</v>
      </c>
      <c r="K30" s="65">
        <f>'総括表(地区)'!AV172</f>
        <v>9218.7863987617802</v>
      </c>
    </row>
    <row r="31" spans="1:11" s="56" customFormat="1" ht="6.95" customHeight="1">
      <c r="A31" s="55"/>
      <c r="E31" s="55"/>
    </row>
    <row r="32" spans="1:11" s="53" customFormat="1" ht="20.100000000000001" customHeight="1">
      <c r="A32" s="57"/>
      <c r="B32" s="54">
        <f>総括表!AW5</f>
        <v>2065</v>
      </c>
      <c r="C32" s="54">
        <f>総括表!AX5</f>
        <v>2066</v>
      </c>
      <c r="D32" s="54">
        <f>総括表!AY5</f>
        <v>2067</v>
      </c>
      <c r="E32" s="54">
        <f>総括表!AZ5</f>
        <v>2068</v>
      </c>
      <c r="F32" s="54">
        <f>総括表!BA5</f>
        <v>2069</v>
      </c>
      <c r="G32" s="54">
        <f>総括表!BB5</f>
        <v>2070</v>
      </c>
      <c r="H32" s="54">
        <f>総括表!BC5</f>
        <v>2071</v>
      </c>
      <c r="I32" s="54" t="str">
        <f>総括表!BD5</f>
        <v>　</v>
      </c>
      <c r="J32" s="54" t="str">
        <f>総括表!BE5</f>
        <v>　</v>
      </c>
      <c r="K32" s="54" t="str">
        <f>総括表!BF5</f>
        <v>　</v>
      </c>
    </row>
    <row r="33" spans="1:11" s="56" customFormat="1" ht="15" customHeight="1">
      <c r="A33" s="58" t="str">
        <f t="shared" ref="A33:A36" si="3">A9</f>
        <v>大森地区</v>
      </c>
      <c r="B33" s="59">
        <f>'総括表(地区)'!AW169</f>
        <v>2965.2558764829719</v>
      </c>
      <c r="C33" s="59">
        <f>'総括表(地区)'!AX169</f>
        <v>2966.9574346356103</v>
      </c>
      <c r="D33" s="59">
        <f>'総括表(地区)'!AY169</f>
        <v>2956.9810570142199</v>
      </c>
      <c r="E33" s="59">
        <f>'総括表(地区)'!AZ169</f>
        <v>2943.6399467098099</v>
      </c>
      <c r="F33" s="59">
        <f>'総括表(地区)'!BA169</f>
        <v>2923.0288738403287</v>
      </c>
      <c r="G33" s="59">
        <f>'総括表(地区)'!BB169</f>
        <v>2909.2167872749087</v>
      </c>
      <c r="H33" s="59">
        <f>'総括表(地区)'!BC169</f>
        <v>2892.6991105186967</v>
      </c>
      <c r="I33" s="59" t="str">
        <f>'総括表(地区)'!BD169</f>
        <v>　</v>
      </c>
      <c r="J33" s="59" t="str">
        <f>'総括表(地区)'!BE169</f>
        <v>　</v>
      </c>
      <c r="K33" s="59" t="str">
        <f>'総括表(地区)'!BF169</f>
        <v>　</v>
      </c>
    </row>
    <row r="34" spans="1:11" s="56" customFormat="1" ht="15" customHeight="1">
      <c r="A34" s="60" t="str">
        <f t="shared" si="3"/>
        <v>調布地区</v>
      </c>
      <c r="B34" s="61">
        <f>'総括表(地区)'!AW170</f>
        <v>2691.3970472782148</v>
      </c>
      <c r="C34" s="61">
        <f>'総括表(地区)'!AX170</f>
        <v>2677.4435747226539</v>
      </c>
      <c r="D34" s="61">
        <f>'総括表(地区)'!AY170</f>
        <v>2652.166997004635</v>
      </c>
      <c r="E34" s="61">
        <f>'総括表(地区)'!AZ170</f>
        <v>2619.0620908516407</v>
      </c>
      <c r="F34" s="61">
        <f>'総括表(地区)'!BA170</f>
        <v>2585.9787913425635</v>
      </c>
      <c r="G34" s="61">
        <f>'総括表(地区)'!BB170</f>
        <v>2556.3840219629201</v>
      </c>
      <c r="H34" s="61">
        <f>'総括表(地区)'!BC170</f>
        <v>2522.7894379519876</v>
      </c>
      <c r="I34" s="61">
        <f>'総括表(地区)'!BD170</f>
        <v>0</v>
      </c>
      <c r="J34" s="61">
        <f>'総括表(地区)'!BE170</f>
        <v>0</v>
      </c>
      <c r="K34" s="61">
        <f>'総括表(地区)'!BF170</f>
        <v>0</v>
      </c>
    </row>
    <row r="35" spans="1:11" s="56" customFormat="1" ht="15" customHeight="1">
      <c r="A35" s="62" t="str">
        <f t="shared" si="3"/>
        <v>蒲田地区</v>
      </c>
      <c r="B35" s="63">
        <f>'総括表(地区)'!AW171</f>
        <v>3573.6818866544299</v>
      </c>
      <c r="C35" s="63">
        <f>'総括表(地区)'!AX171</f>
        <v>3569.033899581229</v>
      </c>
      <c r="D35" s="63">
        <f>'総括表(地区)'!AY171</f>
        <v>3546.6213027966578</v>
      </c>
      <c r="E35" s="63">
        <f>'総括表(地区)'!AZ171</f>
        <v>3530.8267904706172</v>
      </c>
      <c r="F35" s="63">
        <f>'総括表(地区)'!BA171</f>
        <v>3507.4625231103487</v>
      </c>
      <c r="G35" s="63">
        <f>'総括表(地区)'!BB171</f>
        <v>3484.0697929003845</v>
      </c>
      <c r="H35" s="63">
        <f>'総括表(地区)'!BC171</f>
        <v>3469.149230122689</v>
      </c>
      <c r="I35" s="63">
        <f>'総括表(地区)'!BD171</f>
        <v>0</v>
      </c>
      <c r="J35" s="63">
        <f>'総括表(地区)'!BE171</f>
        <v>0</v>
      </c>
      <c r="K35" s="63">
        <f>'総括表(地区)'!BF171</f>
        <v>0</v>
      </c>
    </row>
    <row r="36" spans="1:11" s="56" customFormat="1" ht="15" customHeight="1">
      <c r="A36" s="64" t="str">
        <f t="shared" si="3"/>
        <v>区全域</v>
      </c>
      <c r="B36" s="65">
        <f>'総括表(地区)'!AW172</f>
        <v>9230.3348104156175</v>
      </c>
      <c r="C36" s="65">
        <f>'総括表(地区)'!AX172</f>
        <v>9213.4349089394927</v>
      </c>
      <c r="D36" s="65">
        <f>'総括表(地区)'!AY172</f>
        <v>9155.7693568155119</v>
      </c>
      <c r="E36" s="65">
        <f>'総括表(地区)'!AZ172</f>
        <v>9093.5288280320674</v>
      </c>
      <c r="F36" s="65">
        <f>'総括表(地区)'!BA172</f>
        <v>9016.4701882932404</v>
      </c>
      <c r="G36" s="65">
        <f>'総括表(地区)'!BB172</f>
        <v>8949.6706021382124</v>
      </c>
      <c r="H36" s="65">
        <f>'総括表(地区)'!BC172</f>
        <v>8884.6377785933728</v>
      </c>
      <c r="I36" s="65" t="str">
        <f>'総括表(地区)'!BD172</f>
        <v>　</v>
      </c>
      <c r="J36" s="65" t="str">
        <f>'総括表(地区)'!BE172</f>
        <v>　</v>
      </c>
      <c r="K36" s="65" t="str">
        <f>'総括表(地区)'!BF172</f>
        <v>　</v>
      </c>
    </row>
  </sheetData>
  <mergeCells count="5">
    <mergeCell ref="D2:E2"/>
    <mergeCell ref="D3:E3"/>
    <mergeCell ref="D4:E4"/>
    <mergeCell ref="D5:E5"/>
    <mergeCell ref="D6:E6"/>
  </mergeCells>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K18"/>
  <sheetViews>
    <sheetView zoomScale="70" zoomScaleNormal="70" workbookViewId="0">
      <selection activeCell="G22" sqref="G22"/>
    </sheetView>
  </sheetViews>
  <sheetFormatPr defaultColWidth="9" defaultRowHeight="15" customHeight="1"/>
  <cols>
    <col min="1" max="1" width="18.5" style="51" customWidth="1"/>
    <col min="2" max="10" width="11.875" style="50" customWidth="1"/>
    <col min="11" max="11" width="15.625" style="50" customWidth="1"/>
    <col min="12" max="16384" width="9" style="50"/>
  </cols>
  <sheetData>
    <row r="1" spans="1:11" ht="30" customHeight="1">
      <c r="A1" s="49" t="str">
        <f>総括表!$A$96</f>
        <v>：男性人口_区全域</v>
      </c>
      <c r="K1" s="51" t="s">
        <v>260</v>
      </c>
    </row>
    <row r="2" spans="1:11" s="53" customFormat="1" ht="20.100000000000001" customHeight="1">
      <c r="A2" s="52"/>
      <c r="E2" s="54"/>
      <c r="F2" s="54">
        <f>総括表!C5</f>
        <v>2019</v>
      </c>
      <c r="G2" s="54">
        <f>総括表!D5</f>
        <v>2020</v>
      </c>
      <c r="H2" s="54">
        <f>総括表!E5</f>
        <v>2021</v>
      </c>
      <c r="I2" s="54">
        <f>総括表!F5</f>
        <v>2022</v>
      </c>
      <c r="J2" s="54">
        <f>総括表!G5</f>
        <v>2023</v>
      </c>
      <c r="K2" s="54">
        <f>総括表!H5</f>
        <v>2024</v>
      </c>
    </row>
    <row r="3" spans="1:11" s="56" customFormat="1" ht="20.100000000000001" customHeight="1">
      <c r="A3" s="55"/>
      <c r="E3" s="66" t="s">
        <v>27</v>
      </c>
      <c r="F3" s="67">
        <f>IF(総括表!C99="","",総括表!C99)</f>
        <v>362653.00000000017</v>
      </c>
      <c r="G3" s="67">
        <f>IF(総括表!D99="","",総括表!D99)</f>
        <v>364570.99999999988</v>
      </c>
      <c r="H3" s="67">
        <f>IF(総括表!E99="","",総括表!E99)</f>
        <v>363630</v>
      </c>
      <c r="I3" s="67">
        <f>IF(総括表!F99="","",総括表!F99)</f>
        <v>361634.00000000006</v>
      </c>
      <c r="J3" s="67">
        <f>IF(総括表!G99="","",総括表!G99)</f>
        <v>361782.00000000006</v>
      </c>
      <c r="K3" s="67">
        <f>IF(総括表!H99="","",総括表!H99)</f>
        <v>364637</v>
      </c>
    </row>
    <row r="4" spans="1:11" s="56" customFormat="1" ht="6.95" customHeight="1">
      <c r="A4" s="55"/>
      <c r="E4" s="55"/>
    </row>
    <row r="5" spans="1:11" s="53" customFormat="1" ht="20.100000000000001" customHeight="1">
      <c r="A5" s="57"/>
      <c r="B5" s="54">
        <f>総括表!I5</f>
        <v>2025</v>
      </c>
      <c r="C5" s="54">
        <f>総括表!J5</f>
        <v>2026</v>
      </c>
      <c r="D5" s="54">
        <f>総括表!K5</f>
        <v>2027</v>
      </c>
      <c r="E5" s="54">
        <f>総括表!L5</f>
        <v>2028</v>
      </c>
      <c r="F5" s="54">
        <f>総括表!M5</f>
        <v>2029</v>
      </c>
      <c r="G5" s="54">
        <f>総括表!N5</f>
        <v>2030</v>
      </c>
      <c r="H5" s="54">
        <f>総括表!O5</f>
        <v>2031</v>
      </c>
      <c r="I5" s="54">
        <f>総括表!P5</f>
        <v>2032</v>
      </c>
      <c r="J5" s="54">
        <f>総括表!Q5</f>
        <v>2033</v>
      </c>
      <c r="K5" s="54">
        <f>総括表!R5</f>
        <v>2034</v>
      </c>
    </row>
    <row r="6" spans="1:11" s="56" customFormat="1" ht="20.100000000000001" customHeight="1">
      <c r="A6" s="64" t="str">
        <f>総括表!B10</f>
        <v>基本推計</v>
      </c>
      <c r="B6" s="70">
        <f>IF(総括表!I99="","",総括表!I99)</f>
        <v>368378</v>
      </c>
      <c r="C6" s="70">
        <f>IF(総括表!J99="","",総括表!J99)</f>
        <v>368806.05075570842</v>
      </c>
      <c r="D6" s="70">
        <f>IF(総括表!K99="","",総括表!K99)</f>
        <v>369146.17248162185</v>
      </c>
      <c r="E6" s="70">
        <f>IF(総括表!L99="","",総括表!L99)</f>
        <v>369378.10093967849</v>
      </c>
      <c r="F6" s="70">
        <f>IF(総括表!M99="","",総括表!M99)</f>
        <v>369455.68589110987</v>
      </c>
      <c r="G6" s="70">
        <f>IF(総括表!N99="","",総括表!N99)</f>
        <v>369470.14395188197</v>
      </c>
      <c r="H6" s="70">
        <f>IF(総括表!O99="","",総括表!O99)</f>
        <v>369629.21075458149</v>
      </c>
      <c r="I6" s="70">
        <f>IF(総括表!P99="","",総括表!P99)</f>
        <v>369755.88081589615</v>
      </c>
      <c r="J6" s="70">
        <f>IF(総括表!Q99="","",総括表!Q99)</f>
        <v>369895.33975955332</v>
      </c>
      <c r="K6" s="70">
        <f>IF(総括表!R99="","",総括表!R99)</f>
        <v>369984.09537736065</v>
      </c>
    </row>
    <row r="7" spans="1:11" s="56" customFormat="1" ht="6.95" customHeight="1">
      <c r="A7" s="55"/>
      <c r="E7" s="55"/>
    </row>
    <row r="8" spans="1:11" s="53" customFormat="1" ht="20.100000000000001" customHeight="1">
      <c r="A8" s="57"/>
      <c r="B8" s="54">
        <f>総括表!S5</f>
        <v>2035</v>
      </c>
      <c r="C8" s="54">
        <f>総括表!T5</f>
        <v>2036</v>
      </c>
      <c r="D8" s="54">
        <f>総括表!U5</f>
        <v>2037</v>
      </c>
      <c r="E8" s="54">
        <f>総括表!V5</f>
        <v>2038</v>
      </c>
      <c r="F8" s="54">
        <f>総括表!W5</f>
        <v>2039</v>
      </c>
      <c r="G8" s="54">
        <f>総括表!X5</f>
        <v>2040</v>
      </c>
      <c r="H8" s="54">
        <f>総括表!Y5</f>
        <v>2041</v>
      </c>
      <c r="I8" s="54">
        <f>総括表!Z5</f>
        <v>2042</v>
      </c>
      <c r="J8" s="54">
        <f>総括表!AA5</f>
        <v>2043</v>
      </c>
      <c r="K8" s="54">
        <f>総括表!AB5</f>
        <v>2044</v>
      </c>
    </row>
    <row r="9" spans="1:11" s="56" customFormat="1" ht="20.100000000000001" customHeight="1">
      <c r="A9" s="64" t="str">
        <f t="shared" ref="A9" si="0">A6</f>
        <v>基本推計</v>
      </c>
      <c r="B9" s="70">
        <f>IF(総括表!S99="","",総括表!S99)</f>
        <v>370085.12548201164</v>
      </c>
      <c r="C9" s="70">
        <f>IF(総括表!T99="","",総括表!T99)</f>
        <v>370330.59621899429</v>
      </c>
      <c r="D9" s="70">
        <f>IF(総括表!U99="","",総括表!U99)</f>
        <v>370537.97022656596</v>
      </c>
      <c r="E9" s="70">
        <f>IF(総括表!V99="","",総括表!V99)</f>
        <v>370731.7171830897</v>
      </c>
      <c r="F9" s="70">
        <f>IF(総括表!W99="","",総括表!W99)</f>
        <v>370908.95420947112</v>
      </c>
      <c r="G9" s="70">
        <f>IF(総括表!X99="","",総括表!X99)</f>
        <v>371061.54765285447</v>
      </c>
      <c r="H9" s="70">
        <f>IF(総括表!Y99="","",総括表!Y99)</f>
        <v>371304.54029619682</v>
      </c>
      <c r="I9" s="70">
        <f>IF(総括表!Z99="","",総括表!Z99)</f>
        <v>371444.30247623799</v>
      </c>
      <c r="J9" s="70">
        <f>IF(総括表!AA99="","",総括表!AA99)</f>
        <v>371377.50836478639</v>
      </c>
      <c r="K9" s="70">
        <f>IF(総括表!AB99="","",総括表!AB99)</f>
        <v>371172.48776437232</v>
      </c>
    </row>
    <row r="10" spans="1:11" s="56" customFormat="1" ht="6.95" customHeight="1">
      <c r="A10" s="55"/>
      <c r="E10" s="55"/>
    </row>
    <row r="11" spans="1:11" s="53" customFormat="1" ht="20.100000000000001" customHeight="1">
      <c r="A11" s="57"/>
      <c r="B11" s="54">
        <f>総括表!AC5</f>
        <v>2045</v>
      </c>
      <c r="C11" s="54">
        <f>総括表!AD5</f>
        <v>2046</v>
      </c>
      <c r="D11" s="54">
        <f>総括表!AE5</f>
        <v>2047</v>
      </c>
      <c r="E11" s="54">
        <f>総括表!AF5</f>
        <v>2048</v>
      </c>
      <c r="F11" s="54">
        <f>総括表!AG5</f>
        <v>2049</v>
      </c>
      <c r="G11" s="54">
        <f>総括表!AH5</f>
        <v>2050</v>
      </c>
      <c r="H11" s="54">
        <f>総括表!AI5</f>
        <v>2051</v>
      </c>
      <c r="I11" s="54">
        <f>総括表!AJ5</f>
        <v>2052</v>
      </c>
      <c r="J11" s="54">
        <f>総括表!AK5</f>
        <v>2053</v>
      </c>
      <c r="K11" s="54">
        <f>総括表!AL5</f>
        <v>2054</v>
      </c>
    </row>
    <row r="12" spans="1:11" s="56" customFormat="1" ht="20.100000000000001" customHeight="1">
      <c r="A12" s="64" t="str">
        <f t="shared" ref="A12" si="1">A6</f>
        <v>基本推計</v>
      </c>
      <c r="B12" s="70">
        <f>IF(総括表!AC99="","",総括表!AC99)</f>
        <v>370844.89720847167</v>
      </c>
      <c r="C12" s="70">
        <f>IF(総括表!AD99="","",総括表!AD99)</f>
        <v>370506.9192390595</v>
      </c>
      <c r="D12" s="70">
        <f>IF(総括表!AE99="","",総括表!AE99)</f>
        <v>370036.98157847684</v>
      </c>
      <c r="E12" s="70">
        <f>IF(総括表!AF99="","",総括表!AF99)</f>
        <v>369468.00379167427</v>
      </c>
      <c r="F12" s="70">
        <f>IF(総括表!AG99="","",総括表!AG99)</f>
        <v>368900.93879922223</v>
      </c>
      <c r="G12" s="70">
        <f>IF(総括表!AH99="","",総括表!AH99)</f>
        <v>368307.56067174918</v>
      </c>
      <c r="H12" s="70">
        <f>IF(総括表!AI99="","",総括表!AI99)</f>
        <v>367701.89438495121</v>
      </c>
      <c r="I12" s="70">
        <f>IF(総括表!AJ99="","",総括表!AJ99)</f>
        <v>367063.96256126463</v>
      </c>
      <c r="J12" s="70">
        <f>IF(総括表!AK99="","",総括表!AK99)</f>
        <v>366392.70441247447</v>
      </c>
      <c r="K12" s="70">
        <f>IF(総括表!AL99="","",総括表!AL99)</f>
        <v>365690.28227866953</v>
      </c>
    </row>
    <row r="13" spans="1:11" s="56" customFormat="1" ht="6.95" customHeight="1">
      <c r="A13" s="55"/>
      <c r="E13" s="55"/>
    </row>
    <row r="14" spans="1:11" s="56" customFormat="1" ht="20.100000000000001" customHeight="1">
      <c r="A14" s="66"/>
      <c r="B14" s="54">
        <f>総括表!AM5</f>
        <v>2055</v>
      </c>
      <c r="C14" s="54">
        <f>総括表!AN5</f>
        <v>2056</v>
      </c>
      <c r="D14" s="54">
        <f>総括表!AO5</f>
        <v>2057</v>
      </c>
      <c r="E14" s="54">
        <f>総括表!AP5</f>
        <v>2058</v>
      </c>
      <c r="F14" s="54">
        <f>総括表!AQ5</f>
        <v>2059</v>
      </c>
      <c r="G14" s="54">
        <f>総括表!AR5</f>
        <v>2060</v>
      </c>
      <c r="H14" s="54">
        <f>総括表!AS5</f>
        <v>2061</v>
      </c>
      <c r="I14" s="54">
        <f>総括表!AT5</f>
        <v>2062</v>
      </c>
      <c r="J14" s="54">
        <f>総括表!AU5</f>
        <v>2063</v>
      </c>
      <c r="K14" s="54">
        <f>総括表!AV5</f>
        <v>2064</v>
      </c>
    </row>
    <row r="15" spans="1:11" s="56" customFormat="1" ht="20.100000000000001" customHeight="1">
      <c r="A15" s="64" t="str">
        <f t="shared" ref="A15" si="2">A6</f>
        <v>基本推計</v>
      </c>
      <c r="B15" s="70">
        <f>IF(総括表!AM99="","",総括表!AM99)</f>
        <v>364957.96179924137</v>
      </c>
      <c r="C15" s="70">
        <f>IF(総括表!AN99="","",総括表!AN99)</f>
        <v>364199.01093950734</v>
      </c>
      <c r="D15" s="70">
        <f>IF(総括表!AO99="","",総括表!AO99)</f>
        <v>363402.1511257544</v>
      </c>
      <c r="E15" s="70">
        <f>IF(総括表!AP99="","",総括表!AP99)</f>
        <v>362569.68269965309</v>
      </c>
      <c r="F15" s="70">
        <f>IF(総括表!AQ99="","",総括表!AQ99)</f>
        <v>361716.71108175279</v>
      </c>
      <c r="G15" s="70">
        <f>IF(総括表!AR99="","",総括表!AR99)</f>
        <v>360836.44057528418</v>
      </c>
      <c r="H15" s="70">
        <f>IF(総括表!AS99="","",総括表!AS99)</f>
        <v>359937.6363700853</v>
      </c>
      <c r="I15" s="70">
        <f>IF(総括表!AT99="","",総括表!AT99)</f>
        <v>359025.61711084575</v>
      </c>
      <c r="J15" s="70">
        <f>IF(総括表!AU99="","",総括表!AU99)</f>
        <v>358098.92510938906</v>
      </c>
      <c r="K15" s="70">
        <f>IF(総括表!AV99="","",総括表!AV99)</f>
        <v>357168.47635383549</v>
      </c>
    </row>
    <row r="16" spans="1:11" s="56" customFormat="1" ht="6.95" customHeight="1">
      <c r="A16" s="55"/>
      <c r="E16" s="55"/>
    </row>
    <row r="17" spans="1:11" s="53" customFormat="1" ht="20.100000000000001" customHeight="1">
      <c r="A17" s="57"/>
      <c r="B17" s="54">
        <f>総括表!AW5</f>
        <v>2065</v>
      </c>
      <c r="C17" s="54">
        <f>総括表!AX5</f>
        <v>2066</v>
      </c>
      <c r="D17" s="54">
        <f>総括表!AY5</f>
        <v>2067</v>
      </c>
      <c r="E17" s="54">
        <f>総括表!AZ5</f>
        <v>2068</v>
      </c>
      <c r="F17" s="54">
        <f>総括表!BA5</f>
        <v>2069</v>
      </c>
      <c r="G17" s="54">
        <f>総括表!BB5</f>
        <v>2070</v>
      </c>
      <c r="H17" s="54">
        <f>総括表!BC5</f>
        <v>2071</v>
      </c>
      <c r="I17" s="54" t="str">
        <f>総括表!BD5</f>
        <v>　</v>
      </c>
      <c r="J17" s="54" t="str">
        <f>総括表!BE5</f>
        <v>　</v>
      </c>
      <c r="K17" s="54" t="str">
        <f>総括表!BF5</f>
        <v>　</v>
      </c>
    </row>
    <row r="18" spans="1:11" s="56" customFormat="1" ht="20.100000000000001" customHeight="1">
      <c r="A18" s="64" t="str">
        <f t="shared" ref="A18" si="3">A6</f>
        <v>基本推計</v>
      </c>
      <c r="B18" s="70">
        <f>IF(総括表!AW99="","",総括表!AW99)</f>
        <v>356227.55002205388</v>
      </c>
      <c r="C18" s="70">
        <f>IF(総括表!AX99="","",総括表!AX99)</f>
        <v>355280.27400278486</v>
      </c>
      <c r="D18" s="70">
        <f>IF(総括表!AY99="","",総括表!AY99)</f>
        <v>354324.23395472532</v>
      </c>
      <c r="E18" s="70">
        <f>IF(総括表!AZ99="","",総括表!AZ99)</f>
        <v>353355.91930187005</v>
      </c>
      <c r="F18" s="70">
        <f>IF(総括表!BA99="","",総括表!BA99)</f>
        <v>352376.7920066932</v>
      </c>
      <c r="G18" s="70">
        <f>IF(総括表!BB99="","",総括表!BB99)</f>
        <v>351383.59000132233</v>
      </c>
      <c r="H18" s="70">
        <f>IF(総括表!BC99="","",総括表!BC99)</f>
        <v>350377.07489647123</v>
      </c>
      <c r="I18" s="70" t="str">
        <f>IF(総括表!BD99="","",総括表!BD99)</f>
        <v>　</v>
      </c>
      <c r="J18" s="70" t="str">
        <f>IF(総括表!BE99="","",総括表!BE99)</f>
        <v>　</v>
      </c>
      <c r="K18" s="70" t="str">
        <f>IF(総括表!BF99="","",総括表!BF99)</f>
        <v>　</v>
      </c>
    </row>
  </sheetData>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BI36"/>
  <sheetViews>
    <sheetView zoomScale="70" zoomScaleNormal="70" workbookViewId="0"/>
  </sheetViews>
  <sheetFormatPr defaultColWidth="9" defaultRowHeight="15" customHeight="1"/>
  <cols>
    <col min="1" max="1" width="18.5" style="51" customWidth="1"/>
    <col min="2" max="10" width="11.875" style="50" customWidth="1"/>
    <col min="11" max="11" width="15.625" style="50" customWidth="1"/>
    <col min="12" max="61" width="9" style="31"/>
    <col min="62" max="16384" width="9" style="50"/>
  </cols>
  <sheetData>
    <row r="1" spans="1:61" ht="20.100000000000001" customHeight="1">
      <c r="A1" s="49" t="str">
        <f>'総括表(地区)'!$A$96</f>
        <v>：男性人口_地区別(基本推計)</v>
      </c>
      <c r="K1" s="51" t="s">
        <v>260</v>
      </c>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row>
    <row r="2" spans="1:61" s="53" customFormat="1" ht="20.100000000000001" customHeight="1">
      <c r="A2" s="52"/>
      <c r="D2" s="112"/>
      <c r="E2" s="113"/>
      <c r="F2" s="54">
        <f>総括表!C5</f>
        <v>2019</v>
      </c>
      <c r="G2" s="54">
        <f>総括表!D5</f>
        <v>2020</v>
      </c>
      <c r="H2" s="54">
        <f>総括表!E5</f>
        <v>2021</v>
      </c>
      <c r="I2" s="54">
        <f>総括表!F5</f>
        <v>2022</v>
      </c>
      <c r="J2" s="54">
        <f>総括表!G5</f>
        <v>2023</v>
      </c>
      <c r="K2" s="54">
        <f>総括表!H5</f>
        <v>2024</v>
      </c>
    </row>
    <row r="3" spans="1:61" s="53" customFormat="1" ht="15" customHeight="1">
      <c r="A3" s="52"/>
      <c r="D3" s="114" t="str">
        <f>"大森地区"</f>
        <v>大森地区</v>
      </c>
      <c r="E3" s="115"/>
      <c r="F3" s="59">
        <f>'総括表(地区)'!C96</f>
        <v>122413.00000000001</v>
      </c>
      <c r="G3" s="59">
        <f>'総括表(地区)'!D96</f>
        <v>123362.99999999996</v>
      </c>
      <c r="H3" s="59">
        <f>'総括表(地区)'!E96</f>
        <v>123151.99999999997</v>
      </c>
      <c r="I3" s="59">
        <f>'総括表(地区)'!F96</f>
        <v>121966.99999999996</v>
      </c>
      <c r="J3" s="59">
        <f>'総括表(地区)'!G96</f>
        <v>122014.00000000004</v>
      </c>
      <c r="K3" s="59">
        <f>'総括表(地区)'!H96</f>
        <v>123160.99999999996</v>
      </c>
    </row>
    <row r="4" spans="1:61" s="53" customFormat="1" ht="15" customHeight="1">
      <c r="A4" s="52"/>
      <c r="D4" s="116" t="str">
        <f>"調布地区"</f>
        <v>調布地区</v>
      </c>
      <c r="E4" s="117"/>
      <c r="F4" s="61">
        <f>'総括表(地区)'!C97</f>
        <v>90053.000000000044</v>
      </c>
      <c r="G4" s="61">
        <f>'総括表(地区)'!D97</f>
        <v>90644.999999999956</v>
      </c>
      <c r="H4" s="61">
        <f>'総括表(地区)'!E97</f>
        <v>90590.999999999985</v>
      </c>
      <c r="I4" s="61">
        <f>'総括表(地区)'!F97</f>
        <v>89901.999999999985</v>
      </c>
      <c r="J4" s="61">
        <f>'総括表(地区)'!G97</f>
        <v>89667.000000000015</v>
      </c>
      <c r="K4" s="61">
        <f>'総括表(地区)'!H97</f>
        <v>89998.000000000015</v>
      </c>
    </row>
    <row r="5" spans="1:61" s="53" customFormat="1" ht="15" customHeight="1">
      <c r="A5" s="52"/>
      <c r="D5" s="118" t="str">
        <f>"蒲田地区"</f>
        <v>蒲田地区</v>
      </c>
      <c r="E5" s="119"/>
      <c r="F5" s="63">
        <f>'総括表(地区)'!C98</f>
        <v>150187.00000000009</v>
      </c>
      <c r="G5" s="63">
        <f>'総括表(地区)'!D98</f>
        <v>150562.99999999997</v>
      </c>
      <c r="H5" s="63">
        <f>'総括表(地区)'!E98</f>
        <v>149887</v>
      </c>
      <c r="I5" s="63">
        <f>'総括表(地区)'!F98</f>
        <v>149765.00000000009</v>
      </c>
      <c r="J5" s="63">
        <f>'総括表(地区)'!G98</f>
        <v>150101.00000000003</v>
      </c>
      <c r="K5" s="63">
        <f>'総括表(地区)'!H98</f>
        <v>151478.00000000006</v>
      </c>
    </row>
    <row r="6" spans="1:61" s="56" customFormat="1" ht="15" customHeight="1">
      <c r="A6" s="55"/>
      <c r="D6" s="120" t="str">
        <f>"区全域"</f>
        <v>区全域</v>
      </c>
      <c r="E6" s="121"/>
      <c r="F6" s="65">
        <f>'総括表(地区)'!C99</f>
        <v>362653.00000000012</v>
      </c>
      <c r="G6" s="65">
        <f>'総括表(地区)'!D99</f>
        <v>364570.99999999988</v>
      </c>
      <c r="H6" s="65">
        <f>'総括表(地区)'!E99</f>
        <v>363629.99999999994</v>
      </c>
      <c r="I6" s="65">
        <f>'総括表(地区)'!F99</f>
        <v>361634</v>
      </c>
      <c r="J6" s="65">
        <f>'総括表(地区)'!G99</f>
        <v>361782.00000000012</v>
      </c>
      <c r="K6" s="65">
        <f>'総括表(地区)'!H99</f>
        <v>364637</v>
      </c>
    </row>
    <row r="7" spans="1:61" s="56" customFormat="1" ht="6.95" customHeight="1">
      <c r="A7" s="55"/>
      <c r="E7" s="55"/>
    </row>
    <row r="8" spans="1:61" s="53" customFormat="1" ht="20.100000000000001" customHeight="1">
      <c r="A8" s="57"/>
      <c r="B8" s="54">
        <f>総括表!I5</f>
        <v>2025</v>
      </c>
      <c r="C8" s="54">
        <f>総括表!J5</f>
        <v>2026</v>
      </c>
      <c r="D8" s="54">
        <f>総括表!K5</f>
        <v>2027</v>
      </c>
      <c r="E8" s="54">
        <f>総括表!L5</f>
        <v>2028</v>
      </c>
      <c r="F8" s="54">
        <f>総括表!M5</f>
        <v>2029</v>
      </c>
      <c r="G8" s="54">
        <f>総括表!N5</f>
        <v>2030</v>
      </c>
      <c r="H8" s="54">
        <f>総括表!O5</f>
        <v>2031</v>
      </c>
      <c r="I8" s="54">
        <f>総括表!P5</f>
        <v>2032</v>
      </c>
      <c r="J8" s="54">
        <f>総括表!Q5</f>
        <v>2033</v>
      </c>
      <c r="K8" s="54">
        <f>総括表!R5</f>
        <v>2034</v>
      </c>
    </row>
    <row r="9" spans="1:61" s="56" customFormat="1" ht="15" customHeight="1">
      <c r="A9" s="58" t="str">
        <f>"大森地区"</f>
        <v>大森地区</v>
      </c>
      <c r="B9" s="59">
        <f>'総括表(地区)'!I96</f>
        <v>124515.99999999999</v>
      </c>
      <c r="C9" s="59">
        <f>'総括表(地区)'!J96</f>
        <v>124734.19750185676</v>
      </c>
      <c r="D9" s="59">
        <f>'総括表(地区)'!K96</f>
        <v>124912.70303069972</v>
      </c>
      <c r="E9" s="59">
        <f>'総括表(地区)'!L96</f>
        <v>125055.94883158183</v>
      </c>
      <c r="F9" s="59">
        <f>'総括表(地区)'!M96</f>
        <v>125146.52267865447</v>
      </c>
      <c r="G9" s="59">
        <f>'総括表(地区)'!N96</f>
        <v>125201.08176553676</v>
      </c>
      <c r="H9" s="59">
        <f>'総括表(地区)'!O96</f>
        <v>125313.3190544363</v>
      </c>
      <c r="I9" s="59">
        <f>'総括表(地区)'!P96</f>
        <v>125419.78267765314</v>
      </c>
      <c r="J9" s="59">
        <f>'総括表(地区)'!Q96</f>
        <v>125551.67711969228</v>
      </c>
      <c r="K9" s="59">
        <f>'総括表(地区)'!R96</f>
        <v>125678.15213739754</v>
      </c>
    </row>
    <row r="10" spans="1:61" s="56" customFormat="1" ht="15" customHeight="1">
      <c r="A10" s="60" t="str">
        <f>"調布地区"</f>
        <v>調布地区</v>
      </c>
      <c r="B10" s="61">
        <f>'総括表(地区)'!I97</f>
        <v>90848.000000000015</v>
      </c>
      <c r="C10" s="61">
        <f>'総括表(地区)'!J97</f>
        <v>90787.129974588301</v>
      </c>
      <c r="D10" s="61">
        <f>'総括表(地区)'!K97</f>
        <v>90715.214433310772</v>
      </c>
      <c r="E10" s="61">
        <f>'総括表(地区)'!L97</f>
        <v>90625.943451966828</v>
      </c>
      <c r="F10" s="61">
        <f>'総括表(地区)'!M97</f>
        <v>90510.343319161271</v>
      </c>
      <c r="G10" s="61">
        <f>'総括表(地区)'!N97</f>
        <v>90396.357299525946</v>
      </c>
      <c r="H10" s="61">
        <f>'総括表(地区)'!O97</f>
        <v>90314.883443497136</v>
      </c>
      <c r="I10" s="61">
        <f>'総括表(地区)'!P97</f>
        <v>90232.315393701021</v>
      </c>
      <c r="J10" s="61">
        <f>'総括表(地区)'!Q97</f>
        <v>90152.262079026128</v>
      </c>
      <c r="K10" s="61">
        <f>'総括表(地区)'!R97</f>
        <v>90065.361792377953</v>
      </c>
    </row>
    <row r="11" spans="1:61" s="56" customFormat="1" ht="15" customHeight="1">
      <c r="A11" s="62" t="str">
        <f>"蒲田地区"</f>
        <v>蒲田地区</v>
      </c>
      <c r="B11" s="63">
        <f>'総括表(地区)'!I98</f>
        <v>153014</v>
      </c>
      <c r="C11" s="63">
        <f>'総括表(地区)'!J98</f>
        <v>153284.72327926336</v>
      </c>
      <c r="D11" s="63">
        <f>'総括表(地区)'!K98</f>
        <v>153518.25501761131</v>
      </c>
      <c r="E11" s="63">
        <f>'総括表(地区)'!L98</f>
        <v>153696.20865612986</v>
      </c>
      <c r="F11" s="63">
        <f>'総括表(地区)'!M98</f>
        <v>153798.81989329413</v>
      </c>
      <c r="G11" s="63">
        <f>'総括表(地区)'!N98</f>
        <v>153872.70488681927</v>
      </c>
      <c r="H11" s="63">
        <f>'総括表(地区)'!O98</f>
        <v>154001.00825664809</v>
      </c>
      <c r="I11" s="63">
        <f>'総括表(地区)'!P98</f>
        <v>154103.78274454197</v>
      </c>
      <c r="J11" s="63">
        <f>'総括表(地区)'!Q98</f>
        <v>154191.40056083488</v>
      </c>
      <c r="K11" s="63">
        <f>'総括表(地区)'!R98</f>
        <v>154240.58144758517</v>
      </c>
    </row>
    <row r="12" spans="1:61" s="56" customFormat="1" ht="15" customHeight="1">
      <c r="A12" s="64" t="str">
        <f>"区全域"</f>
        <v>区全域</v>
      </c>
      <c r="B12" s="65">
        <f>'総括表(地区)'!I99</f>
        <v>368378</v>
      </c>
      <c r="C12" s="65">
        <f>'総括表(地区)'!J99</f>
        <v>368806.05075570842</v>
      </c>
      <c r="D12" s="65">
        <f>'総括表(地区)'!K99</f>
        <v>369146.17248162179</v>
      </c>
      <c r="E12" s="65">
        <f>'総括表(地区)'!L99</f>
        <v>369378.10093967849</v>
      </c>
      <c r="F12" s="65">
        <f>'総括表(地区)'!M99</f>
        <v>369455.68589110987</v>
      </c>
      <c r="G12" s="65">
        <f>'総括表(地区)'!N99</f>
        <v>369470.14395188197</v>
      </c>
      <c r="H12" s="65">
        <f>'総括表(地区)'!O99</f>
        <v>369629.21075458149</v>
      </c>
      <c r="I12" s="65">
        <f>'総括表(地区)'!P99</f>
        <v>369755.88081589609</v>
      </c>
      <c r="J12" s="65">
        <f>'総括表(地区)'!Q99</f>
        <v>369895.33975955332</v>
      </c>
      <c r="K12" s="65">
        <f>'総括表(地区)'!R99</f>
        <v>369984.0953773607</v>
      </c>
    </row>
    <row r="13" spans="1:61" s="56" customFormat="1" ht="6.95" customHeight="1">
      <c r="A13" s="55"/>
      <c r="E13" s="55"/>
    </row>
    <row r="14" spans="1:61" s="53" customFormat="1" ht="20.100000000000001" customHeight="1">
      <c r="A14" s="57"/>
      <c r="B14" s="54">
        <f>総括表!S5</f>
        <v>2035</v>
      </c>
      <c r="C14" s="54">
        <f>総括表!T5</f>
        <v>2036</v>
      </c>
      <c r="D14" s="54">
        <f>総括表!U5</f>
        <v>2037</v>
      </c>
      <c r="E14" s="54">
        <f>総括表!V5</f>
        <v>2038</v>
      </c>
      <c r="F14" s="54">
        <f>総括表!W5</f>
        <v>2039</v>
      </c>
      <c r="G14" s="54">
        <f>総括表!X5</f>
        <v>2040</v>
      </c>
      <c r="H14" s="54">
        <f>総括表!Y5</f>
        <v>2041</v>
      </c>
      <c r="I14" s="54">
        <f>総括表!Z5</f>
        <v>2042</v>
      </c>
      <c r="J14" s="54">
        <f>総括表!AA5</f>
        <v>2043</v>
      </c>
      <c r="K14" s="54">
        <f>総括表!AB5</f>
        <v>2044</v>
      </c>
    </row>
    <row r="15" spans="1:61" s="56" customFormat="1" ht="15" customHeight="1">
      <c r="A15" s="58" t="str">
        <f t="shared" ref="A15:A18" si="0">A9</f>
        <v>大森地区</v>
      </c>
      <c r="B15" s="59">
        <f>'総括表(地区)'!S96</f>
        <v>125821.9794194905</v>
      </c>
      <c r="C15" s="59">
        <f>'総括表(地区)'!T96</f>
        <v>126038.64255299894</v>
      </c>
      <c r="D15" s="59">
        <f>'総括表(地区)'!U96</f>
        <v>126257.89207197809</v>
      </c>
      <c r="E15" s="59">
        <f>'総括表(地区)'!V96</f>
        <v>126489.176183264</v>
      </c>
      <c r="F15" s="59">
        <f>'総括表(地区)'!W96</f>
        <v>126711.64703848542</v>
      </c>
      <c r="G15" s="59">
        <f>'総括表(地区)'!X96</f>
        <v>126940.26606751292</v>
      </c>
      <c r="H15" s="59">
        <f>'総括表(地区)'!Y96</f>
        <v>127204.42516176859</v>
      </c>
      <c r="I15" s="59">
        <f>'総括表(地区)'!Z96</f>
        <v>127439.81403918708</v>
      </c>
      <c r="J15" s="59">
        <f>'総括表(地区)'!AA96</f>
        <v>127592.43747381927</v>
      </c>
      <c r="K15" s="59">
        <f>'総括表(地区)'!AB96</f>
        <v>127704.03288428899</v>
      </c>
    </row>
    <row r="16" spans="1:61" s="56" customFormat="1" ht="15" customHeight="1">
      <c r="A16" s="60" t="str">
        <f t="shared" si="0"/>
        <v>調布地区</v>
      </c>
      <c r="B16" s="61">
        <f>'総括表(地区)'!S97</f>
        <v>89973.500428533196</v>
      </c>
      <c r="C16" s="61">
        <f>'総括表(地区)'!T97</f>
        <v>89920.328086260983</v>
      </c>
      <c r="D16" s="61">
        <f>'総括表(地区)'!U97</f>
        <v>89854.491928588453</v>
      </c>
      <c r="E16" s="61">
        <f>'総括表(地区)'!V97</f>
        <v>89773.120983720757</v>
      </c>
      <c r="F16" s="61">
        <f>'総括表(地区)'!W97</f>
        <v>89683.562160348156</v>
      </c>
      <c r="G16" s="61">
        <f>'総括表(地区)'!X97</f>
        <v>89570.291089148144</v>
      </c>
      <c r="H16" s="61">
        <f>'総括表(地区)'!Y97</f>
        <v>89471.122666961135</v>
      </c>
      <c r="I16" s="61">
        <f>'総括表(地区)'!Z97</f>
        <v>89340.847527269463</v>
      </c>
      <c r="J16" s="61">
        <f>'総括表(地区)'!AA97</f>
        <v>89166.373115983559</v>
      </c>
      <c r="K16" s="61">
        <f>'総括表(地区)'!AB97</f>
        <v>88961.465363170675</v>
      </c>
    </row>
    <row r="17" spans="1:11" s="56" customFormat="1" ht="15" customHeight="1">
      <c r="A17" s="62" t="str">
        <f t="shared" si="0"/>
        <v>蒲田地区</v>
      </c>
      <c r="B17" s="63">
        <f>'総括表(地区)'!S98</f>
        <v>154289.64563398797</v>
      </c>
      <c r="C17" s="63">
        <f>'総括表(地区)'!T98</f>
        <v>154371.62557973439</v>
      </c>
      <c r="D17" s="63">
        <f>'総括表(地区)'!U98</f>
        <v>154425.58622599946</v>
      </c>
      <c r="E17" s="63">
        <f>'総括表(地区)'!V98</f>
        <v>154469.42001610497</v>
      </c>
      <c r="F17" s="63">
        <f>'総括表(地区)'!W98</f>
        <v>154513.74501063756</v>
      </c>
      <c r="G17" s="63">
        <f>'総括表(地区)'!X98</f>
        <v>154550.99049619341</v>
      </c>
      <c r="H17" s="63">
        <f>'総括表(地区)'!Y98</f>
        <v>154628.99246746709</v>
      </c>
      <c r="I17" s="63">
        <f>'総括表(地区)'!Z98</f>
        <v>154663.64090978148</v>
      </c>
      <c r="J17" s="63">
        <f>'総括表(地区)'!AA98</f>
        <v>154618.69777498356</v>
      </c>
      <c r="K17" s="63">
        <f>'総括表(地区)'!AB98</f>
        <v>154506.98951691264</v>
      </c>
    </row>
    <row r="18" spans="1:11" s="56" customFormat="1" ht="15" customHeight="1">
      <c r="A18" s="64" t="str">
        <f t="shared" si="0"/>
        <v>区全域</v>
      </c>
      <c r="B18" s="65">
        <f>'総括表(地区)'!S99</f>
        <v>370085.12548201164</v>
      </c>
      <c r="C18" s="65">
        <f>'総括表(地区)'!T99</f>
        <v>370330.59621899429</v>
      </c>
      <c r="D18" s="65">
        <f>'総括表(地区)'!U99</f>
        <v>370537.97022656602</v>
      </c>
      <c r="E18" s="65">
        <f>'総括表(地区)'!V99</f>
        <v>370731.7171830897</v>
      </c>
      <c r="F18" s="65">
        <f>'総括表(地区)'!W99</f>
        <v>370908.95420947112</v>
      </c>
      <c r="G18" s="65">
        <f>'総括表(地区)'!X99</f>
        <v>371061.54765285447</v>
      </c>
      <c r="H18" s="65">
        <f>'総括表(地区)'!Y99</f>
        <v>371304.54029619682</v>
      </c>
      <c r="I18" s="65">
        <f>'総括表(地区)'!Z99</f>
        <v>371444.30247623799</v>
      </c>
      <c r="J18" s="65">
        <f>'総括表(地区)'!AA99</f>
        <v>371377.50836478639</v>
      </c>
      <c r="K18" s="65">
        <f>'総括表(地区)'!AB99</f>
        <v>371172.48776437226</v>
      </c>
    </row>
    <row r="19" spans="1:11" s="56" customFormat="1" ht="6.95" customHeight="1">
      <c r="A19" s="55"/>
      <c r="E19" s="55"/>
    </row>
    <row r="20" spans="1:11" s="53" customFormat="1" ht="20.100000000000001" customHeight="1">
      <c r="A20" s="57"/>
      <c r="B20" s="54">
        <f>総括表!AC5</f>
        <v>2045</v>
      </c>
      <c r="C20" s="54">
        <f>総括表!AD5</f>
        <v>2046</v>
      </c>
      <c r="D20" s="54">
        <f>総括表!AE5</f>
        <v>2047</v>
      </c>
      <c r="E20" s="54">
        <f>総括表!AF5</f>
        <v>2048</v>
      </c>
      <c r="F20" s="54">
        <f>総括表!AG5</f>
        <v>2049</v>
      </c>
      <c r="G20" s="54">
        <f>総括表!AH5</f>
        <v>2050</v>
      </c>
      <c r="H20" s="54">
        <f>総括表!AI5</f>
        <v>2051</v>
      </c>
      <c r="I20" s="54">
        <f>総括表!AJ5</f>
        <v>2052</v>
      </c>
      <c r="J20" s="54">
        <f>総括表!AK5</f>
        <v>2053</v>
      </c>
      <c r="K20" s="54">
        <f>総括表!AL5</f>
        <v>2054</v>
      </c>
    </row>
    <row r="21" spans="1:11" s="56" customFormat="1" ht="15" customHeight="1">
      <c r="A21" s="58" t="str">
        <f t="shared" ref="A21:A24" si="1">A9</f>
        <v>大森地区</v>
      </c>
      <c r="B21" s="59">
        <f>'総括表(地区)'!AC96</f>
        <v>127756.14005482636</v>
      </c>
      <c r="C21" s="59">
        <f>'総括表(地区)'!AD96</f>
        <v>127813.59884441446</v>
      </c>
      <c r="D21" s="59">
        <f>'総括表(地区)'!AE96</f>
        <v>127812.73102461656</v>
      </c>
      <c r="E21" s="59">
        <f>'総括表(地区)'!AF96</f>
        <v>127770.09067521708</v>
      </c>
      <c r="F21" s="59">
        <f>'総括表(地区)'!AG96</f>
        <v>127725.5590447733</v>
      </c>
      <c r="G21" s="59">
        <f>'総括表(地区)'!AH96</f>
        <v>127666.8982205256</v>
      </c>
      <c r="H21" s="59">
        <f>'総括表(地区)'!AI96</f>
        <v>127602.75523341216</v>
      </c>
      <c r="I21" s="59">
        <f>'総括表(地区)'!AJ96</f>
        <v>127531.76436034722</v>
      </c>
      <c r="J21" s="59">
        <f>'総括表(地区)'!AK96</f>
        <v>127458.9329670626</v>
      </c>
      <c r="K21" s="59">
        <f>'総括表(地区)'!AL96</f>
        <v>127379.06757809853</v>
      </c>
    </row>
    <row r="22" spans="1:11" s="56" customFormat="1" ht="15" customHeight="1">
      <c r="A22" s="60" t="str">
        <f t="shared" si="1"/>
        <v>調布地区</v>
      </c>
      <c r="B22" s="61">
        <f>'総括表(地区)'!AC97</f>
        <v>88739.469823061954</v>
      </c>
      <c r="C22" s="61">
        <f>'総括表(地区)'!AD97</f>
        <v>88521.244959362972</v>
      </c>
      <c r="D22" s="61">
        <f>'総括表(地区)'!AE97</f>
        <v>88273.430412288551</v>
      </c>
      <c r="E22" s="61">
        <f>'総括表(地区)'!AF97</f>
        <v>87995.96416114879</v>
      </c>
      <c r="F22" s="61">
        <f>'総括表(地区)'!AG97</f>
        <v>87717.199921664098</v>
      </c>
      <c r="G22" s="61">
        <f>'総括表(地区)'!AH97</f>
        <v>87429.919235070905</v>
      </c>
      <c r="H22" s="61">
        <f>'総括表(地区)'!AI97</f>
        <v>87134.323798753932</v>
      </c>
      <c r="I22" s="61">
        <f>'総括表(地区)'!AJ97</f>
        <v>86824.74542548132</v>
      </c>
      <c r="J22" s="61">
        <f>'総括表(地区)'!AK97</f>
        <v>86501.77560476186</v>
      </c>
      <c r="K22" s="61">
        <f>'総括表(地区)'!AL97</f>
        <v>86168.916509619201</v>
      </c>
    </row>
    <row r="23" spans="1:11" s="56" customFormat="1" ht="15" customHeight="1">
      <c r="A23" s="62" t="str">
        <f t="shared" si="1"/>
        <v>蒲田地区</v>
      </c>
      <c r="B23" s="63">
        <f>'総括表(地区)'!AC98</f>
        <v>154349.28733058335</v>
      </c>
      <c r="C23" s="63">
        <f>'総括表(地区)'!AD98</f>
        <v>154172.07543528211</v>
      </c>
      <c r="D23" s="63">
        <f>'総括表(地区)'!AE98</f>
        <v>153950.82014157172</v>
      </c>
      <c r="E23" s="63">
        <f>'総括表(地区)'!AF98</f>
        <v>153701.94895530838</v>
      </c>
      <c r="F23" s="63">
        <f>'総括表(地区)'!AG98</f>
        <v>153458.17983278487</v>
      </c>
      <c r="G23" s="63">
        <f>'総括表(地区)'!AH98</f>
        <v>153210.74321615271</v>
      </c>
      <c r="H23" s="63">
        <f>'総括表(地区)'!AI98</f>
        <v>152964.81535278511</v>
      </c>
      <c r="I23" s="63">
        <f>'総括表(地区)'!AJ98</f>
        <v>152707.45277543608</v>
      </c>
      <c r="J23" s="63">
        <f>'総括表(地区)'!AK98</f>
        <v>152431.99584064999</v>
      </c>
      <c r="K23" s="63">
        <f>'総括表(地区)'!AL98</f>
        <v>152142.29819095178</v>
      </c>
    </row>
    <row r="24" spans="1:11" s="56" customFormat="1" ht="15" customHeight="1">
      <c r="A24" s="64" t="str">
        <f t="shared" si="1"/>
        <v>区全域</v>
      </c>
      <c r="B24" s="65">
        <f>'総括表(地区)'!AC99</f>
        <v>370844.89720847167</v>
      </c>
      <c r="C24" s="65">
        <f>'総括表(地区)'!AD99</f>
        <v>370506.91923905956</v>
      </c>
      <c r="D24" s="65">
        <f>'総括表(地区)'!AE99</f>
        <v>370036.98157847684</v>
      </c>
      <c r="E24" s="65">
        <f>'総括表(地区)'!AF99</f>
        <v>369468.00379167427</v>
      </c>
      <c r="F24" s="65">
        <f>'総括表(地区)'!AG99</f>
        <v>368900.93879922223</v>
      </c>
      <c r="G24" s="65">
        <f>'総括表(地区)'!AH99</f>
        <v>368307.56067174923</v>
      </c>
      <c r="H24" s="65">
        <f>'総括表(地区)'!AI99</f>
        <v>367701.89438495121</v>
      </c>
      <c r="I24" s="65">
        <f>'総括表(地区)'!AJ99</f>
        <v>367063.96256126463</v>
      </c>
      <c r="J24" s="65">
        <f>'総括表(地区)'!AK99</f>
        <v>366392.70441247447</v>
      </c>
      <c r="K24" s="65">
        <f>'総括表(地区)'!AL99</f>
        <v>365690.28227866953</v>
      </c>
    </row>
    <row r="25" spans="1:11" s="56" customFormat="1" ht="6.95" customHeight="1">
      <c r="A25" s="55"/>
      <c r="E25" s="55"/>
    </row>
    <row r="26" spans="1:11" s="56" customFormat="1" ht="20.100000000000001" customHeight="1">
      <c r="A26" s="66"/>
      <c r="B26" s="54">
        <f>総括表!AM5</f>
        <v>2055</v>
      </c>
      <c r="C26" s="54">
        <f>総括表!AN5</f>
        <v>2056</v>
      </c>
      <c r="D26" s="54">
        <f>総括表!AO5</f>
        <v>2057</v>
      </c>
      <c r="E26" s="54">
        <f>総括表!AP5</f>
        <v>2058</v>
      </c>
      <c r="F26" s="54">
        <f>総括表!AQ5</f>
        <v>2059</v>
      </c>
      <c r="G26" s="54">
        <f>総括表!AR5</f>
        <v>2060</v>
      </c>
      <c r="H26" s="54">
        <f>総括表!AS5</f>
        <v>2061</v>
      </c>
      <c r="I26" s="54">
        <f>総括表!AT5</f>
        <v>2062</v>
      </c>
      <c r="J26" s="54">
        <f>総括表!AU5</f>
        <v>2063</v>
      </c>
      <c r="K26" s="54">
        <f>総括表!AV5</f>
        <v>2064</v>
      </c>
    </row>
    <row r="27" spans="1:11" s="56" customFormat="1" ht="15" customHeight="1">
      <c r="A27" s="58" t="str">
        <f t="shared" ref="A27:A30" si="2">A9</f>
        <v>大森地区</v>
      </c>
      <c r="B27" s="59">
        <f>'総括表(地区)'!AM96</f>
        <v>127292.24626576679</v>
      </c>
      <c r="C27" s="59">
        <f>'総括表(地区)'!AN96</f>
        <v>127201.82206980037</v>
      </c>
      <c r="D27" s="59">
        <f>'総括表(地区)'!AO96</f>
        <v>127100.13254104137</v>
      </c>
      <c r="E27" s="59">
        <f>'総括表(地区)'!AP96</f>
        <v>126989.02418032826</v>
      </c>
      <c r="F27" s="59">
        <f>'総括表(地区)'!AQ96</f>
        <v>126874.40782061104</v>
      </c>
      <c r="G27" s="59">
        <f>'総括表(地区)'!AR96</f>
        <v>126750.68627090611</v>
      </c>
      <c r="H27" s="59">
        <f>'総括表(地区)'!AS96</f>
        <v>126625.61590888831</v>
      </c>
      <c r="I27" s="59">
        <f>'総括表(地区)'!AT96</f>
        <v>126499.26884268454</v>
      </c>
      <c r="J27" s="59">
        <f>'総括表(地区)'!AU96</f>
        <v>126369.14994982257</v>
      </c>
      <c r="K27" s="59">
        <f>'総括表(地区)'!AV96</f>
        <v>126240.20082556047</v>
      </c>
    </row>
    <row r="28" spans="1:11" s="56" customFormat="1" ht="15" customHeight="1">
      <c r="A28" s="60" t="str">
        <f t="shared" si="2"/>
        <v>調布地区</v>
      </c>
      <c r="B28" s="61">
        <f>'総括表(地区)'!AM97</f>
        <v>85829.499961332942</v>
      </c>
      <c r="C28" s="61">
        <f>'総括表(地区)'!AN97</f>
        <v>85484.821839297962</v>
      </c>
      <c r="D28" s="61">
        <f>'総括表(地区)'!AO97</f>
        <v>85131.399767465002</v>
      </c>
      <c r="E28" s="61">
        <f>'総括表(地区)'!AP97</f>
        <v>84772.605284486097</v>
      </c>
      <c r="F28" s="61">
        <f>'総括表(地区)'!AQ97</f>
        <v>84410.785395668281</v>
      </c>
      <c r="G28" s="61">
        <f>'総括表(地区)'!AR97</f>
        <v>84045.616760484627</v>
      </c>
      <c r="H28" s="61">
        <f>'総括表(地区)'!AS97</f>
        <v>83680.280636587049</v>
      </c>
      <c r="I28" s="61">
        <f>'総括表(地区)'!AT97</f>
        <v>83315.783087469958</v>
      </c>
      <c r="J28" s="61">
        <f>'総括表(地区)'!AU97</f>
        <v>82950.940027491699</v>
      </c>
      <c r="K28" s="61">
        <f>'総括表(地区)'!AV97</f>
        <v>82591.427251364235</v>
      </c>
    </row>
    <row r="29" spans="1:11" s="56" customFormat="1" ht="15" customHeight="1">
      <c r="A29" s="62" t="str">
        <f t="shared" si="2"/>
        <v>蒲田地区</v>
      </c>
      <c r="B29" s="63">
        <f>'総括表(地区)'!AM98</f>
        <v>151836.21557214163</v>
      </c>
      <c r="C29" s="63">
        <f>'総括表(地区)'!AN98</f>
        <v>151512.36703040899</v>
      </c>
      <c r="D29" s="63">
        <f>'総括表(地区)'!AO98</f>
        <v>151170.61881724803</v>
      </c>
      <c r="E29" s="63">
        <f>'総括表(地区)'!AP98</f>
        <v>150808.05323483874</v>
      </c>
      <c r="F29" s="63">
        <f>'総括表(地区)'!AQ98</f>
        <v>150431.51786547346</v>
      </c>
      <c r="G29" s="63">
        <f>'総括表(地区)'!AR98</f>
        <v>150040.13754389342</v>
      </c>
      <c r="H29" s="63">
        <f>'総括表(地区)'!AS98</f>
        <v>149631.73982460989</v>
      </c>
      <c r="I29" s="63">
        <f>'総括表(地区)'!AT98</f>
        <v>149210.56518069125</v>
      </c>
      <c r="J29" s="63">
        <f>'総括表(地区)'!AU98</f>
        <v>148778.8351320748</v>
      </c>
      <c r="K29" s="63">
        <f>'総括表(地区)'!AV98</f>
        <v>148336.84827691081</v>
      </c>
    </row>
    <row r="30" spans="1:11" s="56" customFormat="1" ht="15" customHeight="1">
      <c r="A30" s="64" t="str">
        <f t="shared" si="2"/>
        <v>区全域</v>
      </c>
      <c r="B30" s="65">
        <f>'総括表(地区)'!AM99</f>
        <v>364957.96179924137</v>
      </c>
      <c r="C30" s="65">
        <f>'総括表(地区)'!AN99</f>
        <v>364199.01093950734</v>
      </c>
      <c r="D30" s="65">
        <f>'総括表(地区)'!AO99</f>
        <v>363402.1511257544</v>
      </c>
      <c r="E30" s="65">
        <f>'総括表(地区)'!AP99</f>
        <v>362569.68269965309</v>
      </c>
      <c r="F30" s="65">
        <f>'総括表(地区)'!AQ99</f>
        <v>361716.71108175279</v>
      </c>
      <c r="G30" s="65">
        <f>'総括表(地区)'!AR99</f>
        <v>360836.44057528418</v>
      </c>
      <c r="H30" s="65">
        <f>'総括表(地区)'!AS99</f>
        <v>359937.63637008524</v>
      </c>
      <c r="I30" s="65">
        <f>'総括表(地区)'!AT99</f>
        <v>359025.61711084575</v>
      </c>
      <c r="J30" s="65">
        <f>'総括表(地区)'!AU99</f>
        <v>358098.92510938912</v>
      </c>
      <c r="K30" s="65">
        <f>'総括表(地区)'!AV99</f>
        <v>357168.47635383555</v>
      </c>
    </row>
    <row r="31" spans="1:11" s="56" customFormat="1" ht="6.95" customHeight="1">
      <c r="A31" s="55"/>
      <c r="E31" s="55"/>
    </row>
    <row r="32" spans="1:11" s="53" customFormat="1" ht="20.100000000000001" customHeight="1">
      <c r="A32" s="57"/>
      <c r="B32" s="54">
        <f>総括表!AW5</f>
        <v>2065</v>
      </c>
      <c r="C32" s="54">
        <f>総括表!AX5</f>
        <v>2066</v>
      </c>
      <c r="D32" s="54">
        <f>総括表!AY5</f>
        <v>2067</v>
      </c>
      <c r="E32" s="54">
        <f>総括表!AZ5</f>
        <v>2068</v>
      </c>
      <c r="F32" s="54">
        <f>総括表!BA5</f>
        <v>2069</v>
      </c>
      <c r="G32" s="54">
        <f>総括表!BB5</f>
        <v>2070</v>
      </c>
      <c r="H32" s="54">
        <f>総括表!BC5</f>
        <v>2071</v>
      </c>
      <c r="I32" s="54" t="str">
        <f>総括表!BD5</f>
        <v>　</v>
      </c>
      <c r="J32" s="54" t="str">
        <f>総括表!BE5</f>
        <v>　</v>
      </c>
      <c r="K32" s="54" t="str">
        <f>総括表!BF5</f>
        <v>　</v>
      </c>
    </row>
    <row r="33" spans="1:11" s="56" customFormat="1" ht="15" customHeight="1">
      <c r="A33" s="58" t="str">
        <f t="shared" ref="A33:A36" si="3">A9</f>
        <v>大森地区</v>
      </c>
      <c r="B33" s="59">
        <f>'総括表(地区)'!AW96</f>
        <v>126107.96153695868</v>
      </c>
      <c r="C33" s="59">
        <f>'総括表(地区)'!AX96</f>
        <v>125974.81174682698</v>
      </c>
      <c r="D33" s="59">
        <f>'総括表(地区)'!AY96</f>
        <v>125841.83682048178</v>
      </c>
      <c r="E33" s="59">
        <f>'総括表(地区)'!AZ96</f>
        <v>125706.41543694757</v>
      </c>
      <c r="F33" s="59">
        <f>'総括表(地区)'!BA96</f>
        <v>125571.25377121795</v>
      </c>
      <c r="G33" s="59">
        <f>'総括表(地区)'!BB96</f>
        <v>125430.78700032987</v>
      </c>
      <c r="H33" s="59">
        <f>'総括表(地区)'!BC96</f>
        <v>125285.79860136853</v>
      </c>
      <c r="I33" s="59" t="str">
        <f>'総括表(地区)'!BD96</f>
        <v>　</v>
      </c>
      <c r="J33" s="59" t="str">
        <f>'総括表(地区)'!BE96</f>
        <v>　</v>
      </c>
      <c r="K33" s="59" t="str">
        <f>'総括表(地区)'!BF96</f>
        <v>　</v>
      </c>
    </row>
    <row r="34" spans="1:11" s="56" customFormat="1" ht="15" customHeight="1">
      <c r="A34" s="60" t="str">
        <f t="shared" si="3"/>
        <v>調布地区</v>
      </c>
      <c r="B34" s="61">
        <f>'総括表(地区)'!AW97</f>
        <v>82235.169335985644</v>
      </c>
      <c r="C34" s="61">
        <f>'総括表(地区)'!AX97</f>
        <v>81883.237383768777</v>
      </c>
      <c r="D34" s="61">
        <f>'総括表(地区)'!AY97</f>
        <v>81535.841115793533</v>
      </c>
      <c r="E34" s="61">
        <f>'総括表(地区)'!AZ97</f>
        <v>81195.244940987002</v>
      </c>
      <c r="F34" s="61">
        <f>'総括表(地区)'!BA97</f>
        <v>80859.762193188915</v>
      </c>
      <c r="G34" s="61">
        <f>'総括表(地区)'!BB97</f>
        <v>80530.728065233925</v>
      </c>
      <c r="H34" s="61">
        <f>'総括表(地区)'!BC97</f>
        <v>80210.708961452023</v>
      </c>
      <c r="I34" s="61" t="str">
        <f>'総括表(地区)'!BD97</f>
        <v>　</v>
      </c>
      <c r="J34" s="61" t="str">
        <f>'総括表(地区)'!BE97</f>
        <v>　</v>
      </c>
      <c r="K34" s="61" t="str">
        <f>'総括表(地区)'!BF97</f>
        <v>　</v>
      </c>
    </row>
    <row r="35" spans="1:11" s="56" customFormat="1" ht="15" customHeight="1">
      <c r="A35" s="62" t="str">
        <f t="shared" si="3"/>
        <v>蒲田地区</v>
      </c>
      <c r="B35" s="63">
        <f>'総括表(地区)'!AW98</f>
        <v>147884.41914910951</v>
      </c>
      <c r="C35" s="63">
        <f>'総括表(地区)'!AX98</f>
        <v>147422.22487218911</v>
      </c>
      <c r="D35" s="63">
        <f>'総括表(地区)'!AY98</f>
        <v>146946.55601844995</v>
      </c>
      <c r="E35" s="63">
        <f>'総括表(地区)'!AZ98</f>
        <v>146454.25892393544</v>
      </c>
      <c r="F35" s="63">
        <f>'総括表(地区)'!BA98</f>
        <v>145945.77604228634</v>
      </c>
      <c r="G35" s="63">
        <f>'総括表(地区)'!BB98</f>
        <v>145422.07493575852</v>
      </c>
      <c r="H35" s="63">
        <f>'総括表(地区)'!BC98</f>
        <v>144880.56733365069</v>
      </c>
      <c r="I35" s="63" t="str">
        <f>'総括表(地区)'!BD98</f>
        <v>　</v>
      </c>
      <c r="J35" s="63" t="str">
        <f>'総括表(地区)'!BE98</f>
        <v>　</v>
      </c>
      <c r="K35" s="63" t="str">
        <f>'総括表(地区)'!BF98</f>
        <v>　</v>
      </c>
    </row>
    <row r="36" spans="1:11" s="56" customFormat="1" ht="15" customHeight="1">
      <c r="A36" s="64" t="str">
        <f t="shared" si="3"/>
        <v>区全域</v>
      </c>
      <c r="B36" s="65">
        <f>'総括表(地区)'!AW99</f>
        <v>356227.55002205382</v>
      </c>
      <c r="C36" s="65">
        <f>'総括表(地区)'!AX99</f>
        <v>355280.27400278486</v>
      </c>
      <c r="D36" s="65">
        <f>'総括表(地区)'!AY99</f>
        <v>354324.23395472526</v>
      </c>
      <c r="E36" s="65">
        <f>'総括表(地区)'!AZ99</f>
        <v>353355.91930187005</v>
      </c>
      <c r="F36" s="65">
        <f>'総括表(地区)'!BA99</f>
        <v>352376.7920066932</v>
      </c>
      <c r="G36" s="65">
        <f>'総括表(地区)'!BB99</f>
        <v>351383.59000132233</v>
      </c>
      <c r="H36" s="65">
        <f>'総括表(地区)'!BC99</f>
        <v>350377.07489647123</v>
      </c>
      <c r="I36" s="65" t="str">
        <f>'総括表(地区)'!BD99</f>
        <v>　</v>
      </c>
      <c r="J36" s="65" t="str">
        <f>'総括表(地区)'!BE99</f>
        <v>　</v>
      </c>
      <c r="K36" s="65" t="str">
        <f>'総括表(地区)'!BF99</f>
        <v>　</v>
      </c>
    </row>
  </sheetData>
  <mergeCells count="5">
    <mergeCell ref="D2:E2"/>
    <mergeCell ref="D3:E3"/>
    <mergeCell ref="D4:E4"/>
    <mergeCell ref="D5:E5"/>
    <mergeCell ref="D6:E6"/>
  </mergeCells>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K18"/>
  <sheetViews>
    <sheetView zoomScale="70" zoomScaleNormal="70" workbookViewId="0"/>
  </sheetViews>
  <sheetFormatPr defaultColWidth="9" defaultRowHeight="15" customHeight="1"/>
  <cols>
    <col min="1" max="1" width="18.5" style="51" customWidth="1"/>
    <col min="2" max="10" width="11.875" style="50" customWidth="1"/>
    <col min="11" max="11" width="15.625" style="50" customWidth="1"/>
    <col min="12" max="16384" width="9" style="50"/>
  </cols>
  <sheetData>
    <row r="1" spans="1:11" ht="30" customHeight="1">
      <c r="A1" s="49" t="str">
        <f>総括表!$A$103</f>
        <v>：女性人口_区全域</v>
      </c>
      <c r="K1" s="51" t="s">
        <v>260</v>
      </c>
    </row>
    <row r="2" spans="1:11" s="53" customFormat="1" ht="20.100000000000001" customHeight="1">
      <c r="A2" s="52"/>
      <c r="E2" s="54"/>
      <c r="F2" s="54">
        <f>総括表!C5</f>
        <v>2019</v>
      </c>
      <c r="G2" s="54">
        <f>総括表!D5</f>
        <v>2020</v>
      </c>
      <c r="H2" s="54">
        <f>総括表!E5</f>
        <v>2021</v>
      </c>
      <c r="I2" s="54">
        <f>総括表!F5</f>
        <v>2022</v>
      </c>
      <c r="J2" s="54">
        <f>総括表!G5</f>
        <v>2023</v>
      </c>
      <c r="K2" s="54">
        <f>総括表!H5</f>
        <v>2024</v>
      </c>
    </row>
    <row r="3" spans="1:11" s="56" customFormat="1" ht="20.100000000000001" customHeight="1">
      <c r="A3" s="55"/>
      <c r="E3" s="66" t="s">
        <v>27</v>
      </c>
      <c r="F3" s="67">
        <f>IF(総括表!C106="","",総括表!C106)</f>
        <v>366880.99999999994</v>
      </c>
      <c r="G3" s="67">
        <f>IF(総括表!D106="","",総括表!D106)</f>
        <v>369921.99999999994</v>
      </c>
      <c r="H3" s="67">
        <f>IF(総括表!E106="","",総括表!E106)</f>
        <v>370042</v>
      </c>
      <c r="I3" s="67">
        <f>IF(総括表!F106="","",総括表!F106)</f>
        <v>367068.99999999988</v>
      </c>
      <c r="J3" s="67">
        <f>IF(総括表!G106="","",総括表!G106)</f>
        <v>366643.00000000006</v>
      </c>
      <c r="K3" s="67">
        <f>IF(総括表!H106="","",総括表!H106)</f>
        <v>368997</v>
      </c>
    </row>
    <row r="4" spans="1:11" s="56" customFormat="1" ht="6.95" customHeight="1">
      <c r="A4" s="55"/>
      <c r="E4" s="55"/>
    </row>
    <row r="5" spans="1:11" s="53" customFormat="1" ht="20.100000000000001" customHeight="1">
      <c r="A5" s="57"/>
      <c r="B5" s="54">
        <f>総括表!I5</f>
        <v>2025</v>
      </c>
      <c r="C5" s="54">
        <f>総括表!J5</f>
        <v>2026</v>
      </c>
      <c r="D5" s="54">
        <f>総括表!K5</f>
        <v>2027</v>
      </c>
      <c r="E5" s="54">
        <f>総括表!L5</f>
        <v>2028</v>
      </c>
      <c r="F5" s="54">
        <f>総括表!M5</f>
        <v>2029</v>
      </c>
      <c r="G5" s="54">
        <f>総括表!N5</f>
        <v>2030</v>
      </c>
      <c r="H5" s="54">
        <f>総括表!O5</f>
        <v>2031</v>
      </c>
      <c r="I5" s="54">
        <f>総括表!P5</f>
        <v>2032</v>
      </c>
      <c r="J5" s="54">
        <f>総括表!Q5</f>
        <v>2033</v>
      </c>
      <c r="K5" s="54">
        <f>総括表!R5</f>
        <v>2034</v>
      </c>
    </row>
    <row r="6" spans="1:11" s="56" customFormat="1" ht="20.100000000000001" customHeight="1">
      <c r="A6" s="64" t="str">
        <f>総括表!B10</f>
        <v>基本推計</v>
      </c>
      <c r="B6" s="70">
        <f>IF(総括表!I106="","",総括表!I106)</f>
        <v>372141</v>
      </c>
      <c r="C6" s="70">
        <f>IF(総括表!J106="","",総括表!J106)</f>
        <v>372381.7870801838</v>
      </c>
      <c r="D6" s="70">
        <f>IF(総括表!K106="","",総括表!K106)</f>
        <v>372495.87154717569</v>
      </c>
      <c r="E6" s="70">
        <f>IF(総括表!L106="","",総括表!L106)</f>
        <v>372523.32447552815</v>
      </c>
      <c r="F6" s="70">
        <f>IF(総括表!M106="","",総括表!M106)</f>
        <v>372495.60229012242</v>
      </c>
      <c r="G6" s="70">
        <f>IF(総括表!N106="","",総括表!N106)</f>
        <v>372444.30996184354</v>
      </c>
      <c r="H6" s="70">
        <f>IF(総括表!O106="","",総括表!O106)</f>
        <v>372533.08451521938</v>
      </c>
      <c r="I6" s="70">
        <f>IF(総括表!P106="","",総括表!P106)</f>
        <v>372630.15118598542</v>
      </c>
      <c r="J6" s="70">
        <f>IF(総括表!Q106="","",総括表!Q106)</f>
        <v>372681.35717066331</v>
      </c>
      <c r="K6" s="70">
        <f>IF(総括表!R106="","",総括表!R106)</f>
        <v>372725.0514092861</v>
      </c>
    </row>
    <row r="7" spans="1:11" s="56" customFormat="1" ht="6.95" customHeight="1">
      <c r="A7" s="55"/>
      <c r="E7" s="55"/>
    </row>
    <row r="8" spans="1:11" s="53" customFormat="1" ht="20.100000000000001" customHeight="1">
      <c r="A8" s="57"/>
      <c r="B8" s="54">
        <f>総括表!S5</f>
        <v>2035</v>
      </c>
      <c r="C8" s="54">
        <f>総括表!T5</f>
        <v>2036</v>
      </c>
      <c r="D8" s="54">
        <f>総括表!U5</f>
        <v>2037</v>
      </c>
      <c r="E8" s="54">
        <f>総括表!V5</f>
        <v>2038</v>
      </c>
      <c r="F8" s="54">
        <f>総括表!W5</f>
        <v>2039</v>
      </c>
      <c r="G8" s="54">
        <f>総括表!X5</f>
        <v>2040</v>
      </c>
      <c r="H8" s="54">
        <f>総括表!Y5</f>
        <v>2041</v>
      </c>
      <c r="I8" s="54">
        <f>総括表!Z5</f>
        <v>2042</v>
      </c>
      <c r="J8" s="54">
        <f>総括表!AA5</f>
        <v>2043</v>
      </c>
      <c r="K8" s="54">
        <f>総括表!AB5</f>
        <v>2044</v>
      </c>
    </row>
    <row r="9" spans="1:11" s="56" customFormat="1" ht="20.100000000000001" customHeight="1">
      <c r="A9" s="64" t="str">
        <f t="shared" ref="A9" si="0">A6</f>
        <v>基本推計</v>
      </c>
      <c r="B9" s="70">
        <f>IF(総括表!S106="","",総括表!S106)</f>
        <v>372765.41008370323</v>
      </c>
      <c r="C9" s="70">
        <f>IF(総括表!T106="","",総括表!T106)</f>
        <v>372973.76961274556</v>
      </c>
      <c r="D9" s="70">
        <f>IF(総括表!U106="","",総括表!U106)</f>
        <v>373184.88803867233</v>
      </c>
      <c r="E9" s="70">
        <f>IF(総括表!V106="","",総括表!V106)</f>
        <v>373369.52940074407</v>
      </c>
      <c r="F9" s="70">
        <f>IF(総括表!W106="","",総括表!W106)</f>
        <v>373531.79086875601</v>
      </c>
      <c r="G9" s="70">
        <f>IF(総括表!X106="","",総括表!X106)</f>
        <v>373612.60394152097</v>
      </c>
      <c r="H9" s="70">
        <f>IF(総括表!Y106="","",総括表!Y106)</f>
        <v>373795.24507473002</v>
      </c>
      <c r="I9" s="70">
        <f>IF(総括表!Z106="","",総括表!Z106)</f>
        <v>373889.17493762041</v>
      </c>
      <c r="J9" s="70">
        <f>IF(総括表!AA106="","",総括表!AA106)</f>
        <v>373774.40673122508</v>
      </c>
      <c r="K9" s="70">
        <f>IF(総括表!AB106="","",総括表!AB106)</f>
        <v>373572.68573018519</v>
      </c>
    </row>
    <row r="10" spans="1:11" s="56" customFormat="1" ht="6.95" customHeight="1">
      <c r="A10" s="55"/>
      <c r="E10" s="55"/>
    </row>
    <row r="11" spans="1:11" s="53" customFormat="1" ht="20.100000000000001" customHeight="1">
      <c r="A11" s="57"/>
      <c r="B11" s="54">
        <f>総括表!AC5</f>
        <v>2045</v>
      </c>
      <c r="C11" s="54">
        <f>総括表!AD5</f>
        <v>2046</v>
      </c>
      <c r="D11" s="54">
        <f>総括表!AE5</f>
        <v>2047</v>
      </c>
      <c r="E11" s="54">
        <f>総括表!AF5</f>
        <v>2048</v>
      </c>
      <c r="F11" s="54">
        <f>総括表!AG5</f>
        <v>2049</v>
      </c>
      <c r="G11" s="54">
        <f>総括表!AH5</f>
        <v>2050</v>
      </c>
      <c r="H11" s="54">
        <f>総括表!AI5</f>
        <v>2051</v>
      </c>
      <c r="I11" s="54">
        <f>総括表!AJ5</f>
        <v>2052</v>
      </c>
      <c r="J11" s="54">
        <f>総括表!AK5</f>
        <v>2053</v>
      </c>
      <c r="K11" s="54">
        <f>総括表!AL5</f>
        <v>2054</v>
      </c>
    </row>
    <row r="12" spans="1:11" s="56" customFormat="1" ht="20.100000000000001" customHeight="1">
      <c r="A12" s="64" t="str">
        <f t="shared" ref="A12" si="1">A6</f>
        <v>基本推計</v>
      </c>
      <c r="B12" s="70">
        <f>IF(総括表!AC106="","",総括表!AC106)</f>
        <v>373215.14320477581</v>
      </c>
      <c r="C12" s="70">
        <f>IF(総括表!AD106="","",総括表!AD106)</f>
        <v>372804.62866853509</v>
      </c>
      <c r="D12" s="70">
        <f>IF(総括表!AE106="","",総括表!AE106)</f>
        <v>372334.64432435844</v>
      </c>
      <c r="E12" s="70">
        <f>IF(総括表!AF106="","",総括表!AF106)</f>
        <v>371861.85175741452</v>
      </c>
      <c r="F12" s="70">
        <f>IF(総括表!AG106="","",総括表!AG106)</f>
        <v>371449.41718387837</v>
      </c>
      <c r="G12" s="70">
        <f>IF(総括表!AH106="","",総括表!AH106)</f>
        <v>371039.00069724501</v>
      </c>
      <c r="H12" s="70">
        <f>IF(総括表!AI106="","",総括表!AI106)</f>
        <v>370617.96771550702</v>
      </c>
      <c r="I12" s="70">
        <f>IF(総括表!AJ106="","",総括表!AJ106)</f>
        <v>370170.85511698702</v>
      </c>
      <c r="J12" s="70">
        <f>IF(総括表!AK106="","",総括表!AK106)</f>
        <v>369689.34372148116</v>
      </c>
      <c r="K12" s="70">
        <f>IF(総括表!AL106="","",総括表!AL106)</f>
        <v>369156.45838034258</v>
      </c>
    </row>
    <row r="13" spans="1:11" s="56" customFormat="1" ht="6.95" customHeight="1">
      <c r="A13" s="55"/>
      <c r="E13" s="55"/>
    </row>
    <row r="14" spans="1:11" s="56" customFormat="1" ht="20.100000000000001" customHeight="1">
      <c r="A14" s="66"/>
      <c r="B14" s="54">
        <f>総括表!AM5</f>
        <v>2055</v>
      </c>
      <c r="C14" s="54">
        <f>総括表!AN5</f>
        <v>2056</v>
      </c>
      <c r="D14" s="54">
        <f>総括表!AO5</f>
        <v>2057</v>
      </c>
      <c r="E14" s="54">
        <f>総括表!AP5</f>
        <v>2058</v>
      </c>
      <c r="F14" s="54">
        <f>総括表!AQ5</f>
        <v>2059</v>
      </c>
      <c r="G14" s="54">
        <f>総括表!AR5</f>
        <v>2060</v>
      </c>
      <c r="H14" s="54">
        <f>総括表!AS5</f>
        <v>2061</v>
      </c>
      <c r="I14" s="54">
        <f>総括表!AT5</f>
        <v>2062</v>
      </c>
      <c r="J14" s="54">
        <f>総括表!AU5</f>
        <v>2063</v>
      </c>
      <c r="K14" s="54">
        <f>総括表!AV5</f>
        <v>2064</v>
      </c>
    </row>
    <row r="15" spans="1:11" s="56" customFormat="1" ht="20.100000000000001" customHeight="1">
      <c r="A15" s="64" t="str">
        <f t="shared" ref="A15" si="2">A6</f>
        <v>基本推計</v>
      </c>
      <c r="B15" s="70">
        <f>IF(総括表!AM106="","",総括表!AM106)</f>
        <v>368570.06354699953</v>
      </c>
      <c r="C15" s="70">
        <f>IF(総括表!AN106="","",総括表!AN106)</f>
        <v>367914.86151918781</v>
      </c>
      <c r="D15" s="70">
        <f>IF(総括表!AO106="","",総括表!AO106)</f>
        <v>367191.95729108213</v>
      </c>
      <c r="E15" s="70">
        <f>IF(総括表!AP106="","",総括表!AP106)</f>
        <v>366385.98535408784</v>
      </c>
      <c r="F15" s="70">
        <f>IF(総括表!AQ106="","",総括表!AQ106)</f>
        <v>365510.93680899404</v>
      </c>
      <c r="G15" s="70">
        <f>IF(総括表!AR106="","",総括表!AR106)</f>
        <v>364574.43282546545</v>
      </c>
      <c r="H15" s="70">
        <f>IF(総括表!AS106="","",総括表!AS106)</f>
        <v>363583.95665458322</v>
      </c>
      <c r="I15" s="70">
        <f>IF(総括表!AT106="","",総括表!AT106)</f>
        <v>362549.07240633084</v>
      </c>
      <c r="J15" s="70">
        <f>IF(総括表!AU106="","",総括表!AU106)</f>
        <v>361458.23844924633</v>
      </c>
      <c r="K15" s="70">
        <f>IF(総括表!AV106="","",総括表!AV106)</f>
        <v>360324.23300244776</v>
      </c>
    </row>
    <row r="16" spans="1:11" s="56" customFormat="1" ht="6.95" customHeight="1">
      <c r="A16" s="55"/>
      <c r="E16" s="55"/>
    </row>
    <row r="17" spans="1:11" s="53" customFormat="1" ht="20.100000000000001" customHeight="1">
      <c r="A17" s="57"/>
      <c r="B17" s="54">
        <f>総括表!AW5</f>
        <v>2065</v>
      </c>
      <c r="C17" s="54">
        <f>総括表!AX5</f>
        <v>2066</v>
      </c>
      <c r="D17" s="54">
        <f>総括表!AY5</f>
        <v>2067</v>
      </c>
      <c r="E17" s="54">
        <f>総括表!AZ5</f>
        <v>2068</v>
      </c>
      <c r="F17" s="54">
        <f>総括表!BA5</f>
        <v>2069</v>
      </c>
      <c r="G17" s="54">
        <f>総括表!BB5</f>
        <v>2070</v>
      </c>
      <c r="H17" s="54">
        <f>総括表!BC5</f>
        <v>2071</v>
      </c>
      <c r="I17" s="54" t="str">
        <f>総括表!BD5</f>
        <v>　</v>
      </c>
      <c r="J17" s="54" t="str">
        <f>総括表!BE5</f>
        <v>　</v>
      </c>
      <c r="K17" s="54" t="str">
        <f>総括表!BF5</f>
        <v>　</v>
      </c>
    </row>
    <row r="18" spans="1:11" s="56" customFormat="1" ht="20.100000000000001" customHeight="1">
      <c r="A18" s="64" t="str">
        <f t="shared" ref="A18" si="3">A6</f>
        <v>基本推計</v>
      </c>
      <c r="B18" s="70">
        <f>IF(総括表!AW106="","",総括表!AW106)</f>
        <v>359159.14765343932</v>
      </c>
      <c r="C18" s="70">
        <f>IF(総括表!AX106="","",総括表!AX106)</f>
        <v>357961.86451975419</v>
      </c>
      <c r="D18" s="70">
        <f>IF(総括表!AY106="","",総括表!AY106)</f>
        <v>356742.66510396323</v>
      </c>
      <c r="E18" s="70">
        <f>IF(総括表!AZ106="","",総括表!AZ106)</f>
        <v>355509.56170469883</v>
      </c>
      <c r="F18" s="70">
        <f>IF(総括表!BA106="","",総括表!BA106)</f>
        <v>354266.5895240918</v>
      </c>
      <c r="G18" s="70">
        <f>IF(総括表!BB106="","",総括表!BB106)</f>
        <v>353029.79766899289</v>
      </c>
      <c r="H18" s="70">
        <f>IF(総括表!BC106="","",総括表!BC106)</f>
        <v>351802.40465201018</v>
      </c>
      <c r="I18" s="70" t="str">
        <f>IF(総括表!BD106="","",総括表!BD106)</f>
        <v>　</v>
      </c>
      <c r="J18" s="70" t="str">
        <f>IF(総括表!BE106="","",総括表!BE106)</f>
        <v>　</v>
      </c>
      <c r="K18" s="70" t="str">
        <f>IF(総括表!BF106="","",総括表!BF106)</f>
        <v>　</v>
      </c>
    </row>
  </sheetData>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BI36"/>
  <sheetViews>
    <sheetView zoomScale="70" zoomScaleNormal="70" workbookViewId="0"/>
  </sheetViews>
  <sheetFormatPr defaultColWidth="9" defaultRowHeight="15" customHeight="1"/>
  <cols>
    <col min="1" max="1" width="18.5" style="51" customWidth="1"/>
    <col min="2" max="10" width="11.875" style="50" customWidth="1"/>
    <col min="11" max="11" width="15.625" style="50" customWidth="1"/>
    <col min="12" max="61" width="9" style="31"/>
    <col min="62" max="16384" width="9" style="50"/>
  </cols>
  <sheetData>
    <row r="1" spans="1:61" ht="20.100000000000001" customHeight="1">
      <c r="A1" s="49" t="str">
        <f>'総括表(地区)'!$A$103</f>
        <v>：女性人口_地区別(基本推計)</v>
      </c>
      <c r="K1" s="51" t="s">
        <v>260</v>
      </c>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row>
    <row r="2" spans="1:61" s="53" customFormat="1" ht="20.100000000000001" customHeight="1">
      <c r="A2" s="52"/>
      <c r="D2" s="112"/>
      <c r="E2" s="113"/>
      <c r="F2" s="54">
        <f>総括表!C5</f>
        <v>2019</v>
      </c>
      <c r="G2" s="54">
        <f>総括表!D5</f>
        <v>2020</v>
      </c>
      <c r="H2" s="54">
        <f>総括表!E5</f>
        <v>2021</v>
      </c>
      <c r="I2" s="54">
        <f>総括表!F5</f>
        <v>2022</v>
      </c>
      <c r="J2" s="54">
        <f>総括表!G5</f>
        <v>2023</v>
      </c>
      <c r="K2" s="54">
        <f>総括表!H5</f>
        <v>2024</v>
      </c>
    </row>
    <row r="3" spans="1:61" s="53" customFormat="1" ht="15" customHeight="1">
      <c r="A3" s="52"/>
      <c r="D3" s="114" t="str">
        <f>"大森地区"</f>
        <v>大森地区</v>
      </c>
      <c r="E3" s="115"/>
      <c r="F3" s="59">
        <f>'総括表(地区)'!C103</f>
        <v>121514.99999999999</v>
      </c>
      <c r="G3" s="59">
        <f>'総括表(地区)'!D103</f>
        <v>122618.99999999993</v>
      </c>
      <c r="H3" s="59">
        <f>'総括表(地区)'!E103</f>
        <v>122384.00000000003</v>
      </c>
      <c r="I3" s="59">
        <f>'総括表(地区)'!F103</f>
        <v>121257.99999999994</v>
      </c>
      <c r="J3" s="59">
        <f>'総括表(地区)'!G103</f>
        <v>121317.99999999997</v>
      </c>
      <c r="K3" s="59">
        <f>'総括表(地区)'!H103</f>
        <v>122408.00000000001</v>
      </c>
    </row>
    <row r="4" spans="1:61" s="53" customFormat="1" ht="15" customHeight="1">
      <c r="A4" s="52"/>
      <c r="D4" s="116" t="str">
        <f>"調布地区"</f>
        <v>調布地区</v>
      </c>
      <c r="E4" s="117"/>
      <c r="F4" s="61">
        <f>'総括表(地区)'!C104</f>
        <v>98970</v>
      </c>
      <c r="G4" s="61">
        <f>'総括表(地区)'!D104</f>
        <v>99866.999999999985</v>
      </c>
      <c r="H4" s="61">
        <f>'総括表(地区)'!E104</f>
        <v>100140.99999999997</v>
      </c>
      <c r="I4" s="61">
        <f>'総括表(地区)'!F104</f>
        <v>99403.999999999971</v>
      </c>
      <c r="J4" s="61">
        <f>'総括表(地区)'!G104</f>
        <v>99380.000000000058</v>
      </c>
      <c r="K4" s="61">
        <f>'総括表(地区)'!H104</f>
        <v>99483.000000000029</v>
      </c>
    </row>
    <row r="5" spans="1:61" s="53" customFormat="1" ht="15" customHeight="1">
      <c r="A5" s="52"/>
      <c r="D5" s="118" t="str">
        <f>"蒲田地区"</f>
        <v>蒲田地区</v>
      </c>
      <c r="E5" s="119"/>
      <c r="F5" s="63">
        <f>'総括表(地区)'!C105</f>
        <v>146395.99999999994</v>
      </c>
      <c r="G5" s="63">
        <f>'総括表(地区)'!D105</f>
        <v>147436</v>
      </c>
      <c r="H5" s="63">
        <f>'総括表(地区)'!E105</f>
        <v>147516.99999999997</v>
      </c>
      <c r="I5" s="63">
        <f>'総括表(地区)'!F105</f>
        <v>146406.99999999997</v>
      </c>
      <c r="J5" s="63">
        <f>'総括表(地区)'!G105</f>
        <v>145945</v>
      </c>
      <c r="K5" s="63">
        <f>'総括表(地区)'!H105</f>
        <v>147105.99999999994</v>
      </c>
    </row>
    <row r="6" spans="1:61" s="56" customFormat="1" ht="15" customHeight="1">
      <c r="A6" s="55"/>
      <c r="D6" s="120" t="str">
        <f>"区全域"</f>
        <v>区全域</v>
      </c>
      <c r="E6" s="121"/>
      <c r="F6" s="65">
        <f>'総括表(地区)'!C106</f>
        <v>366880.99999999994</v>
      </c>
      <c r="G6" s="65">
        <f>'総括表(地区)'!D106</f>
        <v>369921.99999999988</v>
      </c>
      <c r="H6" s="65">
        <f>'総括表(地区)'!E106</f>
        <v>370042</v>
      </c>
      <c r="I6" s="65">
        <f>'総括表(地区)'!F106</f>
        <v>367068.99999999988</v>
      </c>
      <c r="J6" s="65">
        <f>'総括表(地区)'!G106</f>
        <v>366643</v>
      </c>
      <c r="K6" s="65">
        <f>'総括表(地区)'!H106</f>
        <v>368997</v>
      </c>
    </row>
    <row r="7" spans="1:61" s="56" customFormat="1" ht="6.95" customHeight="1">
      <c r="A7" s="55"/>
      <c r="E7" s="55"/>
    </row>
    <row r="8" spans="1:61" s="53" customFormat="1" ht="20.100000000000001" customHeight="1">
      <c r="A8" s="57"/>
      <c r="B8" s="54">
        <f>総括表!I5</f>
        <v>2025</v>
      </c>
      <c r="C8" s="54">
        <f>総括表!J5</f>
        <v>2026</v>
      </c>
      <c r="D8" s="54">
        <f>総括表!K5</f>
        <v>2027</v>
      </c>
      <c r="E8" s="54">
        <f>総括表!L5</f>
        <v>2028</v>
      </c>
      <c r="F8" s="54">
        <f>総括表!M5</f>
        <v>2029</v>
      </c>
      <c r="G8" s="54">
        <f>総括表!N5</f>
        <v>2030</v>
      </c>
      <c r="H8" s="54">
        <f>総括表!O5</f>
        <v>2031</v>
      </c>
      <c r="I8" s="54">
        <f>総括表!P5</f>
        <v>2032</v>
      </c>
      <c r="J8" s="54">
        <f>総括表!Q5</f>
        <v>2033</v>
      </c>
      <c r="K8" s="54">
        <f>総括表!R5</f>
        <v>2034</v>
      </c>
    </row>
    <row r="9" spans="1:61" s="56" customFormat="1" ht="15" customHeight="1">
      <c r="A9" s="58" t="str">
        <f>"大森地区"</f>
        <v>大森地区</v>
      </c>
      <c r="B9" s="59">
        <f>'総括表(地区)'!I103</f>
        <v>123393.00000000003</v>
      </c>
      <c r="C9" s="59">
        <f>'総括表(地区)'!J103</f>
        <v>123508.64210575451</v>
      </c>
      <c r="D9" s="59">
        <f>'総括表(地区)'!K103</f>
        <v>123592.39687713384</v>
      </c>
      <c r="E9" s="59">
        <f>'総括表(地区)'!L103</f>
        <v>123657.40968031948</v>
      </c>
      <c r="F9" s="59">
        <f>'総括表(地区)'!M103</f>
        <v>123697.51311324706</v>
      </c>
      <c r="G9" s="59">
        <f>'総括表(地区)'!N103</f>
        <v>123759.68950805959</v>
      </c>
      <c r="H9" s="59">
        <f>'総括表(地区)'!O103</f>
        <v>123856.12248555403</v>
      </c>
      <c r="I9" s="59">
        <f>'総括表(地区)'!P103</f>
        <v>123980.16262919476</v>
      </c>
      <c r="J9" s="59">
        <f>'総括表(地区)'!Q103</f>
        <v>124086.2079430624</v>
      </c>
      <c r="K9" s="59">
        <f>'総括表(地区)'!R103</f>
        <v>124193.02382588101</v>
      </c>
    </row>
    <row r="10" spans="1:61" s="56" customFormat="1" ht="15" customHeight="1">
      <c r="A10" s="60" t="str">
        <f>"調布地区"</f>
        <v>調布地区</v>
      </c>
      <c r="B10" s="61">
        <f>'総括表(地区)'!I104</f>
        <v>100251.99999999997</v>
      </c>
      <c r="C10" s="61">
        <f>'総括表(地区)'!J104</f>
        <v>100292.05263608269</v>
      </c>
      <c r="D10" s="61">
        <f>'総括表(地区)'!K104</f>
        <v>100318.16709560523</v>
      </c>
      <c r="E10" s="61">
        <f>'総括表(地区)'!L104</f>
        <v>100324.22070082632</v>
      </c>
      <c r="F10" s="61">
        <f>'総括表(地区)'!M104</f>
        <v>100310.24990068295</v>
      </c>
      <c r="G10" s="61">
        <f>'総括表(地区)'!N104</f>
        <v>100297.8094378621</v>
      </c>
      <c r="H10" s="61">
        <f>'総括表(地区)'!O104</f>
        <v>100333.36273737585</v>
      </c>
      <c r="I10" s="61">
        <f>'総括表(地区)'!P104</f>
        <v>100379.12828869457</v>
      </c>
      <c r="J10" s="61">
        <f>'総括表(地区)'!Q104</f>
        <v>100437.01080571767</v>
      </c>
      <c r="K10" s="61">
        <f>'総括表(地区)'!R104</f>
        <v>100489.66704851227</v>
      </c>
    </row>
    <row r="11" spans="1:61" s="56" customFormat="1" ht="15" customHeight="1">
      <c r="A11" s="62" t="str">
        <f>"蒲田地区"</f>
        <v>蒲田地区</v>
      </c>
      <c r="B11" s="63">
        <f>'総括表(地区)'!I105</f>
        <v>148495.99999999997</v>
      </c>
      <c r="C11" s="63">
        <f>'総括表(地区)'!J105</f>
        <v>148581.09233834659</v>
      </c>
      <c r="D11" s="63">
        <f>'総括表(地区)'!K105</f>
        <v>148585.30757443662</v>
      </c>
      <c r="E11" s="63">
        <f>'総括表(地区)'!L105</f>
        <v>148541.69409438231</v>
      </c>
      <c r="F11" s="63">
        <f>'総括表(地区)'!M105</f>
        <v>148487.83927619245</v>
      </c>
      <c r="G11" s="63">
        <f>'総括表(地区)'!N105</f>
        <v>148386.81101592182</v>
      </c>
      <c r="H11" s="63">
        <f>'総括表(地区)'!O105</f>
        <v>148343.59929228952</v>
      </c>
      <c r="I11" s="63">
        <f>'総括表(地区)'!P105</f>
        <v>148270.86026809615</v>
      </c>
      <c r="J11" s="63">
        <f>'総括表(地区)'!Q105</f>
        <v>148158.13842188325</v>
      </c>
      <c r="K11" s="63">
        <f>'総括表(地区)'!R105</f>
        <v>148042.36053489285</v>
      </c>
    </row>
    <row r="12" spans="1:61" s="56" customFormat="1" ht="15" customHeight="1">
      <c r="A12" s="64" t="str">
        <f>"区全域"</f>
        <v>区全域</v>
      </c>
      <c r="B12" s="65">
        <f>'総括表(地区)'!I106</f>
        <v>372141</v>
      </c>
      <c r="C12" s="65">
        <f>'総括表(地区)'!J106</f>
        <v>372381.7870801838</v>
      </c>
      <c r="D12" s="65">
        <f>'総括表(地区)'!K106</f>
        <v>372495.87154717569</v>
      </c>
      <c r="E12" s="65">
        <f>'総括表(地区)'!L106</f>
        <v>372523.32447552809</v>
      </c>
      <c r="F12" s="65">
        <f>'総括表(地区)'!M106</f>
        <v>372495.60229012242</v>
      </c>
      <c r="G12" s="65">
        <f>'総括表(地区)'!N106</f>
        <v>372444.30996184354</v>
      </c>
      <c r="H12" s="65">
        <f>'総括表(地区)'!O106</f>
        <v>372533.08451521944</v>
      </c>
      <c r="I12" s="65">
        <f>'総括表(地区)'!P106</f>
        <v>372630.15118598548</v>
      </c>
      <c r="J12" s="65">
        <f>'総括表(地区)'!Q106</f>
        <v>372681.35717066331</v>
      </c>
      <c r="K12" s="65">
        <f>'総括表(地区)'!R106</f>
        <v>372725.0514092861</v>
      </c>
    </row>
    <row r="13" spans="1:61" s="56" customFormat="1" ht="6.95" customHeight="1">
      <c r="A13" s="55"/>
      <c r="E13" s="55"/>
    </row>
    <row r="14" spans="1:61" s="53" customFormat="1" ht="20.100000000000001" customHeight="1">
      <c r="A14" s="57"/>
      <c r="B14" s="54">
        <f>総括表!S5</f>
        <v>2035</v>
      </c>
      <c r="C14" s="54">
        <f>総括表!T5</f>
        <v>2036</v>
      </c>
      <c r="D14" s="54">
        <f>総括表!U5</f>
        <v>2037</v>
      </c>
      <c r="E14" s="54">
        <f>総括表!V5</f>
        <v>2038</v>
      </c>
      <c r="F14" s="54">
        <f>総括表!W5</f>
        <v>2039</v>
      </c>
      <c r="G14" s="54">
        <f>総括表!X5</f>
        <v>2040</v>
      </c>
      <c r="H14" s="54">
        <f>総括表!Y5</f>
        <v>2041</v>
      </c>
      <c r="I14" s="54">
        <f>総括表!Z5</f>
        <v>2042</v>
      </c>
      <c r="J14" s="54">
        <f>総括表!AA5</f>
        <v>2043</v>
      </c>
      <c r="K14" s="54">
        <f>総括表!AB5</f>
        <v>2044</v>
      </c>
    </row>
    <row r="15" spans="1:61" s="56" customFormat="1" ht="15" customHeight="1">
      <c r="A15" s="58" t="str">
        <f t="shared" ref="A15:A18" si="0">A9</f>
        <v>大森地区</v>
      </c>
      <c r="B15" s="59">
        <f>'総括表(地区)'!S103</f>
        <v>124325.40795571706</v>
      </c>
      <c r="C15" s="59">
        <f>'総括表(地区)'!T103</f>
        <v>124517.90657720673</v>
      </c>
      <c r="D15" s="59">
        <f>'総括表(地区)'!U103</f>
        <v>124738.29115150162</v>
      </c>
      <c r="E15" s="59">
        <f>'総括表(地区)'!V103</f>
        <v>124952.11906306728</v>
      </c>
      <c r="F15" s="59">
        <f>'総括表(地区)'!W103</f>
        <v>125176.18738888612</v>
      </c>
      <c r="G15" s="59">
        <f>'総括表(地区)'!X103</f>
        <v>125367.86103932724</v>
      </c>
      <c r="H15" s="59">
        <f>'総括表(地区)'!Y103</f>
        <v>125603.44308343442</v>
      </c>
      <c r="I15" s="59">
        <f>'総括表(地区)'!Z103</f>
        <v>125799.12291839534</v>
      </c>
      <c r="J15" s="59">
        <f>'総括表(地区)'!AA103</f>
        <v>125930.17375218947</v>
      </c>
      <c r="K15" s="59">
        <f>'総括表(地区)'!AB103</f>
        <v>126020.36561627888</v>
      </c>
    </row>
    <row r="16" spans="1:61" s="56" customFormat="1" ht="15" customHeight="1">
      <c r="A16" s="60" t="str">
        <f t="shared" si="0"/>
        <v>調布地区</v>
      </c>
      <c r="B16" s="61">
        <f>'総括表(地区)'!S104</f>
        <v>100533.81876308066</v>
      </c>
      <c r="C16" s="61">
        <f>'総括表(地区)'!T104</f>
        <v>100624.55132004904</v>
      </c>
      <c r="D16" s="61">
        <f>'総括表(地区)'!U104</f>
        <v>100710.0798889828</v>
      </c>
      <c r="E16" s="61">
        <f>'総括表(地区)'!V104</f>
        <v>100775.63714102148</v>
      </c>
      <c r="F16" s="61">
        <f>'総括表(地区)'!W104</f>
        <v>100830.79295875764</v>
      </c>
      <c r="G16" s="61">
        <f>'総括表(地区)'!X104</f>
        <v>100851.38222759184</v>
      </c>
      <c r="H16" s="61">
        <f>'総括表(地区)'!Y104</f>
        <v>100902.13326060641</v>
      </c>
      <c r="I16" s="61">
        <f>'総括表(地区)'!Z104</f>
        <v>100936.88563825446</v>
      </c>
      <c r="J16" s="61">
        <f>'総括表(地区)'!AA104</f>
        <v>100923.8914225568</v>
      </c>
      <c r="K16" s="61">
        <f>'総括表(地区)'!AB104</f>
        <v>100871.44671142437</v>
      </c>
    </row>
    <row r="17" spans="1:11" s="56" customFormat="1" ht="15" customHeight="1">
      <c r="A17" s="62" t="str">
        <f t="shared" si="0"/>
        <v>蒲田地区</v>
      </c>
      <c r="B17" s="63">
        <f>'総括表(地区)'!S105</f>
        <v>147906.1833649055</v>
      </c>
      <c r="C17" s="63">
        <f>'総括表(地区)'!T105</f>
        <v>147831.31171548978</v>
      </c>
      <c r="D17" s="63">
        <f>'総括表(地区)'!U105</f>
        <v>147736.5169981879</v>
      </c>
      <c r="E17" s="63">
        <f>'総括表(地区)'!V105</f>
        <v>147641.77319665533</v>
      </c>
      <c r="F17" s="63">
        <f>'総括表(地区)'!W105</f>
        <v>147524.81052111226</v>
      </c>
      <c r="G17" s="63">
        <f>'総括表(地区)'!X105</f>
        <v>147393.36067460192</v>
      </c>
      <c r="H17" s="63">
        <f>'総括表(地区)'!Y105</f>
        <v>147289.66873068913</v>
      </c>
      <c r="I17" s="63">
        <f>'総括表(地区)'!Z105</f>
        <v>147153.16638097062</v>
      </c>
      <c r="J17" s="63">
        <f>'総括表(地区)'!AA105</f>
        <v>146920.34155647876</v>
      </c>
      <c r="K17" s="63">
        <f>'総括表(地区)'!AB105</f>
        <v>146680.87340248193</v>
      </c>
    </row>
    <row r="18" spans="1:11" s="56" customFormat="1" ht="15" customHeight="1">
      <c r="A18" s="64" t="str">
        <f t="shared" si="0"/>
        <v>区全域</v>
      </c>
      <c r="B18" s="65">
        <f>'総括表(地区)'!S106</f>
        <v>372765.41008370323</v>
      </c>
      <c r="C18" s="65">
        <f>'総括表(地区)'!T106</f>
        <v>372973.76961274556</v>
      </c>
      <c r="D18" s="65">
        <f>'総括表(地区)'!U106</f>
        <v>373184.88803867227</v>
      </c>
      <c r="E18" s="65">
        <f>'総括表(地区)'!V106</f>
        <v>373369.52940074407</v>
      </c>
      <c r="F18" s="65">
        <f>'総括表(地区)'!W106</f>
        <v>373531.79086875601</v>
      </c>
      <c r="G18" s="65">
        <f>'総括表(地区)'!X106</f>
        <v>373612.60394152103</v>
      </c>
      <c r="H18" s="65">
        <f>'総括表(地区)'!Y106</f>
        <v>373795.24507472996</v>
      </c>
      <c r="I18" s="65">
        <f>'総括表(地区)'!Z106</f>
        <v>373889.17493762041</v>
      </c>
      <c r="J18" s="65">
        <f>'総括表(地区)'!AA106</f>
        <v>373774.40673122503</v>
      </c>
      <c r="K18" s="65">
        <f>'総括表(地区)'!AB106</f>
        <v>373572.68573018519</v>
      </c>
    </row>
    <row r="19" spans="1:11" s="56" customFormat="1" ht="6.95" customHeight="1">
      <c r="A19" s="55"/>
      <c r="E19" s="55"/>
    </row>
    <row r="20" spans="1:11" s="53" customFormat="1" ht="20.100000000000001" customHeight="1">
      <c r="A20" s="57"/>
      <c r="B20" s="54">
        <f>総括表!AC5</f>
        <v>2045</v>
      </c>
      <c r="C20" s="54">
        <f>総括表!AD5</f>
        <v>2046</v>
      </c>
      <c r="D20" s="54">
        <f>総括表!AE5</f>
        <v>2047</v>
      </c>
      <c r="E20" s="54">
        <f>総括表!AF5</f>
        <v>2048</v>
      </c>
      <c r="F20" s="54">
        <f>総括表!AG5</f>
        <v>2049</v>
      </c>
      <c r="G20" s="54">
        <f>総括表!AH5</f>
        <v>2050</v>
      </c>
      <c r="H20" s="54">
        <f>総括表!AI5</f>
        <v>2051</v>
      </c>
      <c r="I20" s="54">
        <f>総括表!AJ5</f>
        <v>2052</v>
      </c>
      <c r="J20" s="54">
        <f>総括表!AK5</f>
        <v>2053</v>
      </c>
      <c r="K20" s="54">
        <f>総括表!AL5</f>
        <v>2054</v>
      </c>
    </row>
    <row r="21" spans="1:11" s="56" customFormat="1" ht="15" customHeight="1">
      <c r="A21" s="58" t="str">
        <f t="shared" ref="A21:A24" si="1">A9</f>
        <v>大森地区</v>
      </c>
      <c r="B21" s="59">
        <f>'総括表(地区)'!AC103</f>
        <v>126046.96879456953</v>
      </c>
      <c r="C21" s="59">
        <f>'総括表(地区)'!AD103</f>
        <v>126051.65833467102</v>
      </c>
      <c r="D21" s="59">
        <f>'総括表(地区)'!AE103</f>
        <v>126013.15077657317</v>
      </c>
      <c r="E21" s="59">
        <f>'総括表(地区)'!AF103</f>
        <v>125963.57255915336</v>
      </c>
      <c r="F21" s="59">
        <f>'総括表(地区)'!AG103</f>
        <v>125944.79651746596</v>
      </c>
      <c r="G21" s="59">
        <f>'総括表(地区)'!AH103</f>
        <v>125928.18174629383</v>
      </c>
      <c r="H21" s="59">
        <f>'総括表(地区)'!AI103</f>
        <v>125915.12692052305</v>
      </c>
      <c r="I21" s="59">
        <f>'総括表(地区)'!AJ103</f>
        <v>125899.33254371391</v>
      </c>
      <c r="J21" s="59">
        <f>'総括表(地区)'!AK103</f>
        <v>125879.45567177809</v>
      </c>
      <c r="K21" s="59">
        <f>'総括表(地区)'!AL103</f>
        <v>125850.07068617757</v>
      </c>
    </row>
    <row r="22" spans="1:11" s="56" customFormat="1" ht="15" customHeight="1">
      <c r="A22" s="60" t="str">
        <f t="shared" si="1"/>
        <v>調布地区</v>
      </c>
      <c r="B22" s="61">
        <f>'総括表(地区)'!AC104</f>
        <v>100774.71412428218</v>
      </c>
      <c r="C22" s="61">
        <f>'総括表(地区)'!AD104</f>
        <v>100667.4431360603</v>
      </c>
      <c r="D22" s="61">
        <f>'総括表(地区)'!AE104</f>
        <v>100554.73663352834</v>
      </c>
      <c r="E22" s="61">
        <f>'総括表(地区)'!AF104</f>
        <v>100430.67520012238</v>
      </c>
      <c r="F22" s="61">
        <f>'総括表(地区)'!AG104</f>
        <v>100301.1281535352</v>
      </c>
      <c r="G22" s="61">
        <f>'総括表(地区)'!AH104</f>
        <v>100159.61281370089</v>
      </c>
      <c r="H22" s="61">
        <f>'総括表(地区)'!AI104</f>
        <v>100000.66928385598</v>
      </c>
      <c r="I22" s="61">
        <f>'総括表(地区)'!AJ104</f>
        <v>99827.60032830709</v>
      </c>
      <c r="J22" s="61">
        <f>'総括表(地区)'!AK104</f>
        <v>99635.68144278042</v>
      </c>
      <c r="K22" s="61">
        <f>'総括表(地区)'!AL104</f>
        <v>99421.380681158116</v>
      </c>
    </row>
    <row r="23" spans="1:11" s="56" customFormat="1" ht="15" customHeight="1">
      <c r="A23" s="62" t="str">
        <f t="shared" si="1"/>
        <v>蒲田地区</v>
      </c>
      <c r="B23" s="63">
        <f>'総括表(地区)'!AC105</f>
        <v>146393.46028592411</v>
      </c>
      <c r="C23" s="63">
        <f>'総括表(地区)'!AD105</f>
        <v>146085.52719780375</v>
      </c>
      <c r="D23" s="63">
        <f>'総括表(地区)'!AE105</f>
        <v>145766.7569142569</v>
      </c>
      <c r="E23" s="63">
        <f>'総括表(地区)'!AF105</f>
        <v>145467.6039981388</v>
      </c>
      <c r="F23" s="63">
        <f>'総括表(地区)'!AG105</f>
        <v>145203.49251287722</v>
      </c>
      <c r="G23" s="63">
        <f>'総括表(地区)'!AH105</f>
        <v>144951.20613725026</v>
      </c>
      <c r="H23" s="63">
        <f>'総括表(地区)'!AI105</f>
        <v>144702.17151112799</v>
      </c>
      <c r="I23" s="63">
        <f>'総括表(地区)'!AJ105</f>
        <v>144443.92224496603</v>
      </c>
      <c r="J23" s="63">
        <f>'総括表(地区)'!AK105</f>
        <v>144174.20660692267</v>
      </c>
      <c r="K23" s="63">
        <f>'総括表(地区)'!AL105</f>
        <v>143885.00701300692</v>
      </c>
    </row>
    <row r="24" spans="1:11" s="56" customFormat="1" ht="15" customHeight="1">
      <c r="A24" s="64" t="str">
        <f t="shared" si="1"/>
        <v>区全域</v>
      </c>
      <c r="B24" s="65">
        <f>'総括表(地区)'!AC106</f>
        <v>373215.14320477587</v>
      </c>
      <c r="C24" s="65">
        <f>'総括表(地区)'!AD106</f>
        <v>372804.62866853504</v>
      </c>
      <c r="D24" s="65">
        <f>'総括表(地区)'!AE106</f>
        <v>372334.64432435844</v>
      </c>
      <c r="E24" s="65">
        <f>'総括表(地区)'!AF106</f>
        <v>371861.85175741452</v>
      </c>
      <c r="F24" s="65">
        <f>'総括表(地区)'!AG106</f>
        <v>371449.41718387837</v>
      </c>
      <c r="G24" s="65">
        <f>'総括表(地区)'!AH106</f>
        <v>371039.00069724501</v>
      </c>
      <c r="H24" s="65">
        <f>'総括表(地区)'!AI106</f>
        <v>370617.96771550702</v>
      </c>
      <c r="I24" s="65">
        <f>'総括表(地区)'!AJ106</f>
        <v>370170.85511698702</v>
      </c>
      <c r="J24" s="65">
        <f>'総括表(地区)'!AK106</f>
        <v>369689.34372148116</v>
      </c>
      <c r="K24" s="65">
        <f>'総括表(地区)'!AL106</f>
        <v>369156.45838034258</v>
      </c>
    </row>
    <row r="25" spans="1:11" s="56" customFormat="1" ht="6.95" customHeight="1">
      <c r="A25" s="55"/>
      <c r="E25" s="55"/>
    </row>
    <row r="26" spans="1:11" s="56" customFormat="1" ht="20.100000000000001" customHeight="1">
      <c r="A26" s="66"/>
      <c r="B26" s="54">
        <f>総括表!AM5</f>
        <v>2055</v>
      </c>
      <c r="C26" s="54">
        <f>総括表!AN5</f>
        <v>2056</v>
      </c>
      <c r="D26" s="54">
        <f>総括表!AO5</f>
        <v>2057</v>
      </c>
      <c r="E26" s="54">
        <f>総括表!AP5</f>
        <v>2058</v>
      </c>
      <c r="F26" s="54">
        <f>総括表!AQ5</f>
        <v>2059</v>
      </c>
      <c r="G26" s="54">
        <f>総括表!AR5</f>
        <v>2060</v>
      </c>
      <c r="H26" s="54">
        <f>総括表!AS5</f>
        <v>2061</v>
      </c>
      <c r="I26" s="54">
        <f>総括表!AT5</f>
        <v>2062</v>
      </c>
      <c r="J26" s="54">
        <f>総括表!AU5</f>
        <v>2063</v>
      </c>
      <c r="K26" s="54">
        <f>総括表!AV5</f>
        <v>2064</v>
      </c>
    </row>
    <row r="27" spans="1:11" s="56" customFormat="1" ht="15" customHeight="1">
      <c r="A27" s="58" t="str">
        <f t="shared" ref="A27:A30" si="2">A9</f>
        <v>大森地区</v>
      </c>
      <c r="B27" s="59">
        <f>'総括表(地区)'!AM103</f>
        <v>125807.76566422221</v>
      </c>
      <c r="C27" s="59">
        <f>'総括表(地区)'!AN103</f>
        <v>125747.66408058944</v>
      </c>
      <c r="D27" s="59">
        <f>'総括表(地区)'!AO103</f>
        <v>125671.77421308</v>
      </c>
      <c r="E27" s="59">
        <f>'総括表(地区)'!AP103</f>
        <v>125575.8851220294</v>
      </c>
      <c r="F27" s="59">
        <f>'総括表(地区)'!AQ103</f>
        <v>125459.06259865171</v>
      </c>
      <c r="G27" s="59">
        <f>'総括表(地区)'!AR103</f>
        <v>125325.02042660477</v>
      </c>
      <c r="H27" s="59">
        <f>'総括表(地区)'!AS103</f>
        <v>125174.92406868626</v>
      </c>
      <c r="I27" s="59">
        <f>'総括表(地区)'!AT103</f>
        <v>125013.45928554158</v>
      </c>
      <c r="J27" s="59">
        <f>'総括表(地区)'!AU103</f>
        <v>124836.91306377354</v>
      </c>
      <c r="K27" s="59">
        <f>'総括表(地区)'!AV103</f>
        <v>124649.84166745875</v>
      </c>
    </row>
    <row r="28" spans="1:11" s="56" customFormat="1" ht="15" customHeight="1">
      <c r="A28" s="60" t="str">
        <f t="shared" si="2"/>
        <v>調布地区</v>
      </c>
      <c r="B28" s="61">
        <f>'総括表(地区)'!AM104</f>
        <v>99186.580433776209</v>
      </c>
      <c r="C28" s="61">
        <f>'総括表(地区)'!AN104</f>
        <v>98931.639514897586</v>
      </c>
      <c r="D28" s="61">
        <f>'総括表(地区)'!AO104</f>
        <v>98651.121552184894</v>
      </c>
      <c r="E28" s="61">
        <f>'総括表(地区)'!AP104</f>
        <v>98345.885247535</v>
      </c>
      <c r="F28" s="61">
        <f>'総括表(地区)'!AQ104</f>
        <v>98019.770204703236</v>
      </c>
      <c r="G28" s="61">
        <f>'総括表(地区)'!AR104</f>
        <v>97674.14977579299</v>
      </c>
      <c r="H28" s="61">
        <f>'総括表(地区)'!AS104</f>
        <v>97314.375559800406</v>
      </c>
      <c r="I28" s="61">
        <f>'総括表(地区)'!AT104</f>
        <v>96943.126021448887</v>
      </c>
      <c r="J28" s="61">
        <f>'総括表(地区)'!AU104</f>
        <v>96556.451824163625</v>
      </c>
      <c r="K28" s="61">
        <f>'総括表(地区)'!AV104</f>
        <v>96159.031690253556</v>
      </c>
    </row>
    <row r="29" spans="1:11" s="56" customFormat="1" ht="15" customHeight="1">
      <c r="A29" s="62" t="str">
        <f t="shared" si="2"/>
        <v>蒲田地区</v>
      </c>
      <c r="B29" s="63">
        <f>'総括表(地区)'!AM105</f>
        <v>143575.71744900112</v>
      </c>
      <c r="C29" s="63">
        <f>'総括表(地区)'!AN105</f>
        <v>143235.55792370075</v>
      </c>
      <c r="D29" s="63">
        <f>'総括表(地区)'!AO105</f>
        <v>142869.06152581717</v>
      </c>
      <c r="E29" s="63">
        <f>'総括表(地区)'!AP105</f>
        <v>142464.21498452345</v>
      </c>
      <c r="F29" s="63">
        <f>'総括表(地区)'!AQ105</f>
        <v>142032.10400563912</v>
      </c>
      <c r="G29" s="63">
        <f>'総括表(地区)'!AR105</f>
        <v>141575.26262306771</v>
      </c>
      <c r="H29" s="63">
        <f>'総括表(地区)'!AS105</f>
        <v>141094.65702609657</v>
      </c>
      <c r="I29" s="63">
        <f>'総括表(地区)'!AT105</f>
        <v>140592.48709934042</v>
      </c>
      <c r="J29" s="63">
        <f>'総括表(地区)'!AU105</f>
        <v>140064.87356130918</v>
      </c>
      <c r="K29" s="63">
        <f>'総括表(地区)'!AV105</f>
        <v>139515.35964473544</v>
      </c>
    </row>
    <row r="30" spans="1:11" s="56" customFormat="1" ht="15" customHeight="1">
      <c r="A30" s="64" t="str">
        <f t="shared" si="2"/>
        <v>区全域</v>
      </c>
      <c r="B30" s="65">
        <f>'総括表(地区)'!AM106</f>
        <v>368570.06354699959</v>
      </c>
      <c r="C30" s="65">
        <f>'総括表(地区)'!AN106</f>
        <v>367914.86151918781</v>
      </c>
      <c r="D30" s="65">
        <f>'総括表(地区)'!AO106</f>
        <v>367191.95729108207</v>
      </c>
      <c r="E30" s="65">
        <f>'総括表(地区)'!AP106</f>
        <v>366385.9853540879</v>
      </c>
      <c r="F30" s="65">
        <f>'総括表(地区)'!AQ106</f>
        <v>365510.93680899404</v>
      </c>
      <c r="G30" s="65">
        <f>'総括表(地区)'!AR106</f>
        <v>364574.43282546545</v>
      </c>
      <c r="H30" s="65">
        <f>'総括表(地区)'!AS106</f>
        <v>363583.95665458322</v>
      </c>
      <c r="I30" s="65">
        <f>'総括表(地区)'!AT106</f>
        <v>362549.0724063309</v>
      </c>
      <c r="J30" s="65">
        <f>'総括表(地区)'!AU106</f>
        <v>361458.23844924633</v>
      </c>
      <c r="K30" s="65">
        <f>'総括表(地区)'!AV106</f>
        <v>360324.23300244776</v>
      </c>
    </row>
    <row r="31" spans="1:11" s="56" customFormat="1" ht="6.95" customHeight="1">
      <c r="A31" s="55"/>
      <c r="E31" s="55"/>
    </row>
    <row r="32" spans="1:11" s="53" customFormat="1" ht="20.100000000000001" customHeight="1">
      <c r="A32" s="57"/>
      <c r="B32" s="54">
        <f>総括表!AW5</f>
        <v>2065</v>
      </c>
      <c r="C32" s="54">
        <f>総括表!AX5</f>
        <v>2066</v>
      </c>
      <c r="D32" s="54">
        <f>総括表!AY5</f>
        <v>2067</v>
      </c>
      <c r="E32" s="54">
        <f>総括表!AZ5</f>
        <v>2068</v>
      </c>
      <c r="F32" s="54">
        <f>総括表!BA5</f>
        <v>2069</v>
      </c>
      <c r="G32" s="54">
        <f>総括表!BB5</f>
        <v>2070</v>
      </c>
      <c r="H32" s="54">
        <f>総括表!BC5</f>
        <v>2071</v>
      </c>
      <c r="I32" s="54" t="str">
        <f>総括表!BD5</f>
        <v>　</v>
      </c>
      <c r="J32" s="54" t="str">
        <f>総括表!BE5</f>
        <v>　</v>
      </c>
      <c r="K32" s="54" t="str">
        <f>総括表!BF5</f>
        <v>　</v>
      </c>
    </row>
    <row r="33" spans="1:11" s="56" customFormat="1" ht="15" customHeight="1">
      <c r="A33" s="58" t="str">
        <f t="shared" ref="A33:A36" si="3">A9</f>
        <v>大森地区</v>
      </c>
      <c r="B33" s="59">
        <f>'総括表(地区)'!AW103</f>
        <v>124452.67843771377</v>
      </c>
      <c r="C33" s="59">
        <f>'総括表(地区)'!AX103</f>
        <v>124246.93938999294</v>
      </c>
      <c r="D33" s="59">
        <f>'総括表(地区)'!AY103</f>
        <v>124033.72086893144</v>
      </c>
      <c r="E33" s="59">
        <f>'総括表(地区)'!AZ103</f>
        <v>123814.91521189998</v>
      </c>
      <c r="F33" s="59">
        <f>'総括表(地区)'!BA103</f>
        <v>123590.8380456819</v>
      </c>
      <c r="G33" s="59">
        <f>'総括表(地区)'!BB103</f>
        <v>123365.7522325897</v>
      </c>
      <c r="H33" s="59">
        <f>'総括表(地区)'!BC103</f>
        <v>123140.68969898927</v>
      </c>
      <c r="I33" s="59" t="str">
        <f>'総括表(地区)'!BD103</f>
        <v>　</v>
      </c>
      <c r="J33" s="59" t="str">
        <f>'総括表(地区)'!BE103</f>
        <v>　</v>
      </c>
      <c r="K33" s="59" t="str">
        <f>'総括表(地区)'!BF103</f>
        <v>　</v>
      </c>
    </row>
    <row r="34" spans="1:11" s="56" customFormat="1" ht="15" customHeight="1">
      <c r="A34" s="60" t="str">
        <f t="shared" si="3"/>
        <v>調布地区</v>
      </c>
      <c r="B34" s="61">
        <f>'総括表(地区)'!AW104</f>
        <v>95757.119740908354</v>
      </c>
      <c r="C34" s="61">
        <f>'総括表(地区)'!AX104</f>
        <v>95351.510686743262</v>
      </c>
      <c r="D34" s="61">
        <f>'総括表(地区)'!AY104</f>
        <v>94947.517068906251</v>
      </c>
      <c r="E34" s="61">
        <f>'総括表(地区)'!AZ104</f>
        <v>94546.199856420339</v>
      </c>
      <c r="F34" s="61">
        <f>'総括表(地区)'!BA104</f>
        <v>94149.606332453011</v>
      </c>
      <c r="G34" s="61">
        <f>'総括表(地区)'!BB104</f>
        <v>93761.817157232144</v>
      </c>
      <c r="H34" s="61">
        <f>'総括表(地区)'!BC104</f>
        <v>93385.802027576225</v>
      </c>
      <c r="I34" s="61" t="str">
        <f>'総括表(地区)'!BD104</f>
        <v>　</v>
      </c>
      <c r="J34" s="61" t="str">
        <f>'総括表(地区)'!BE104</f>
        <v>　</v>
      </c>
      <c r="K34" s="61" t="str">
        <f>'総括表(地区)'!BF104</f>
        <v>　</v>
      </c>
    </row>
    <row r="35" spans="1:11" s="56" customFormat="1" ht="15" customHeight="1">
      <c r="A35" s="62" t="str">
        <f t="shared" si="3"/>
        <v>蒲田地区</v>
      </c>
      <c r="B35" s="63">
        <f>'総括表(地区)'!AW105</f>
        <v>138949.34947481714</v>
      </c>
      <c r="C35" s="63">
        <f>'総括表(地区)'!AX105</f>
        <v>138363.414443018</v>
      </c>
      <c r="D35" s="63">
        <f>'総括表(地区)'!AY105</f>
        <v>137761.4271661255</v>
      </c>
      <c r="E35" s="63">
        <f>'総括表(地区)'!AZ105</f>
        <v>137148.4466363785</v>
      </c>
      <c r="F35" s="63">
        <f>'総括表(地区)'!BA105</f>
        <v>136526.14514595686</v>
      </c>
      <c r="G35" s="63">
        <f>'総括表(地区)'!BB105</f>
        <v>135902.22827917105</v>
      </c>
      <c r="H35" s="63">
        <f>'総括表(地区)'!BC105</f>
        <v>135275.91292544472</v>
      </c>
      <c r="I35" s="63" t="str">
        <f>'総括表(地区)'!BD105</f>
        <v>　</v>
      </c>
      <c r="J35" s="63" t="str">
        <f>'総括表(地区)'!BE105</f>
        <v>　</v>
      </c>
      <c r="K35" s="63" t="str">
        <f>'総括表(地区)'!BF105</f>
        <v>　</v>
      </c>
    </row>
    <row r="36" spans="1:11" s="56" customFormat="1" ht="15" customHeight="1">
      <c r="A36" s="64" t="str">
        <f t="shared" si="3"/>
        <v>区全域</v>
      </c>
      <c r="B36" s="65">
        <f>'総括表(地区)'!AW106</f>
        <v>359159.14765343926</v>
      </c>
      <c r="C36" s="65">
        <f>'総括表(地区)'!AX106</f>
        <v>357961.86451975419</v>
      </c>
      <c r="D36" s="65">
        <f>'総括表(地区)'!AY106</f>
        <v>356742.66510396323</v>
      </c>
      <c r="E36" s="65">
        <f>'総括表(地区)'!AZ106</f>
        <v>355509.56170469883</v>
      </c>
      <c r="F36" s="65">
        <f>'総括表(地区)'!BA106</f>
        <v>354266.5895240918</v>
      </c>
      <c r="G36" s="65">
        <f>'総括表(地区)'!BB106</f>
        <v>353029.79766899289</v>
      </c>
      <c r="H36" s="65">
        <f>'総括表(地区)'!BC106</f>
        <v>351802.40465201018</v>
      </c>
      <c r="I36" s="65" t="str">
        <f>'総括表(地区)'!BD106</f>
        <v>　</v>
      </c>
      <c r="J36" s="65" t="str">
        <f>'総括表(地区)'!BE106</f>
        <v>　</v>
      </c>
      <c r="K36" s="65" t="str">
        <f>'総括表(地区)'!BF106</f>
        <v>　</v>
      </c>
    </row>
  </sheetData>
  <mergeCells count="5">
    <mergeCell ref="D2:E2"/>
    <mergeCell ref="D3:E3"/>
    <mergeCell ref="D4:E4"/>
    <mergeCell ref="D5:E5"/>
    <mergeCell ref="D6:E6"/>
  </mergeCells>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K24"/>
  <sheetViews>
    <sheetView zoomScale="70" zoomScaleNormal="70" workbookViewId="0"/>
  </sheetViews>
  <sheetFormatPr defaultColWidth="9" defaultRowHeight="15" customHeight="1"/>
  <cols>
    <col min="1" max="1" width="18.5" style="51" customWidth="1"/>
    <col min="2" max="10" width="11.875" style="50" customWidth="1"/>
    <col min="11" max="11" width="15.625" style="50" customWidth="1"/>
    <col min="12" max="16384" width="9" style="50"/>
  </cols>
  <sheetData>
    <row r="1" spans="1:11" ht="30" customHeight="1">
      <c r="A1" s="49" t="str">
        <f>総括表!$A$411</f>
        <v>総人口（男女別）_区全域（基本推計）</v>
      </c>
      <c r="K1" s="51" t="s">
        <v>260</v>
      </c>
    </row>
    <row r="2" spans="1:11" s="53" customFormat="1" ht="20.100000000000001" customHeight="1">
      <c r="A2" s="52"/>
      <c r="D2" s="122"/>
      <c r="E2" s="122"/>
      <c r="F2" s="54">
        <f>総括表!C5</f>
        <v>2019</v>
      </c>
      <c r="G2" s="54">
        <f>総括表!D5</f>
        <v>2020</v>
      </c>
      <c r="H2" s="54">
        <f>総括表!E5</f>
        <v>2021</v>
      </c>
      <c r="I2" s="54">
        <f>総括表!F5</f>
        <v>2022</v>
      </c>
      <c r="J2" s="54">
        <f>総括表!G5</f>
        <v>2023</v>
      </c>
      <c r="K2" s="54">
        <f>総括表!H5</f>
        <v>2024</v>
      </c>
    </row>
    <row r="3" spans="1:11" s="56" customFormat="1" ht="20.100000000000001" customHeight="1">
      <c r="A3" s="55"/>
      <c r="D3" s="127" t="str">
        <f>総括表!B412</f>
        <v>女性人口</v>
      </c>
      <c r="E3" s="127"/>
      <c r="F3" s="58">
        <f>総括表!C412</f>
        <v>366880.99999999994</v>
      </c>
      <c r="G3" s="58">
        <f>総括表!D412</f>
        <v>369921.99999999994</v>
      </c>
      <c r="H3" s="58">
        <f>総括表!E412</f>
        <v>370042</v>
      </c>
      <c r="I3" s="58">
        <f>総括表!F412</f>
        <v>367068.99999999988</v>
      </c>
      <c r="J3" s="58">
        <f>総括表!G412</f>
        <v>366643.00000000006</v>
      </c>
      <c r="K3" s="58">
        <f>総括表!H412</f>
        <v>368997</v>
      </c>
    </row>
    <row r="4" spans="1:11" s="56" customFormat="1" ht="20.100000000000001" customHeight="1">
      <c r="A4" s="55"/>
      <c r="D4" s="128" t="str">
        <f>総括表!B411</f>
        <v>男性人口</v>
      </c>
      <c r="E4" s="128"/>
      <c r="F4" s="68">
        <f>総括表!C411</f>
        <v>362653.00000000017</v>
      </c>
      <c r="G4" s="68">
        <f>総括表!D411</f>
        <v>364570.99999999988</v>
      </c>
      <c r="H4" s="68">
        <f>総括表!E411</f>
        <v>363630</v>
      </c>
      <c r="I4" s="68">
        <f>総括表!F411</f>
        <v>361634.00000000006</v>
      </c>
      <c r="J4" s="68">
        <f>総括表!G411</f>
        <v>361782.00000000006</v>
      </c>
      <c r="K4" s="68">
        <f>総括表!H411</f>
        <v>364637</v>
      </c>
    </row>
    <row r="5" spans="1:11" s="56" customFormat="1" ht="6.95" customHeight="1">
      <c r="A5" s="55"/>
      <c r="E5" s="55"/>
    </row>
    <row r="6" spans="1:11" s="53" customFormat="1" ht="20.100000000000001" customHeight="1">
      <c r="A6" s="57"/>
      <c r="B6" s="54">
        <f>総括表!I5</f>
        <v>2025</v>
      </c>
      <c r="C6" s="54">
        <f>総括表!J5</f>
        <v>2026</v>
      </c>
      <c r="D6" s="54">
        <f>総括表!K5</f>
        <v>2027</v>
      </c>
      <c r="E6" s="54">
        <f>総括表!L5</f>
        <v>2028</v>
      </c>
      <c r="F6" s="54">
        <f>総括表!M5</f>
        <v>2029</v>
      </c>
      <c r="G6" s="54">
        <f>総括表!N5</f>
        <v>2030</v>
      </c>
      <c r="H6" s="54">
        <f>総括表!O5</f>
        <v>2031</v>
      </c>
      <c r="I6" s="54">
        <f>総括表!P5</f>
        <v>2032</v>
      </c>
      <c r="J6" s="54">
        <f>総括表!Q5</f>
        <v>2033</v>
      </c>
      <c r="K6" s="54">
        <f>総括表!R5</f>
        <v>2034</v>
      </c>
    </row>
    <row r="7" spans="1:11" s="56" customFormat="1" ht="15" customHeight="1">
      <c r="A7" s="58" t="str">
        <f>総括表!B412</f>
        <v>女性人口</v>
      </c>
      <c r="B7" s="58">
        <f>総括表!I412</f>
        <v>372141</v>
      </c>
      <c r="C7" s="58">
        <f>総括表!J412</f>
        <v>372381.7870801838</v>
      </c>
      <c r="D7" s="58">
        <f>総括表!K412</f>
        <v>372495.87154717569</v>
      </c>
      <c r="E7" s="58">
        <f>総括表!L412</f>
        <v>372523.32447552815</v>
      </c>
      <c r="F7" s="58">
        <f>総括表!M412</f>
        <v>372495.60229012242</v>
      </c>
      <c r="G7" s="58">
        <f>総括表!N412</f>
        <v>372444.30996184354</v>
      </c>
      <c r="H7" s="58">
        <f>総括表!O412</f>
        <v>372533.08451521938</v>
      </c>
      <c r="I7" s="58">
        <f>総括表!P412</f>
        <v>372630.15118598542</v>
      </c>
      <c r="J7" s="58">
        <f>総括表!Q412</f>
        <v>372681.35717066331</v>
      </c>
      <c r="K7" s="58">
        <f>総括表!R412</f>
        <v>372725.0514092861</v>
      </c>
    </row>
    <row r="8" spans="1:11" s="56" customFormat="1" ht="15" customHeight="1">
      <c r="A8" s="68" t="str">
        <f>総括表!B411</f>
        <v>男性人口</v>
      </c>
      <c r="B8" s="68">
        <f>総括表!I411</f>
        <v>368378</v>
      </c>
      <c r="C8" s="68">
        <f>総括表!J411</f>
        <v>368806.05075570842</v>
      </c>
      <c r="D8" s="68">
        <f>総括表!K411</f>
        <v>369146.17248162185</v>
      </c>
      <c r="E8" s="68">
        <f>総括表!L411</f>
        <v>369378.10093967849</v>
      </c>
      <c r="F8" s="68">
        <f>総括表!M411</f>
        <v>369455.68589110987</v>
      </c>
      <c r="G8" s="68">
        <f>総括表!N411</f>
        <v>369470.14395188197</v>
      </c>
      <c r="H8" s="68">
        <f>総括表!O411</f>
        <v>369629.21075458149</v>
      </c>
      <c r="I8" s="68">
        <f>総括表!P411</f>
        <v>369755.88081589615</v>
      </c>
      <c r="J8" s="68">
        <f>総括表!Q411</f>
        <v>369895.33975955332</v>
      </c>
      <c r="K8" s="68">
        <f>総括表!R411</f>
        <v>369984.09537736065</v>
      </c>
    </row>
    <row r="9" spans="1:11" s="56" customFormat="1" ht="6.95" customHeight="1">
      <c r="A9" s="55"/>
      <c r="E9" s="55"/>
    </row>
    <row r="10" spans="1:11" s="53" customFormat="1" ht="20.100000000000001" customHeight="1">
      <c r="A10" s="57"/>
      <c r="B10" s="54">
        <f>総括表!S5</f>
        <v>2035</v>
      </c>
      <c r="C10" s="54">
        <f>総括表!T5</f>
        <v>2036</v>
      </c>
      <c r="D10" s="54">
        <f>総括表!U5</f>
        <v>2037</v>
      </c>
      <c r="E10" s="54">
        <f>総括表!V5</f>
        <v>2038</v>
      </c>
      <c r="F10" s="54">
        <f>総括表!W5</f>
        <v>2039</v>
      </c>
      <c r="G10" s="54">
        <f>総括表!X5</f>
        <v>2040</v>
      </c>
      <c r="H10" s="54">
        <f>総括表!Y5</f>
        <v>2041</v>
      </c>
      <c r="I10" s="54">
        <f>総括表!Z5</f>
        <v>2042</v>
      </c>
      <c r="J10" s="54">
        <f>総括表!AA5</f>
        <v>2043</v>
      </c>
      <c r="K10" s="54">
        <f>総括表!AB5</f>
        <v>2044</v>
      </c>
    </row>
    <row r="11" spans="1:11" s="56" customFormat="1" ht="15" customHeight="1">
      <c r="A11" s="58" t="str">
        <f>A7</f>
        <v>女性人口</v>
      </c>
      <c r="B11" s="58">
        <f>総括表!S412</f>
        <v>372765.41008370323</v>
      </c>
      <c r="C11" s="58">
        <f>総括表!T412</f>
        <v>372973.76961274556</v>
      </c>
      <c r="D11" s="58">
        <f>総括表!U412</f>
        <v>373184.88803867233</v>
      </c>
      <c r="E11" s="58">
        <f>総括表!V412</f>
        <v>373369.52940074407</v>
      </c>
      <c r="F11" s="58">
        <f>総括表!W412</f>
        <v>373531.79086875601</v>
      </c>
      <c r="G11" s="58">
        <f>総括表!X412</f>
        <v>373612.60394152097</v>
      </c>
      <c r="H11" s="58">
        <f>総括表!Y412</f>
        <v>373795.24507473002</v>
      </c>
      <c r="I11" s="58">
        <f>総括表!Z412</f>
        <v>373889.17493762041</v>
      </c>
      <c r="J11" s="58">
        <f>総括表!AA412</f>
        <v>373774.40673122508</v>
      </c>
      <c r="K11" s="58">
        <f>総括表!AB412</f>
        <v>373572.68573018519</v>
      </c>
    </row>
    <row r="12" spans="1:11" s="56" customFormat="1" ht="15" customHeight="1">
      <c r="A12" s="68" t="str">
        <f>A8</f>
        <v>男性人口</v>
      </c>
      <c r="B12" s="68">
        <f>総括表!S411</f>
        <v>370085.12548201164</v>
      </c>
      <c r="C12" s="68">
        <f>総括表!T411</f>
        <v>370330.59621899429</v>
      </c>
      <c r="D12" s="68">
        <f>総括表!U411</f>
        <v>370537.97022656596</v>
      </c>
      <c r="E12" s="68">
        <f>総括表!V411</f>
        <v>370731.7171830897</v>
      </c>
      <c r="F12" s="68">
        <f>総括表!W411</f>
        <v>370908.95420947112</v>
      </c>
      <c r="G12" s="68">
        <f>総括表!X411</f>
        <v>371061.54765285447</v>
      </c>
      <c r="H12" s="68">
        <f>総括表!Y411</f>
        <v>371304.54029619682</v>
      </c>
      <c r="I12" s="68">
        <f>総括表!Z411</f>
        <v>371444.30247623799</v>
      </c>
      <c r="J12" s="68">
        <f>総括表!AA411</f>
        <v>371377.50836478639</v>
      </c>
      <c r="K12" s="68">
        <f>総括表!AB411</f>
        <v>371172.48776437232</v>
      </c>
    </row>
    <row r="13" spans="1:11" s="56" customFormat="1" ht="6.95" customHeight="1">
      <c r="A13" s="55"/>
      <c r="E13" s="55"/>
    </row>
    <row r="14" spans="1:11" s="53" customFormat="1" ht="20.100000000000001" customHeight="1">
      <c r="A14" s="57"/>
      <c r="B14" s="54">
        <f>総括表!AC5</f>
        <v>2045</v>
      </c>
      <c r="C14" s="54">
        <f>総括表!AD5</f>
        <v>2046</v>
      </c>
      <c r="D14" s="54">
        <f>総括表!AE5</f>
        <v>2047</v>
      </c>
      <c r="E14" s="54">
        <f>総括表!AF5</f>
        <v>2048</v>
      </c>
      <c r="F14" s="54">
        <f>総括表!AG5</f>
        <v>2049</v>
      </c>
      <c r="G14" s="54">
        <f>総括表!AH5</f>
        <v>2050</v>
      </c>
      <c r="H14" s="54">
        <f>総括表!AI5</f>
        <v>2051</v>
      </c>
      <c r="I14" s="54">
        <f>総括表!AJ5</f>
        <v>2052</v>
      </c>
      <c r="J14" s="54">
        <f>総括表!AK5</f>
        <v>2053</v>
      </c>
      <c r="K14" s="54">
        <f>総括表!AL5</f>
        <v>2054</v>
      </c>
    </row>
    <row r="15" spans="1:11" s="56" customFormat="1" ht="15" customHeight="1">
      <c r="A15" s="58" t="str">
        <f>A7</f>
        <v>女性人口</v>
      </c>
      <c r="B15" s="58">
        <f>総括表!AC412</f>
        <v>373215.14320477581</v>
      </c>
      <c r="C15" s="58">
        <f>総括表!AD412</f>
        <v>372804.62866853509</v>
      </c>
      <c r="D15" s="58">
        <f>総括表!AE412</f>
        <v>372334.64432435844</v>
      </c>
      <c r="E15" s="58">
        <f>総括表!AF412</f>
        <v>371861.85175741452</v>
      </c>
      <c r="F15" s="58">
        <f>総括表!AG412</f>
        <v>371449.41718387837</v>
      </c>
      <c r="G15" s="58">
        <f>総括表!AH412</f>
        <v>371039.00069724501</v>
      </c>
      <c r="H15" s="58">
        <f>総括表!AI412</f>
        <v>370617.96771550702</v>
      </c>
      <c r="I15" s="58">
        <f>総括表!AJ412</f>
        <v>370170.85511698702</v>
      </c>
      <c r="J15" s="58">
        <f>総括表!AK412</f>
        <v>369689.34372148116</v>
      </c>
      <c r="K15" s="58">
        <f>総括表!AL412</f>
        <v>369156.45838034258</v>
      </c>
    </row>
    <row r="16" spans="1:11" s="56" customFormat="1" ht="15" customHeight="1">
      <c r="A16" s="68" t="str">
        <f>A8</f>
        <v>男性人口</v>
      </c>
      <c r="B16" s="68">
        <f>総括表!AC411</f>
        <v>370844.89720847167</v>
      </c>
      <c r="C16" s="68">
        <f>総括表!AD411</f>
        <v>370506.9192390595</v>
      </c>
      <c r="D16" s="68">
        <f>総括表!AE411</f>
        <v>370036.98157847684</v>
      </c>
      <c r="E16" s="68">
        <f>総括表!AF411</f>
        <v>369468.00379167427</v>
      </c>
      <c r="F16" s="68">
        <f>総括表!AG411</f>
        <v>368900.93879922223</v>
      </c>
      <c r="G16" s="68">
        <f>総括表!AH411</f>
        <v>368307.56067174918</v>
      </c>
      <c r="H16" s="68">
        <f>総括表!AI411</f>
        <v>367701.89438495121</v>
      </c>
      <c r="I16" s="68">
        <f>総括表!AJ411</f>
        <v>367063.96256126463</v>
      </c>
      <c r="J16" s="68">
        <f>総括表!AK411</f>
        <v>366392.70441247447</v>
      </c>
      <c r="K16" s="68">
        <f>総括表!AL411</f>
        <v>365690.28227866953</v>
      </c>
    </row>
    <row r="17" spans="1:11" s="56" customFormat="1" ht="6.95" customHeight="1">
      <c r="A17" s="55"/>
      <c r="E17" s="55"/>
    </row>
    <row r="18" spans="1:11" s="56" customFormat="1" ht="20.100000000000001" customHeight="1">
      <c r="A18" s="66"/>
      <c r="B18" s="54">
        <f>総括表!AM5</f>
        <v>2055</v>
      </c>
      <c r="C18" s="54">
        <f>総括表!AN5</f>
        <v>2056</v>
      </c>
      <c r="D18" s="54">
        <f>総括表!AO5</f>
        <v>2057</v>
      </c>
      <c r="E18" s="54">
        <f>総括表!AP5</f>
        <v>2058</v>
      </c>
      <c r="F18" s="54">
        <f>総括表!AQ5</f>
        <v>2059</v>
      </c>
      <c r="G18" s="54">
        <f>総括表!AR5</f>
        <v>2060</v>
      </c>
      <c r="H18" s="54">
        <f>総括表!AS5</f>
        <v>2061</v>
      </c>
      <c r="I18" s="54">
        <f>総括表!AT5</f>
        <v>2062</v>
      </c>
      <c r="J18" s="54">
        <f>総括表!AU5</f>
        <v>2063</v>
      </c>
      <c r="K18" s="54">
        <f>総括表!AV5</f>
        <v>2064</v>
      </c>
    </row>
    <row r="19" spans="1:11" s="56" customFormat="1" ht="15" customHeight="1">
      <c r="A19" s="58" t="str">
        <f>A7</f>
        <v>女性人口</v>
      </c>
      <c r="B19" s="58">
        <f>総括表!AM412</f>
        <v>368570.06354699953</v>
      </c>
      <c r="C19" s="58">
        <f>総括表!AN412</f>
        <v>367914.86151918781</v>
      </c>
      <c r="D19" s="58">
        <f>総括表!AO412</f>
        <v>367191.95729108213</v>
      </c>
      <c r="E19" s="58">
        <f>総括表!AP412</f>
        <v>366385.98535408784</v>
      </c>
      <c r="F19" s="58">
        <f>総括表!AQ412</f>
        <v>365510.93680899404</v>
      </c>
      <c r="G19" s="58">
        <f>総括表!AR412</f>
        <v>364574.43282546545</v>
      </c>
      <c r="H19" s="58">
        <f>総括表!AS412</f>
        <v>363583.95665458322</v>
      </c>
      <c r="I19" s="58">
        <f>総括表!AT412</f>
        <v>362549.07240633084</v>
      </c>
      <c r="J19" s="58">
        <f>総括表!AU412</f>
        <v>361458.23844924633</v>
      </c>
      <c r="K19" s="58">
        <f>総括表!AV412</f>
        <v>360324.23300244776</v>
      </c>
    </row>
    <row r="20" spans="1:11" s="56" customFormat="1" ht="15" customHeight="1">
      <c r="A20" s="68" t="str">
        <f>A8</f>
        <v>男性人口</v>
      </c>
      <c r="B20" s="68">
        <f>総括表!AM411</f>
        <v>364957.96179924137</v>
      </c>
      <c r="C20" s="68">
        <f>総括表!AN411</f>
        <v>364199.01093950734</v>
      </c>
      <c r="D20" s="68">
        <f>総括表!AO411</f>
        <v>363402.1511257544</v>
      </c>
      <c r="E20" s="68">
        <f>総括表!AP411</f>
        <v>362569.68269965309</v>
      </c>
      <c r="F20" s="68">
        <f>総括表!AQ411</f>
        <v>361716.71108175279</v>
      </c>
      <c r="G20" s="68">
        <f>総括表!AR411</f>
        <v>360836.44057528418</v>
      </c>
      <c r="H20" s="68">
        <f>総括表!AS411</f>
        <v>359937.6363700853</v>
      </c>
      <c r="I20" s="68">
        <f>総括表!AT411</f>
        <v>359025.61711084575</v>
      </c>
      <c r="J20" s="68">
        <f>総括表!AU411</f>
        <v>358098.92510938906</v>
      </c>
      <c r="K20" s="68">
        <f>総括表!AV411</f>
        <v>357168.47635383549</v>
      </c>
    </row>
    <row r="21" spans="1:11" s="56" customFormat="1" ht="6.95" customHeight="1">
      <c r="A21" s="55"/>
      <c r="E21" s="55"/>
    </row>
    <row r="22" spans="1:11" s="53" customFormat="1" ht="20.100000000000001" customHeight="1">
      <c r="A22" s="57"/>
      <c r="B22" s="54">
        <f>総括表!AW5</f>
        <v>2065</v>
      </c>
      <c r="C22" s="54">
        <f>総括表!AX5</f>
        <v>2066</v>
      </c>
      <c r="D22" s="54">
        <f>総括表!AY5</f>
        <v>2067</v>
      </c>
      <c r="E22" s="54">
        <f>総括表!AZ5</f>
        <v>2068</v>
      </c>
      <c r="F22" s="54">
        <f>総括表!BA5</f>
        <v>2069</v>
      </c>
      <c r="G22" s="54">
        <f>総括表!BB5</f>
        <v>2070</v>
      </c>
      <c r="H22" s="54">
        <f>総括表!BC5</f>
        <v>2071</v>
      </c>
      <c r="I22" s="54" t="str">
        <f>総括表!BD5</f>
        <v>　</v>
      </c>
      <c r="J22" s="54" t="str">
        <f>総括表!BE5</f>
        <v>　</v>
      </c>
      <c r="K22" s="54" t="str">
        <f>総括表!BF5</f>
        <v>　</v>
      </c>
    </row>
    <row r="23" spans="1:11" s="56" customFormat="1" ht="15" customHeight="1">
      <c r="A23" s="58" t="str">
        <f>A7</f>
        <v>女性人口</v>
      </c>
      <c r="B23" s="58">
        <f>総括表!AW412</f>
        <v>359159.14765343932</v>
      </c>
      <c r="C23" s="58">
        <f>総括表!AX412</f>
        <v>357961.86451975419</v>
      </c>
      <c r="D23" s="58">
        <f>総括表!AY412</f>
        <v>356742.66510396323</v>
      </c>
      <c r="E23" s="58">
        <f>総括表!AZ412</f>
        <v>355509.56170469883</v>
      </c>
      <c r="F23" s="58">
        <f>総括表!BA412</f>
        <v>354266.5895240918</v>
      </c>
      <c r="G23" s="58">
        <f>総括表!BB412</f>
        <v>353029.79766899289</v>
      </c>
      <c r="H23" s="58">
        <f>総括表!BC412</f>
        <v>351802.40465201018</v>
      </c>
      <c r="I23" s="58" t="str">
        <f>総括表!BD412</f>
        <v>　</v>
      </c>
      <c r="J23" s="58" t="str">
        <f>総括表!BE412</f>
        <v>　</v>
      </c>
      <c r="K23" s="58" t="str">
        <f>総括表!BF412</f>
        <v>　</v>
      </c>
    </row>
    <row r="24" spans="1:11" s="56" customFormat="1" ht="15" customHeight="1">
      <c r="A24" s="68" t="str">
        <f>A8</f>
        <v>男性人口</v>
      </c>
      <c r="B24" s="68">
        <f>総括表!AW411</f>
        <v>356227.55002205388</v>
      </c>
      <c r="C24" s="68">
        <f>総括表!AX411</f>
        <v>355280.27400278486</v>
      </c>
      <c r="D24" s="68">
        <f>総括表!AY411</f>
        <v>354324.23395472532</v>
      </c>
      <c r="E24" s="68">
        <f>総括表!AZ411</f>
        <v>353355.91930187005</v>
      </c>
      <c r="F24" s="68">
        <f>総括表!BA411</f>
        <v>352376.7920066932</v>
      </c>
      <c r="G24" s="68">
        <f>総括表!BB411</f>
        <v>351383.59000132233</v>
      </c>
      <c r="H24" s="68">
        <f>総括表!BC411</f>
        <v>350377.07489647123</v>
      </c>
      <c r="I24" s="68" t="str">
        <f>総括表!BD411</f>
        <v>　</v>
      </c>
      <c r="J24" s="68" t="str">
        <f>総括表!BE411</f>
        <v>　</v>
      </c>
      <c r="K24" s="68" t="str">
        <f>総括表!BF411</f>
        <v>　</v>
      </c>
    </row>
  </sheetData>
  <mergeCells count="3">
    <mergeCell ref="D3:E3"/>
    <mergeCell ref="D4:E4"/>
    <mergeCell ref="D2:E2"/>
  </mergeCells>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K24"/>
  <sheetViews>
    <sheetView zoomScale="70" zoomScaleNormal="70" workbookViewId="0"/>
  </sheetViews>
  <sheetFormatPr defaultColWidth="9" defaultRowHeight="15" customHeight="1"/>
  <cols>
    <col min="1" max="1" width="18.5" style="51" customWidth="1"/>
    <col min="2" max="10" width="11.875" style="50" customWidth="1"/>
    <col min="11" max="11" width="15.625" style="50" customWidth="1"/>
    <col min="12" max="16384" width="9" style="50"/>
  </cols>
  <sheetData>
    <row r="1" spans="1:11" ht="30" customHeight="1">
      <c r="A1" s="49" t="str">
        <f>総括表!$A$346</f>
        <v>総人口（男女別）_構成比_区全域（基本推計）</v>
      </c>
      <c r="K1" s="51"/>
    </row>
    <row r="2" spans="1:11" s="53" customFormat="1" ht="20.100000000000001" customHeight="1">
      <c r="A2" s="52"/>
      <c r="D2" s="122"/>
      <c r="E2" s="122"/>
      <c r="F2" s="54">
        <f>総括表!C5</f>
        <v>2019</v>
      </c>
      <c r="G2" s="54">
        <f>総括表!D5</f>
        <v>2020</v>
      </c>
      <c r="H2" s="54">
        <f>総括表!E5</f>
        <v>2021</v>
      </c>
      <c r="I2" s="54">
        <f>総括表!F5</f>
        <v>2022</v>
      </c>
      <c r="J2" s="54">
        <f>総括表!G5</f>
        <v>2023</v>
      </c>
      <c r="K2" s="54">
        <f>総括表!H5</f>
        <v>2024</v>
      </c>
    </row>
    <row r="3" spans="1:11" s="56" customFormat="1" ht="20.100000000000001" customHeight="1">
      <c r="A3" s="55"/>
      <c r="D3" s="127" t="str">
        <f>総括表!B416</f>
        <v>女性比率</v>
      </c>
      <c r="E3" s="127"/>
      <c r="F3" s="85">
        <f>総括表!C416</f>
        <v>0.50289774020127909</v>
      </c>
      <c r="G3" s="85">
        <f>総括表!D416</f>
        <v>0.50364264873865405</v>
      </c>
      <c r="H3" s="85">
        <f>総括表!E416</f>
        <v>0.50436980012866806</v>
      </c>
      <c r="I3" s="85">
        <f>総括表!F416</f>
        <v>0.50372922850598956</v>
      </c>
      <c r="J3" s="85">
        <f>総括表!G416</f>
        <v>0.50333665099358194</v>
      </c>
      <c r="K3" s="85">
        <f>総括表!H416</f>
        <v>0.50297150895405607</v>
      </c>
    </row>
    <row r="4" spans="1:11" s="56" customFormat="1" ht="20.100000000000001" customHeight="1">
      <c r="A4" s="55"/>
      <c r="D4" s="128" t="str">
        <f>総括表!B415</f>
        <v>男性比率</v>
      </c>
      <c r="E4" s="128"/>
      <c r="F4" s="86">
        <f>総括表!C415</f>
        <v>0.49710225979872097</v>
      </c>
      <c r="G4" s="86">
        <f>総括表!D415</f>
        <v>0.49635735126134595</v>
      </c>
      <c r="H4" s="86">
        <f>総括表!E415</f>
        <v>0.495630199871332</v>
      </c>
      <c r="I4" s="86">
        <f>総括表!F415</f>
        <v>0.4962707714940105</v>
      </c>
      <c r="J4" s="86">
        <f>総括表!G415</f>
        <v>0.49666334900641801</v>
      </c>
      <c r="K4" s="86">
        <f>総括表!H415</f>
        <v>0.49702849104594399</v>
      </c>
    </row>
    <row r="5" spans="1:11" s="56" customFormat="1" ht="6.95" customHeight="1">
      <c r="A5" s="55"/>
      <c r="E5" s="55"/>
    </row>
    <row r="6" spans="1:11" s="53" customFormat="1" ht="20.100000000000001" customHeight="1">
      <c r="A6" s="57"/>
      <c r="B6" s="54">
        <f>総括表!I5</f>
        <v>2025</v>
      </c>
      <c r="C6" s="54">
        <f>総括表!J5</f>
        <v>2026</v>
      </c>
      <c r="D6" s="54">
        <f>総括表!K5</f>
        <v>2027</v>
      </c>
      <c r="E6" s="54">
        <f>総括表!L5</f>
        <v>2028</v>
      </c>
      <c r="F6" s="54">
        <f>総括表!M5</f>
        <v>2029</v>
      </c>
      <c r="G6" s="54">
        <f>総括表!N5</f>
        <v>2030</v>
      </c>
      <c r="H6" s="54">
        <f>総括表!O5</f>
        <v>2031</v>
      </c>
      <c r="I6" s="54">
        <f>総括表!P5</f>
        <v>2032</v>
      </c>
      <c r="J6" s="54">
        <f>総括表!Q5</f>
        <v>2033</v>
      </c>
      <c r="K6" s="54">
        <f>総括表!R5</f>
        <v>2034</v>
      </c>
    </row>
    <row r="7" spans="1:11" s="56" customFormat="1" ht="15" customHeight="1">
      <c r="A7" s="58" t="str">
        <f>総括表!B416</f>
        <v>女性比率</v>
      </c>
      <c r="B7" s="85">
        <f>総括表!I416</f>
        <v>0.5025407855841646</v>
      </c>
      <c r="C7" s="85">
        <f>総括表!J416</f>
        <v>0.50241216608121619</v>
      </c>
      <c r="D7" s="85">
        <f>総括表!K416</f>
        <v>0.50225829906254837</v>
      </c>
      <c r="E7" s="85">
        <f>総括表!L416</f>
        <v>0.50211970447023302</v>
      </c>
      <c r="F7" s="85">
        <f>総括表!M416</f>
        <v>0.50204859567429616</v>
      </c>
      <c r="G7" s="85">
        <f>総括表!N416</f>
        <v>0.50200438608135478</v>
      </c>
      <c r="H7" s="85">
        <f>総括表!O416</f>
        <v>0.50195636034001301</v>
      </c>
      <c r="I7" s="85">
        <f>総括表!P416</f>
        <v>0.50193583273808295</v>
      </c>
      <c r="J7" s="85">
        <f>総括表!Q416</f>
        <v>0.50187591222740169</v>
      </c>
      <c r="K7" s="85">
        <f>総括表!R416</f>
        <v>0.5018452418714543</v>
      </c>
    </row>
    <row r="8" spans="1:11" s="56" customFormat="1" ht="15" customHeight="1">
      <c r="A8" s="68" t="str">
        <f>総括表!B415</f>
        <v>男性比率</v>
      </c>
      <c r="B8" s="86">
        <f>総括表!I415</f>
        <v>0.4974592144158354</v>
      </c>
      <c r="C8" s="86">
        <f>総括表!J415</f>
        <v>0.49758783391878381</v>
      </c>
      <c r="D8" s="86">
        <f>総括表!K415</f>
        <v>0.49774170093745157</v>
      </c>
      <c r="E8" s="86">
        <f>総括表!L415</f>
        <v>0.49788029552976698</v>
      </c>
      <c r="F8" s="86">
        <f>総括表!M415</f>
        <v>0.49795140432570389</v>
      </c>
      <c r="G8" s="86">
        <f>総括表!N415</f>
        <v>0.49799561391864516</v>
      </c>
      <c r="H8" s="86">
        <f>総括表!O415</f>
        <v>0.49804363965998694</v>
      </c>
      <c r="I8" s="86">
        <f>総括表!P415</f>
        <v>0.49806416726191705</v>
      </c>
      <c r="J8" s="86">
        <f>総括表!Q415</f>
        <v>0.49812408777259826</v>
      </c>
      <c r="K8" s="86">
        <f>総括表!R415</f>
        <v>0.4981547581285457</v>
      </c>
    </row>
    <row r="9" spans="1:11" s="56" customFormat="1" ht="6.95" customHeight="1">
      <c r="A9" s="55"/>
      <c r="E9" s="55"/>
    </row>
    <row r="10" spans="1:11" s="53" customFormat="1" ht="20.100000000000001" customHeight="1">
      <c r="A10" s="57"/>
      <c r="B10" s="54">
        <f>総括表!S5</f>
        <v>2035</v>
      </c>
      <c r="C10" s="54">
        <f>総括表!T5</f>
        <v>2036</v>
      </c>
      <c r="D10" s="54">
        <f>総括表!U5</f>
        <v>2037</v>
      </c>
      <c r="E10" s="54">
        <f>総括表!V5</f>
        <v>2038</v>
      </c>
      <c r="F10" s="54">
        <f>総括表!W5</f>
        <v>2039</v>
      </c>
      <c r="G10" s="54">
        <f>総括表!X5</f>
        <v>2040</v>
      </c>
      <c r="H10" s="54">
        <f>総括表!Y5</f>
        <v>2041</v>
      </c>
      <c r="I10" s="54">
        <f>総括表!Z5</f>
        <v>2042</v>
      </c>
      <c r="J10" s="54">
        <f>総括表!AA5</f>
        <v>2043</v>
      </c>
      <c r="K10" s="54">
        <f>総括表!AB5</f>
        <v>2044</v>
      </c>
    </row>
    <row r="11" spans="1:11" s="56" customFormat="1" ht="15" customHeight="1">
      <c r="A11" s="58" t="str">
        <f>A7</f>
        <v>女性比率</v>
      </c>
      <c r="B11" s="85">
        <f>総括表!S416</f>
        <v>0.50180405375870818</v>
      </c>
      <c r="C11" s="85">
        <f>総括表!T416</f>
        <v>0.50177798861089284</v>
      </c>
      <c r="D11" s="85">
        <f>総括表!U416</f>
        <v>0.50177950548560568</v>
      </c>
      <c r="E11" s="85">
        <f>総括表!V416</f>
        <v>0.50177248205789504</v>
      </c>
      <c r="F11" s="85">
        <f>総括表!W416</f>
        <v>0.5017616154654525</v>
      </c>
      <c r="G11" s="85">
        <f>総括表!X416</f>
        <v>0.50171286748922639</v>
      </c>
      <c r="H11" s="85">
        <f>総括表!Y416</f>
        <v>0.50167139007917771</v>
      </c>
      <c r="I11" s="85">
        <f>総括表!Z416</f>
        <v>0.50164011984934964</v>
      </c>
      <c r="J11" s="85">
        <f>総括表!AA416</f>
        <v>0.50160832866284011</v>
      </c>
      <c r="K11" s="85">
        <f>総括表!AB416</f>
        <v>0.50161142230338363</v>
      </c>
    </row>
    <row r="12" spans="1:11" s="56" customFormat="1" ht="15" customHeight="1">
      <c r="A12" s="68" t="str">
        <f>A8</f>
        <v>男性比率</v>
      </c>
      <c r="B12" s="86">
        <f>総括表!S415</f>
        <v>0.49819594624129182</v>
      </c>
      <c r="C12" s="86">
        <f>総括表!T415</f>
        <v>0.4982220113891071</v>
      </c>
      <c r="D12" s="86">
        <f>総括表!U415</f>
        <v>0.49822049451439432</v>
      </c>
      <c r="E12" s="86">
        <f>総括表!V415</f>
        <v>0.4982275179421049</v>
      </c>
      <c r="F12" s="86">
        <f>総括表!W415</f>
        <v>0.49823838453454755</v>
      </c>
      <c r="G12" s="86">
        <f>総括表!X415</f>
        <v>0.49828713251077356</v>
      </c>
      <c r="H12" s="86">
        <f>総括表!Y415</f>
        <v>0.49832860992082229</v>
      </c>
      <c r="I12" s="86">
        <f>総括表!Z415</f>
        <v>0.49835988015065041</v>
      </c>
      <c r="J12" s="86">
        <f>総括表!AA415</f>
        <v>0.49839167133715984</v>
      </c>
      <c r="K12" s="86">
        <f>総括表!AB415</f>
        <v>0.49838857769661643</v>
      </c>
    </row>
    <row r="13" spans="1:11" s="56" customFormat="1" ht="6.95" customHeight="1">
      <c r="A13" s="55"/>
      <c r="E13" s="55"/>
    </row>
    <row r="14" spans="1:11" s="53" customFormat="1" ht="20.100000000000001" customHeight="1">
      <c r="A14" s="57"/>
      <c r="B14" s="54">
        <f>総括表!AC5</f>
        <v>2045</v>
      </c>
      <c r="C14" s="54">
        <f>総括表!AD5</f>
        <v>2046</v>
      </c>
      <c r="D14" s="54">
        <f>総括表!AE5</f>
        <v>2047</v>
      </c>
      <c r="E14" s="54">
        <f>総括表!AF5</f>
        <v>2048</v>
      </c>
      <c r="F14" s="54">
        <f>総括表!AG5</f>
        <v>2049</v>
      </c>
      <c r="G14" s="54">
        <f>総括表!AH5</f>
        <v>2050</v>
      </c>
      <c r="H14" s="54">
        <f>総括表!AI5</f>
        <v>2051</v>
      </c>
      <c r="I14" s="54">
        <f>総括表!AJ5</f>
        <v>2052</v>
      </c>
      <c r="J14" s="54">
        <f>総括表!AK5</f>
        <v>2053</v>
      </c>
      <c r="K14" s="54">
        <f>総括表!AL5</f>
        <v>2054</v>
      </c>
    </row>
    <row r="15" spans="1:11" s="56" customFormat="1" ht="15" customHeight="1">
      <c r="A15" s="58" t="str">
        <f>A7</f>
        <v>女性比率</v>
      </c>
      <c r="B15" s="85">
        <f>総括表!AC416</f>
        <v>0.50159277871916608</v>
      </c>
      <c r="C15" s="85">
        <f>総括表!AD416</f>
        <v>0.501545589757043</v>
      </c>
      <c r="D15" s="85">
        <f>総括表!AE416</f>
        <v>0.50154751519704655</v>
      </c>
      <c r="E15" s="85">
        <f>総括表!AF416</f>
        <v>0.50161456330661813</v>
      </c>
      <c r="F15" s="85">
        <f>総括表!AG416</f>
        <v>0.5017211299785711</v>
      </c>
      <c r="G15" s="85">
        <f>総括表!AH416</f>
        <v>0.5018471987077604</v>
      </c>
      <c r="H15" s="85">
        <f>総括表!AI416</f>
        <v>0.50197480352367863</v>
      </c>
      <c r="I15" s="85">
        <f>総括表!AJ416</f>
        <v>0.50210712549192049</v>
      </c>
      <c r="J15" s="85">
        <f>総括表!AK416</f>
        <v>0.50223931511260456</v>
      </c>
      <c r="K15" s="85">
        <f>総括表!AL416</f>
        <v>0.50235843469793739</v>
      </c>
    </row>
    <row r="16" spans="1:11" s="56" customFormat="1" ht="15" customHeight="1">
      <c r="A16" s="68" t="str">
        <f>A8</f>
        <v>男性比率</v>
      </c>
      <c r="B16" s="86">
        <f>総括表!AC415</f>
        <v>0.49840722128083398</v>
      </c>
      <c r="C16" s="86">
        <f>総括表!AD415</f>
        <v>0.498454410242957</v>
      </c>
      <c r="D16" s="86">
        <f>総括表!AE415</f>
        <v>0.49845248480295351</v>
      </c>
      <c r="E16" s="86">
        <f>総括表!AF415</f>
        <v>0.49838543669338187</v>
      </c>
      <c r="F16" s="86">
        <f>総括表!AG415</f>
        <v>0.49827887002142895</v>
      </c>
      <c r="G16" s="86">
        <f>総括表!AH415</f>
        <v>0.49815280129223966</v>
      </c>
      <c r="H16" s="86">
        <f>総括表!AI415</f>
        <v>0.49802519647632143</v>
      </c>
      <c r="I16" s="86">
        <f>総括表!AJ415</f>
        <v>0.49789287450807945</v>
      </c>
      <c r="J16" s="86">
        <f>総括表!AK415</f>
        <v>0.49776068488739539</v>
      </c>
      <c r="K16" s="86">
        <f>総括表!AL415</f>
        <v>0.49764156530206261</v>
      </c>
    </row>
    <row r="17" spans="1:11" s="56" customFormat="1" ht="6.95" customHeight="1">
      <c r="A17" s="55"/>
      <c r="E17" s="55"/>
    </row>
    <row r="18" spans="1:11" s="56" customFormat="1" ht="20.100000000000001" customHeight="1">
      <c r="A18" s="66"/>
      <c r="B18" s="54">
        <f>総括表!AM5</f>
        <v>2055</v>
      </c>
      <c r="C18" s="54">
        <f>総括表!AN5</f>
        <v>2056</v>
      </c>
      <c r="D18" s="54">
        <f>総括表!AO5</f>
        <v>2057</v>
      </c>
      <c r="E18" s="54">
        <f>総括表!AP5</f>
        <v>2058</v>
      </c>
      <c r="F18" s="54">
        <f>総括表!AQ5</f>
        <v>2059</v>
      </c>
      <c r="G18" s="54">
        <f>総括表!AR5</f>
        <v>2060</v>
      </c>
      <c r="H18" s="54">
        <f>総括表!AS5</f>
        <v>2061</v>
      </c>
      <c r="I18" s="54">
        <f>総括表!AT5</f>
        <v>2062</v>
      </c>
      <c r="J18" s="54">
        <f>総括表!AU5</f>
        <v>2063</v>
      </c>
      <c r="K18" s="54">
        <f>総括表!AV5</f>
        <v>2064</v>
      </c>
    </row>
    <row r="19" spans="1:11" s="56" customFormat="1" ht="15" customHeight="1">
      <c r="A19" s="58" t="str">
        <f>A7</f>
        <v>女性比率</v>
      </c>
      <c r="B19" s="85">
        <f>総括表!AM416</f>
        <v>0.50246214297405523</v>
      </c>
      <c r="C19" s="85">
        <f>総括表!AN416</f>
        <v>0.50253775452116556</v>
      </c>
      <c r="D19" s="85">
        <f>総括表!AO416</f>
        <v>0.50259364681542551</v>
      </c>
      <c r="E19" s="85">
        <f>総括表!AP416</f>
        <v>0.5026176507171034</v>
      </c>
      <c r="F19" s="85">
        <f>総括表!AQ416</f>
        <v>0.50260869188502832</v>
      </c>
      <c r="G19" s="85">
        <f>総括表!AR416</f>
        <v>0.50257646555024582</v>
      </c>
      <c r="H19" s="85">
        <f>総括表!AS416</f>
        <v>0.50251984206114331</v>
      </c>
      <c r="I19" s="85">
        <f>総括表!AT416</f>
        <v>0.50244150421756251</v>
      </c>
      <c r="J19" s="85">
        <f>総括表!AU416</f>
        <v>0.50233429219385695</v>
      </c>
      <c r="K19" s="85">
        <f>総括表!AV416</f>
        <v>0.50219915589904995</v>
      </c>
    </row>
    <row r="20" spans="1:11" s="56" customFormat="1" ht="15" customHeight="1">
      <c r="A20" s="68" t="str">
        <f>A8</f>
        <v>男性比率</v>
      </c>
      <c r="B20" s="86">
        <f>総括表!AM415</f>
        <v>0.49753785702594472</v>
      </c>
      <c r="C20" s="86">
        <f>総括表!AN415</f>
        <v>0.49746224547883444</v>
      </c>
      <c r="D20" s="86">
        <f>総括表!AO415</f>
        <v>0.49740635318457449</v>
      </c>
      <c r="E20" s="86">
        <f>総括表!AP415</f>
        <v>0.49738234928289665</v>
      </c>
      <c r="F20" s="86">
        <f>総括表!AQ415</f>
        <v>0.49739130811497173</v>
      </c>
      <c r="G20" s="86">
        <f>総括表!AR415</f>
        <v>0.49742353444975418</v>
      </c>
      <c r="H20" s="86">
        <f>総括表!AS415</f>
        <v>0.49748015793885669</v>
      </c>
      <c r="I20" s="86">
        <f>総括表!AT415</f>
        <v>0.49755849578243749</v>
      </c>
      <c r="J20" s="86">
        <f>総括表!AU415</f>
        <v>0.49766570780614305</v>
      </c>
      <c r="K20" s="86">
        <f>総括表!AV415</f>
        <v>0.4978008441009501</v>
      </c>
    </row>
    <row r="21" spans="1:11" s="56" customFormat="1" ht="6.95" customHeight="1">
      <c r="A21" s="55"/>
      <c r="E21" s="55"/>
    </row>
    <row r="22" spans="1:11" s="53" customFormat="1" ht="20.100000000000001" customHeight="1">
      <c r="A22" s="57"/>
      <c r="B22" s="54">
        <f>総括表!AW5</f>
        <v>2065</v>
      </c>
      <c r="C22" s="54">
        <f>総括表!AX5</f>
        <v>2066</v>
      </c>
      <c r="D22" s="54">
        <f>総括表!AY5</f>
        <v>2067</v>
      </c>
      <c r="E22" s="54">
        <f>総括表!AZ5</f>
        <v>2068</v>
      </c>
      <c r="F22" s="54">
        <f>総括表!BA5</f>
        <v>2069</v>
      </c>
      <c r="G22" s="54">
        <f>総括表!BB5</f>
        <v>2070</v>
      </c>
      <c r="H22" s="54">
        <f>総括表!BC5</f>
        <v>2071</v>
      </c>
      <c r="I22" s="54" t="str">
        <f>総括表!BD5</f>
        <v>　</v>
      </c>
      <c r="J22" s="54" t="str">
        <f>総括表!BE5</f>
        <v>　</v>
      </c>
      <c r="K22" s="54" t="str">
        <f>総括表!BF5</f>
        <v>　</v>
      </c>
    </row>
    <row r="23" spans="1:11" s="56" customFormat="1" ht="15" customHeight="1">
      <c r="A23" s="58" t="str">
        <f>A7</f>
        <v>女性比率</v>
      </c>
      <c r="B23" s="85">
        <f>総括表!AW416</f>
        <v>0.5020489601224839</v>
      </c>
      <c r="C23" s="85">
        <f>総括表!AX416</f>
        <v>0.50187985984852523</v>
      </c>
      <c r="D23" s="85">
        <f>総括表!AY416</f>
        <v>0.50170056513138173</v>
      </c>
      <c r="E23" s="85">
        <f>総括表!AZ416</f>
        <v>0.50151907693387088</v>
      </c>
      <c r="F23" s="85">
        <f>総括表!BA416</f>
        <v>0.50133716494542457</v>
      </c>
      <c r="G23" s="85">
        <f>総括表!BB416</f>
        <v>0.50116849544350317</v>
      </c>
      <c r="H23" s="85">
        <f>総括表!BC416</f>
        <v>0.50101493264688934</v>
      </c>
      <c r="I23" s="85" t="str">
        <f>総括表!BD416</f>
        <v>　</v>
      </c>
      <c r="J23" s="85" t="str">
        <f>総括表!BE416</f>
        <v>　</v>
      </c>
      <c r="K23" s="85" t="str">
        <f>総括表!BF416</f>
        <v>　</v>
      </c>
    </row>
    <row r="24" spans="1:11" s="56" customFormat="1" ht="15" customHeight="1">
      <c r="A24" s="68" t="str">
        <f>A8</f>
        <v>男性比率</v>
      </c>
      <c r="B24" s="86">
        <f>総括表!AW415</f>
        <v>0.4979510398775161</v>
      </c>
      <c r="C24" s="86">
        <f>総括表!AX415</f>
        <v>0.49812014015147477</v>
      </c>
      <c r="D24" s="86">
        <f>総括表!AY415</f>
        <v>0.49829943486861833</v>
      </c>
      <c r="E24" s="86">
        <f>総括表!AZ415</f>
        <v>0.49848092306612918</v>
      </c>
      <c r="F24" s="86">
        <f>総括表!BA415</f>
        <v>0.49866283505457543</v>
      </c>
      <c r="G24" s="86">
        <f>総括表!BB415</f>
        <v>0.49883150455649689</v>
      </c>
      <c r="H24" s="86">
        <f>総括表!BC415</f>
        <v>0.49898506735311071</v>
      </c>
      <c r="I24" s="86" t="str">
        <f>総括表!BD415</f>
        <v>　</v>
      </c>
      <c r="J24" s="86" t="str">
        <f>総括表!BE415</f>
        <v>　</v>
      </c>
      <c r="K24" s="86" t="str">
        <f>総括表!BF415</f>
        <v>　</v>
      </c>
    </row>
  </sheetData>
  <mergeCells count="3">
    <mergeCell ref="D3:E3"/>
    <mergeCell ref="D4:E4"/>
    <mergeCell ref="D2:E2"/>
  </mergeCells>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18"/>
  <sheetViews>
    <sheetView zoomScale="70" zoomScaleNormal="70" workbookViewId="0">
      <selection activeCell="I11" sqref="I11"/>
    </sheetView>
  </sheetViews>
  <sheetFormatPr defaultColWidth="9" defaultRowHeight="15" customHeight="1"/>
  <cols>
    <col min="1" max="1" width="18.5" style="51" customWidth="1"/>
    <col min="2" max="10" width="11.875" style="50" customWidth="1"/>
    <col min="11" max="11" width="15.625" style="50" customWidth="1"/>
    <col min="12" max="16384" width="9" style="50"/>
  </cols>
  <sheetData>
    <row r="1" spans="1:11" ht="30" customHeight="1">
      <c r="A1" s="49" t="str">
        <f>総括表!$A$28</f>
        <v>：総人口_区全域</v>
      </c>
      <c r="K1" s="51" t="s">
        <v>260</v>
      </c>
    </row>
    <row r="2" spans="1:11" s="53" customFormat="1" ht="20.100000000000001" customHeight="1">
      <c r="A2" s="52"/>
      <c r="E2" s="54"/>
      <c r="F2" s="54">
        <f>総括表!C5</f>
        <v>2019</v>
      </c>
      <c r="G2" s="54">
        <f>総括表!D5</f>
        <v>2020</v>
      </c>
      <c r="H2" s="54">
        <f>総括表!E5</f>
        <v>2021</v>
      </c>
      <c r="I2" s="54">
        <f>総括表!F5</f>
        <v>2022</v>
      </c>
      <c r="J2" s="54">
        <f>総括表!G5</f>
        <v>2023</v>
      </c>
      <c r="K2" s="54">
        <f>総括表!H5</f>
        <v>2024</v>
      </c>
    </row>
    <row r="3" spans="1:11" s="56" customFormat="1" ht="20.100000000000001" customHeight="1">
      <c r="A3" s="55"/>
      <c r="E3" s="66" t="s">
        <v>27</v>
      </c>
      <c r="F3" s="67">
        <f>IF(総括表!C31="","",総括表!C31)</f>
        <v>729534.00000000012</v>
      </c>
      <c r="G3" s="67">
        <f>IF(総括表!D31="","",総括表!D31)</f>
        <v>734493.00000000023</v>
      </c>
      <c r="H3" s="67">
        <f>IF(総括表!E31="","",総括表!E31)</f>
        <v>733672.00000000023</v>
      </c>
      <c r="I3" s="67">
        <f>IF(総括表!F31="","",総括表!F31)</f>
        <v>728703.00000000023</v>
      </c>
      <c r="J3" s="67">
        <f>IF(総括表!G31="","",総括表!G31)</f>
        <v>728425</v>
      </c>
      <c r="K3" s="67">
        <f>IF(総括表!H31="","",総括表!H31)</f>
        <v>733633.99999999988</v>
      </c>
    </row>
    <row r="4" spans="1:11" s="56" customFormat="1" ht="6.95" customHeight="1">
      <c r="A4" s="55"/>
      <c r="E4" s="55"/>
    </row>
    <row r="5" spans="1:11" s="53" customFormat="1" ht="20.100000000000001" customHeight="1">
      <c r="A5" s="57"/>
      <c r="B5" s="54">
        <f>総括表!I5</f>
        <v>2025</v>
      </c>
      <c r="C5" s="54">
        <f>総括表!J5</f>
        <v>2026</v>
      </c>
      <c r="D5" s="54">
        <f>総括表!K5</f>
        <v>2027</v>
      </c>
      <c r="E5" s="54">
        <f>総括表!L5</f>
        <v>2028</v>
      </c>
      <c r="F5" s="54">
        <f>総括表!M5</f>
        <v>2029</v>
      </c>
      <c r="G5" s="54">
        <f>総括表!N5</f>
        <v>2030</v>
      </c>
      <c r="H5" s="54">
        <f>総括表!O5</f>
        <v>2031</v>
      </c>
      <c r="I5" s="54">
        <f>総括表!P5</f>
        <v>2032</v>
      </c>
      <c r="J5" s="54">
        <f>総括表!Q5</f>
        <v>2033</v>
      </c>
      <c r="K5" s="54">
        <f>総括表!R5</f>
        <v>2034</v>
      </c>
    </row>
    <row r="6" spans="1:11" s="56" customFormat="1" ht="20.100000000000001" customHeight="1">
      <c r="A6" s="64" t="str">
        <f>総括表!B10</f>
        <v>基本推計</v>
      </c>
      <c r="B6" s="70">
        <f>IF(総括表!I31="","",総括表!I31)</f>
        <v>740519</v>
      </c>
      <c r="C6" s="70">
        <f>IF(総括表!J31="","",総括表!J31)</f>
        <v>741187.83783589222</v>
      </c>
      <c r="D6" s="70">
        <f>IF(総括表!K31="","",総括表!K31)</f>
        <v>741642.04402879719</v>
      </c>
      <c r="E6" s="70">
        <f>IF(総括表!L31="","",総括表!L31)</f>
        <v>741901.4254152067</v>
      </c>
      <c r="F6" s="70">
        <f>IF(総括表!M31="","",総括表!M31)</f>
        <v>741951.28818123275</v>
      </c>
      <c r="G6" s="70">
        <f>IF(総括表!N31="","",総括表!N31)</f>
        <v>741914.45391372521</v>
      </c>
      <c r="H6" s="70">
        <f>IF(総括表!O31="","",総括表!O31)</f>
        <v>742162.29526980082</v>
      </c>
      <c r="I6" s="70">
        <f>IF(総括表!P31="","",総括表!P31)</f>
        <v>742386.03200188174</v>
      </c>
      <c r="J6" s="70">
        <f>IF(総括表!Q31="","",総括表!Q31)</f>
        <v>742576.69693021663</v>
      </c>
      <c r="K6" s="70">
        <f>IF(総括表!R31="","",総括表!R31)</f>
        <v>742709.14678664692</v>
      </c>
    </row>
    <row r="7" spans="1:11" s="56" customFormat="1" ht="6.95" customHeight="1">
      <c r="A7" s="55"/>
      <c r="E7" s="55"/>
    </row>
    <row r="8" spans="1:11" s="53" customFormat="1" ht="20.100000000000001" customHeight="1">
      <c r="A8" s="57"/>
      <c r="B8" s="54">
        <f>総括表!S5</f>
        <v>2035</v>
      </c>
      <c r="C8" s="54">
        <f>総括表!T5</f>
        <v>2036</v>
      </c>
      <c r="D8" s="54">
        <f>総括表!U5</f>
        <v>2037</v>
      </c>
      <c r="E8" s="54">
        <f>総括表!V5</f>
        <v>2038</v>
      </c>
      <c r="F8" s="54">
        <f>総括表!W5</f>
        <v>2039</v>
      </c>
      <c r="G8" s="54">
        <f>総括表!X5</f>
        <v>2040</v>
      </c>
      <c r="H8" s="54">
        <f>総括表!Y5</f>
        <v>2041</v>
      </c>
      <c r="I8" s="54">
        <f>総括表!Z5</f>
        <v>2042</v>
      </c>
      <c r="J8" s="54">
        <f>総括表!AA5</f>
        <v>2043</v>
      </c>
      <c r="K8" s="54">
        <f>総括表!AB5</f>
        <v>2044</v>
      </c>
    </row>
    <row r="9" spans="1:11" s="56" customFormat="1" ht="20.100000000000001" customHeight="1">
      <c r="A9" s="64" t="str">
        <f t="shared" ref="A9" si="0">A6</f>
        <v>基本推計</v>
      </c>
      <c r="B9" s="70">
        <f>IF(総括表!S31="","",総括表!S31)</f>
        <v>742850.5355657147</v>
      </c>
      <c r="C9" s="70">
        <f>IF(総括表!T31="","",総括表!T31)</f>
        <v>743304.3658317402</v>
      </c>
      <c r="D9" s="70">
        <f>IF(総括表!U31="","",総括表!U31)</f>
        <v>743722.85826523858</v>
      </c>
      <c r="E9" s="70">
        <f>IF(総括表!V31="","",総括表!V31)</f>
        <v>744101.24658383382</v>
      </c>
      <c r="F9" s="70">
        <f>IF(総括表!W31="","",総括表!W31)</f>
        <v>744440.74507822772</v>
      </c>
      <c r="G9" s="70">
        <f>IF(総括表!X31="","",総括表!X31)</f>
        <v>744674.15159437549</v>
      </c>
      <c r="H9" s="70">
        <f>IF(総括表!Y31="","",総括表!Y31)</f>
        <v>745099.78537092649</v>
      </c>
      <c r="I9" s="70">
        <f>IF(総括表!Z31="","",総括表!Z31)</f>
        <v>745333.4774138584</v>
      </c>
      <c r="J9" s="70">
        <f>IF(総括表!AA31="","",総括表!AA31)</f>
        <v>745151.91509601113</v>
      </c>
      <c r="K9" s="70">
        <f>IF(総括表!AB31="","",総括表!AB31)</f>
        <v>744745.17349455738</v>
      </c>
    </row>
    <row r="10" spans="1:11" s="56" customFormat="1" ht="6.95" customHeight="1">
      <c r="A10" s="55"/>
      <c r="E10" s="55"/>
    </row>
    <row r="11" spans="1:11" s="53" customFormat="1" ht="20.100000000000001" customHeight="1">
      <c r="A11" s="57"/>
      <c r="B11" s="54">
        <f>総括表!AC5</f>
        <v>2045</v>
      </c>
      <c r="C11" s="54">
        <f>総括表!AD5</f>
        <v>2046</v>
      </c>
      <c r="D11" s="54">
        <f>総括表!AE5</f>
        <v>2047</v>
      </c>
      <c r="E11" s="54">
        <f>総括表!AF5</f>
        <v>2048</v>
      </c>
      <c r="F11" s="54">
        <f>総括表!AG5</f>
        <v>2049</v>
      </c>
      <c r="G11" s="54">
        <f>総括表!AH5</f>
        <v>2050</v>
      </c>
      <c r="H11" s="54">
        <f>総括表!AI5</f>
        <v>2051</v>
      </c>
      <c r="I11" s="54">
        <f>総括表!AJ5</f>
        <v>2052</v>
      </c>
      <c r="J11" s="54">
        <f>総括表!AK5</f>
        <v>2053</v>
      </c>
      <c r="K11" s="54">
        <f>総括表!AL5</f>
        <v>2054</v>
      </c>
    </row>
    <row r="12" spans="1:11" s="56" customFormat="1" ht="20.100000000000001" customHeight="1">
      <c r="A12" s="64" t="str">
        <f t="shared" ref="A12" si="1">A6</f>
        <v>基本推計</v>
      </c>
      <c r="B12" s="70">
        <f>IF(総括表!AC31="","",総括表!AC31)</f>
        <v>744060.04041324742</v>
      </c>
      <c r="C12" s="70">
        <f>IF(総括表!AD31="","",総括表!AD31)</f>
        <v>743311.54790759447</v>
      </c>
      <c r="D12" s="70">
        <f>IF(総括表!AE31="","",総括表!AE31)</f>
        <v>742371.62590283516</v>
      </c>
      <c r="E12" s="70">
        <f>IF(総括表!AF31="","",総括表!AF31)</f>
        <v>741329.85554908868</v>
      </c>
      <c r="F12" s="70">
        <f>IF(総括表!AG31="","",総括表!AG31)</f>
        <v>740350.35598310095</v>
      </c>
      <c r="G12" s="70">
        <f>IF(総括表!AH31="","",総括表!AH31)</f>
        <v>739346.56136899407</v>
      </c>
      <c r="H12" s="70">
        <f>IF(総括表!AI31="","",総括表!AI31)</f>
        <v>738319.86210045812</v>
      </c>
      <c r="I12" s="70">
        <f>IF(総括表!AJ31="","",総括表!AJ31)</f>
        <v>737234.81767825177</v>
      </c>
      <c r="J12" s="70">
        <f>IF(総括表!AK31="","",総括表!AK31)</f>
        <v>736082.04813395557</v>
      </c>
      <c r="K12" s="70">
        <f>IF(総括表!AL31="","",総括表!AL31)</f>
        <v>734846.74065901188</v>
      </c>
    </row>
    <row r="13" spans="1:11" s="56" customFormat="1" ht="6.95" customHeight="1">
      <c r="A13" s="55"/>
      <c r="E13" s="55"/>
    </row>
    <row r="14" spans="1:11" s="56" customFormat="1" ht="20.100000000000001" customHeight="1">
      <c r="A14" s="66"/>
      <c r="B14" s="54">
        <f>総括表!AM5</f>
        <v>2055</v>
      </c>
      <c r="C14" s="54">
        <f>総括表!AN5</f>
        <v>2056</v>
      </c>
      <c r="D14" s="54">
        <f>総括表!AO5</f>
        <v>2057</v>
      </c>
      <c r="E14" s="54">
        <f>総括表!AP5</f>
        <v>2058</v>
      </c>
      <c r="F14" s="54">
        <f>総括表!AQ5</f>
        <v>2059</v>
      </c>
      <c r="G14" s="54">
        <f>総括表!AR5</f>
        <v>2060</v>
      </c>
      <c r="H14" s="54">
        <f>総括表!AS5</f>
        <v>2061</v>
      </c>
      <c r="I14" s="54">
        <f>総括表!AT5</f>
        <v>2062</v>
      </c>
      <c r="J14" s="54">
        <f>総括表!AU5</f>
        <v>2063</v>
      </c>
      <c r="K14" s="54">
        <f>総括表!AV5</f>
        <v>2064</v>
      </c>
    </row>
    <row r="15" spans="1:11" s="56" customFormat="1" ht="20.100000000000001" customHeight="1">
      <c r="A15" s="64" t="str">
        <f t="shared" ref="A15" si="2">A6</f>
        <v>基本推計</v>
      </c>
      <c r="B15" s="70">
        <f>IF(総括表!AM31="","",総括表!AM31)</f>
        <v>733528.02534624049</v>
      </c>
      <c r="C15" s="70">
        <f>IF(総括表!AN31="","",総括表!AN31)</f>
        <v>732113.87245869485</v>
      </c>
      <c r="D15" s="70">
        <f>IF(総括表!AO31="","",総括表!AO31)</f>
        <v>730594.10841683671</v>
      </c>
      <c r="E15" s="70">
        <f>IF(総括表!AP31="","",総括表!AP31)</f>
        <v>728955.66805374098</v>
      </c>
      <c r="F15" s="70">
        <f>IF(総括表!AQ31="","",総括表!AQ31)</f>
        <v>727227.64789074718</v>
      </c>
      <c r="G15" s="70">
        <f>IF(総括表!AR31="","",総括表!AR31)</f>
        <v>725410.87340074987</v>
      </c>
      <c r="H15" s="70">
        <f>IF(総括表!AS31="","",総括表!AS31)</f>
        <v>723521.59302466852</v>
      </c>
      <c r="I15" s="70">
        <f>IF(総括表!AT31="","",総括表!AT31)</f>
        <v>721574.68951717659</v>
      </c>
      <c r="J15" s="70">
        <f>IF(総括表!AU31="","",総括表!AU31)</f>
        <v>719557.16355863563</v>
      </c>
      <c r="K15" s="70">
        <f>IF(総括表!AV31="","",総括表!AV31)</f>
        <v>717492.7093562833</v>
      </c>
    </row>
    <row r="16" spans="1:11" s="56" customFormat="1" ht="6.95" customHeight="1">
      <c r="A16" s="55"/>
      <c r="E16" s="55"/>
    </row>
    <row r="17" spans="1:11" s="53" customFormat="1" ht="20.100000000000001" customHeight="1">
      <c r="A17" s="57"/>
      <c r="B17" s="54">
        <f>総括表!AW5</f>
        <v>2065</v>
      </c>
      <c r="C17" s="54">
        <f>総括表!AX5</f>
        <v>2066</v>
      </c>
      <c r="D17" s="54">
        <f>総括表!AY5</f>
        <v>2067</v>
      </c>
      <c r="E17" s="54">
        <f>総括表!AZ5</f>
        <v>2068</v>
      </c>
      <c r="F17" s="54">
        <f>総括表!BA5</f>
        <v>2069</v>
      </c>
      <c r="G17" s="54">
        <f>総括表!BB5</f>
        <v>2070</v>
      </c>
      <c r="H17" s="54">
        <f>総括表!BC5</f>
        <v>2071</v>
      </c>
      <c r="I17" s="54" t="str">
        <f>総括表!BD5</f>
        <v>　</v>
      </c>
      <c r="J17" s="54" t="str">
        <f>総括表!BE5</f>
        <v>　</v>
      </c>
      <c r="K17" s="54" t="str">
        <f>総括表!BF5</f>
        <v>　</v>
      </c>
    </row>
    <row r="18" spans="1:11" s="56" customFormat="1" ht="20.100000000000001" customHeight="1">
      <c r="A18" s="64" t="str">
        <f t="shared" ref="A18" si="3">A6</f>
        <v>基本推計</v>
      </c>
      <c r="B18" s="70">
        <f>IF(総括表!AW31="","",総括表!AW31)</f>
        <v>715386.69767549285</v>
      </c>
      <c r="C18" s="70">
        <f>IF(総括表!AX31="","",総括表!AX31)</f>
        <v>713242.13852253929</v>
      </c>
      <c r="D18" s="70">
        <f>IF(総括表!AY31="","",総括表!AY31)</f>
        <v>711066.89905868843</v>
      </c>
      <c r="E18" s="70">
        <f>IF(総括表!AZ31="","",総括表!AZ31)</f>
        <v>708865.48100656876</v>
      </c>
      <c r="F18" s="70">
        <f>IF(総括表!BA31="","",総括表!BA31)</f>
        <v>706643.38153078489</v>
      </c>
      <c r="G18" s="70">
        <f>IF(総括表!BB31="","",総括表!BB31)</f>
        <v>704413.38767031534</v>
      </c>
      <c r="H18" s="70">
        <f>IF(総括表!BC31="","",総括表!BC31)</f>
        <v>702179.47954848141</v>
      </c>
      <c r="I18" s="70" t="str">
        <f>IF(総括表!BD31="","",総括表!BD31)</f>
        <v>　</v>
      </c>
      <c r="J18" s="70" t="str">
        <f>IF(総括表!BE31="","",総括表!BE31)</f>
        <v>　</v>
      </c>
      <c r="K18" s="70" t="str">
        <f>IF(総括表!BF31="","",総括表!BF31)</f>
        <v>　</v>
      </c>
    </row>
  </sheetData>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K18"/>
  <sheetViews>
    <sheetView zoomScale="70" zoomScaleNormal="70" workbookViewId="0">
      <selection activeCell="A18" sqref="A18:XFD20"/>
    </sheetView>
  </sheetViews>
  <sheetFormatPr defaultColWidth="9" defaultRowHeight="15" customHeight="1"/>
  <cols>
    <col min="1" max="1" width="18.5" style="51" customWidth="1"/>
    <col min="2" max="10" width="11.875" style="50" customWidth="1"/>
    <col min="11" max="11" width="15.625" style="50" customWidth="1"/>
    <col min="12" max="16384" width="9" style="50"/>
  </cols>
  <sheetData>
    <row r="1" spans="1:11" ht="30" customHeight="1">
      <c r="A1" s="49" t="str">
        <f>総括表!$A$214</f>
        <v>：日本人_区全域</v>
      </c>
      <c r="K1" s="51" t="s">
        <v>260</v>
      </c>
    </row>
    <row r="2" spans="1:11" s="53" customFormat="1" ht="20.100000000000001" customHeight="1">
      <c r="A2" s="52"/>
      <c r="E2" s="54"/>
      <c r="F2" s="54">
        <f>総括表!C5</f>
        <v>2019</v>
      </c>
      <c r="G2" s="54">
        <f>総括表!D5</f>
        <v>2020</v>
      </c>
      <c r="H2" s="54">
        <f>総括表!E5</f>
        <v>2021</v>
      </c>
      <c r="I2" s="54">
        <f>総括表!F5</f>
        <v>2022</v>
      </c>
      <c r="J2" s="54">
        <f>総括表!G5</f>
        <v>2023</v>
      </c>
      <c r="K2" s="54">
        <f>総括表!H5</f>
        <v>2024</v>
      </c>
    </row>
    <row r="3" spans="1:11" s="56" customFormat="1" ht="20.100000000000001" customHeight="1">
      <c r="A3" s="55"/>
      <c r="E3" s="66" t="s">
        <v>27</v>
      </c>
      <c r="F3" s="67" t="str">
        <f>IF(総括表!C217="","",総括表!C217)</f>
        <v/>
      </c>
      <c r="G3" s="67" t="str">
        <f>IF(総括表!D217="","",総括表!D217)</f>
        <v/>
      </c>
      <c r="H3" s="67" t="str">
        <f>IF(総括表!E217="","",総括表!E217)</f>
        <v/>
      </c>
      <c r="I3" s="67" t="str">
        <f>IF(総括表!F217="","",総括表!F217)</f>
        <v/>
      </c>
      <c r="J3" s="67" t="str">
        <f>IF(総括表!G217="","",総括表!G217)</f>
        <v/>
      </c>
      <c r="K3" s="67" t="str">
        <f>IF(総括表!H217="","",総括表!H217)</f>
        <v/>
      </c>
    </row>
    <row r="4" spans="1:11" s="56" customFormat="1" ht="6.95" customHeight="1">
      <c r="A4" s="55"/>
      <c r="E4" s="55"/>
    </row>
    <row r="5" spans="1:11" s="53" customFormat="1" ht="20.100000000000001" customHeight="1">
      <c r="A5" s="57"/>
      <c r="B5" s="54">
        <f>総括表!I5</f>
        <v>2025</v>
      </c>
      <c r="C5" s="54">
        <f>総括表!J5</f>
        <v>2026</v>
      </c>
      <c r="D5" s="54">
        <f>総括表!K5</f>
        <v>2027</v>
      </c>
      <c r="E5" s="54">
        <f>総括表!L5</f>
        <v>2028</v>
      </c>
      <c r="F5" s="54">
        <f>総括表!M5</f>
        <v>2029</v>
      </c>
      <c r="G5" s="54">
        <f>総括表!N5</f>
        <v>2030</v>
      </c>
      <c r="H5" s="54">
        <f>総括表!O5</f>
        <v>2031</v>
      </c>
      <c r="I5" s="54">
        <f>総括表!P5</f>
        <v>2032</v>
      </c>
      <c r="J5" s="54">
        <f>総括表!Q5</f>
        <v>2033</v>
      </c>
      <c r="K5" s="54">
        <f>総括表!R5</f>
        <v>2034</v>
      </c>
    </row>
    <row r="6" spans="1:11" s="56" customFormat="1" ht="20.100000000000001" customHeight="1">
      <c r="A6" s="64" t="str">
        <f>総括表!B10</f>
        <v>基本推計</v>
      </c>
      <c r="B6" s="70" t="str">
        <f>IF(総括表!I217="","",総括表!I217)</f>
        <v/>
      </c>
      <c r="C6" s="70" t="str">
        <f>IF(総括表!J217="","",総括表!J217)</f>
        <v/>
      </c>
      <c r="D6" s="70" t="str">
        <f>IF(総括表!K217="","",総括表!K217)</f>
        <v/>
      </c>
      <c r="E6" s="70" t="str">
        <f>IF(総括表!L217="","",総括表!L217)</f>
        <v/>
      </c>
      <c r="F6" s="70" t="str">
        <f>IF(総括表!M217="","",総括表!M217)</f>
        <v/>
      </c>
      <c r="G6" s="70" t="str">
        <f>IF(総括表!N217="","",総括表!N217)</f>
        <v/>
      </c>
      <c r="H6" s="70" t="str">
        <f>IF(総括表!O217="","",総括表!O217)</f>
        <v/>
      </c>
      <c r="I6" s="70" t="str">
        <f>IF(総括表!P217="","",総括表!P217)</f>
        <v/>
      </c>
      <c r="J6" s="70" t="str">
        <f>IF(総括表!Q217="","",総括表!Q217)</f>
        <v/>
      </c>
      <c r="K6" s="70" t="str">
        <f>IF(総括表!R217="","",総括表!R217)</f>
        <v/>
      </c>
    </row>
    <row r="7" spans="1:11" s="56" customFormat="1" ht="6.95" customHeight="1">
      <c r="A7" s="55"/>
      <c r="E7" s="55"/>
    </row>
    <row r="8" spans="1:11" s="53" customFormat="1" ht="20.100000000000001" customHeight="1">
      <c r="A8" s="57"/>
      <c r="B8" s="54">
        <f>総括表!S5</f>
        <v>2035</v>
      </c>
      <c r="C8" s="54">
        <f>総括表!T5</f>
        <v>2036</v>
      </c>
      <c r="D8" s="54">
        <f>総括表!U5</f>
        <v>2037</v>
      </c>
      <c r="E8" s="54">
        <f>総括表!V5</f>
        <v>2038</v>
      </c>
      <c r="F8" s="54">
        <f>総括表!W5</f>
        <v>2039</v>
      </c>
      <c r="G8" s="54">
        <f>総括表!X5</f>
        <v>2040</v>
      </c>
      <c r="H8" s="54">
        <f>総括表!Y5</f>
        <v>2041</v>
      </c>
      <c r="I8" s="54">
        <f>総括表!Z5</f>
        <v>2042</v>
      </c>
      <c r="J8" s="54">
        <f>総括表!AA5</f>
        <v>2043</v>
      </c>
      <c r="K8" s="54">
        <f>総括表!AB5</f>
        <v>2044</v>
      </c>
    </row>
    <row r="9" spans="1:11" s="56" customFormat="1" ht="20.100000000000001" customHeight="1">
      <c r="A9" s="64" t="str">
        <f t="shared" ref="A9" si="0">A6</f>
        <v>基本推計</v>
      </c>
      <c r="B9" s="70" t="str">
        <f>IF(総括表!S217="","",総括表!S217)</f>
        <v/>
      </c>
      <c r="C9" s="70" t="str">
        <f>IF(総括表!T217="","",総括表!T217)</f>
        <v/>
      </c>
      <c r="D9" s="70" t="str">
        <f>IF(総括表!U217="","",総括表!U217)</f>
        <v/>
      </c>
      <c r="E9" s="70" t="str">
        <f>IF(総括表!V217="","",総括表!V217)</f>
        <v/>
      </c>
      <c r="F9" s="70" t="str">
        <f>IF(総括表!W217="","",総括表!W217)</f>
        <v/>
      </c>
      <c r="G9" s="70" t="str">
        <f>IF(総括表!X217="","",総括表!X217)</f>
        <v/>
      </c>
      <c r="H9" s="70" t="str">
        <f>IF(総括表!Y217="","",総括表!Y217)</f>
        <v/>
      </c>
      <c r="I9" s="70" t="str">
        <f>IF(総括表!Z217="","",総括表!Z217)</f>
        <v/>
      </c>
      <c r="J9" s="70" t="str">
        <f>IF(総括表!AA217="","",総括表!AA217)</f>
        <v/>
      </c>
      <c r="K9" s="70" t="str">
        <f>IF(総括表!AB217="","",総括表!AB217)</f>
        <v/>
      </c>
    </row>
    <row r="10" spans="1:11" s="56" customFormat="1" ht="6.95" customHeight="1">
      <c r="A10" s="55"/>
      <c r="E10" s="55"/>
    </row>
    <row r="11" spans="1:11" s="53" customFormat="1" ht="20.100000000000001" customHeight="1">
      <c r="A11" s="57"/>
      <c r="B11" s="54">
        <f>総括表!AC5</f>
        <v>2045</v>
      </c>
      <c r="C11" s="54">
        <f>総括表!AD5</f>
        <v>2046</v>
      </c>
      <c r="D11" s="54">
        <f>総括表!AE5</f>
        <v>2047</v>
      </c>
      <c r="E11" s="54">
        <f>総括表!AF5</f>
        <v>2048</v>
      </c>
      <c r="F11" s="54">
        <f>総括表!AG5</f>
        <v>2049</v>
      </c>
      <c r="G11" s="54">
        <f>総括表!AH5</f>
        <v>2050</v>
      </c>
      <c r="H11" s="54">
        <f>総括表!AI5</f>
        <v>2051</v>
      </c>
      <c r="I11" s="54">
        <f>総括表!AJ5</f>
        <v>2052</v>
      </c>
      <c r="J11" s="54">
        <f>総括表!AK5</f>
        <v>2053</v>
      </c>
      <c r="K11" s="54">
        <f>総括表!AL5</f>
        <v>2054</v>
      </c>
    </row>
    <row r="12" spans="1:11" s="56" customFormat="1" ht="20.100000000000001" customHeight="1">
      <c r="A12" s="64" t="str">
        <f t="shared" ref="A12" si="1">A6</f>
        <v>基本推計</v>
      </c>
      <c r="B12" s="70" t="str">
        <f>IF(総括表!AC217="","",総括表!AC217)</f>
        <v/>
      </c>
      <c r="C12" s="70" t="str">
        <f>IF(総括表!AD217="","",総括表!AD217)</f>
        <v/>
      </c>
      <c r="D12" s="70" t="str">
        <f>IF(総括表!AE217="","",総括表!AE217)</f>
        <v/>
      </c>
      <c r="E12" s="70" t="str">
        <f>IF(総括表!AF217="","",総括表!AF217)</f>
        <v/>
      </c>
      <c r="F12" s="70" t="str">
        <f>IF(総括表!AG217="","",総括表!AG217)</f>
        <v/>
      </c>
      <c r="G12" s="70" t="str">
        <f>IF(総括表!AH217="","",総括表!AH217)</f>
        <v/>
      </c>
      <c r="H12" s="70" t="str">
        <f>IF(総括表!AI217="","",総括表!AI217)</f>
        <v/>
      </c>
      <c r="I12" s="70" t="str">
        <f>IF(総括表!AJ217="","",総括表!AJ217)</f>
        <v/>
      </c>
      <c r="J12" s="70" t="str">
        <f>IF(総括表!AK217="","",総括表!AK217)</f>
        <v/>
      </c>
      <c r="K12" s="70" t="str">
        <f>IF(総括表!AL217="","",総括表!AL217)</f>
        <v/>
      </c>
    </row>
    <row r="13" spans="1:11" s="56" customFormat="1" ht="6.95" customHeight="1">
      <c r="A13" s="55"/>
      <c r="E13" s="55"/>
    </row>
    <row r="14" spans="1:11" s="56" customFormat="1" ht="20.100000000000001" customHeight="1">
      <c r="A14" s="66"/>
      <c r="B14" s="54">
        <f>総括表!AM5</f>
        <v>2055</v>
      </c>
      <c r="C14" s="54">
        <f>総括表!AN5</f>
        <v>2056</v>
      </c>
      <c r="D14" s="54">
        <f>総括表!AO5</f>
        <v>2057</v>
      </c>
      <c r="E14" s="54">
        <f>総括表!AP5</f>
        <v>2058</v>
      </c>
      <c r="F14" s="54">
        <f>総括表!AQ5</f>
        <v>2059</v>
      </c>
      <c r="G14" s="54">
        <f>総括表!AR5</f>
        <v>2060</v>
      </c>
      <c r="H14" s="54">
        <f>総括表!AS5</f>
        <v>2061</v>
      </c>
      <c r="I14" s="54">
        <f>総括表!AT5</f>
        <v>2062</v>
      </c>
      <c r="J14" s="54">
        <f>総括表!AU5</f>
        <v>2063</v>
      </c>
      <c r="K14" s="54">
        <f>総括表!AV5</f>
        <v>2064</v>
      </c>
    </row>
    <row r="15" spans="1:11" s="56" customFormat="1" ht="20.100000000000001" customHeight="1">
      <c r="A15" s="64" t="str">
        <f t="shared" ref="A15" si="2">A6</f>
        <v>基本推計</v>
      </c>
      <c r="B15" s="70" t="str">
        <f>IF(総括表!AM217="","",総括表!AM217)</f>
        <v/>
      </c>
      <c r="C15" s="70" t="str">
        <f>IF(総括表!AN217="","",総括表!AN217)</f>
        <v/>
      </c>
      <c r="D15" s="70" t="str">
        <f>IF(総括表!AO217="","",総括表!AO217)</f>
        <v/>
      </c>
      <c r="E15" s="70" t="str">
        <f>IF(総括表!AP217="","",総括表!AP217)</f>
        <v/>
      </c>
      <c r="F15" s="70" t="str">
        <f>IF(総括表!AQ217="","",総括表!AQ217)</f>
        <v/>
      </c>
      <c r="G15" s="70" t="str">
        <f>IF(総括表!AR217="","",総括表!AR217)</f>
        <v/>
      </c>
      <c r="H15" s="70" t="str">
        <f>IF(総括表!AS217="","",総括表!AS217)</f>
        <v/>
      </c>
      <c r="I15" s="70" t="str">
        <f>IF(総括表!AT217="","",総括表!AT217)</f>
        <v/>
      </c>
      <c r="J15" s="70" t="str">
        <f>IF(総括表!AU217="","",総括表!AU217)</f>
        <v/>
      </c>
      <c r="K15" s="70" t="str">
        <f>IF(総括表!AV217="","",総括表!AV217)</f>
        <v/>
      </c>
    </row>
    <row r="16" spans="1:11" s="56" customFormat="1" ht="6.95" customHeight="1">
      <c r="A16" s="55"/>
      <c r="E16" s="55"/>
    </row>
    <row r="17" spans="1:11" s="53" customFormat="1" ht="20.100000000000001" customHeight="1">
      <c r="A17" s="57"/>
      <c r="B17" s="54">
        <f>総括表!AW5</f>
        <v>2065</v>
      </c>
      <c r="C17" s="54">
        <f>総括表!AX5</f>
        <v>2066</v>
      </c>
      <c r="D17" s="54">
        <f>総括表!AY5</f>
        <v>2067</v>
      </c>
      <c r="E17" s="54">
        <f>総括表!AZ5</f>
        <v>2068</v>
      </c>
      <c r="F17" s="54">
        <f>総括表!BA5</f>
        <v>2069</v>
      </c>
      <c r="G17" s="54">
        <f>総括表!BB5</f>
        <v>2070</v>
      </c>
      <c r="H17" s="54">
        <f>総括表!BC5</f>
        <v>2071</v>
      </c>
      <c r="I17" s="54" t="str">
        <f>総括表!BD5</f>
        <v>　</v>
      </c>
      <c r="J17" s="54" t="str">
        <f>総括表!BE5</f>
        <v>　</v>
      </c>
      <c r="K17" s="54" t="str">
        <f>総括表!BF5</f>
        <v>　</v>
      </c>
    </row>
    <row r="18" spans="1:11" s="56" customFormat="1" ht="20.100000000000001" customHeight="1">
      <c r="A18" s="64" t="str">
        <f t="shared" ref="A18" si="3">A6</f>
        <v>基本推計</v>
      </c>
      <c r="B18" s="70" t="str">
        <f>IF(総括表!AW217="","",総括表!AW217)</f>
        <v/>
      </c>
      <c r="C18" s="70" t="str">
        <f>IF(総括表!AX217="","",総括表!AX217)</f>
        <v/>
      </c>
      <c r="D18" s="70" t="str">
        <f>IF(総括表!AY217="","",総括表!AY217)</f>
        <v/>
      </c>
      <c r="E18" s="70" t="str">
        <f>IF(総括表!AZ217="","",総括表!AZ217)</f>
        <v/>
      </c>
      <c r="F18" s="70" t="str">
        <f>IF(総括表!BA217="","",総括表!BA217)</f>
        <v/>
      </c>
      <c r="G18" s="70" t="str">
        <f>IF(総括表!BB217="","",総括表!BB217)</f>
        <v/>
      </c>
      <c r="H18" s="70" t="str">
        <f>IF(総括表!BC217="","",総括表!BC217)</f>
        <v/>
      </c>
      <c r="I18" s="70" t="str">
        <f>IF(総括表!BD217="","",総括表!BD217)</f>
        <v>　</v>
      </c>
      <c r="J18" s="70" t="str">
        <f>IF(総括表!BE217="","",総括表!BE217)</f>
        <v>　</v>
      </c>
      <c r="K18" s="70" t="str">
        <f>IF(総括表!BF217="","",総括表!BF217)</f>
        <v>　</v>
      </c>
    </row>
  </sheetData>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K18"/>
  <sheetViews>
    <sheetView zoomScale="70" zoomScaleNormal="70" workbookViewId="0">
      <selection activeCell="F23" sqref="F23"/>
    </sheetView>
  </sheetViews>
  <sheetFormatPr defaultColWidth="9" defaultRowHeight="15" customHeight="1"/>
  <cols>
    <col min="1" max="1" width="18.5" style="51" customWidth="1"/>
    <col min="2" max="10" width="11.875" style="50" customWidth="1"/>
    <col min="11" max="11" width="15.625" style="50" customWidth="1"/>
    <col min="12" max="16384" width="9" style="50"/>
  </cols>
  <sheetData>
    <row r="1" spans="1:11" ht="30" customHeight="1">
      <c r="A1" s="49" t="str">
        <f>総括表!$A$221</f>
        <v>：外国人_区全域</v>
      </c>
      <c r="K1" s="51" t="s">
        <v>260</v>
      </c>
    </row>
    <row r="2" spans="1:11" s="53" customFormat="1" ht="20.100000000000001" customHeight="1">
      <c r="A2" s="52"/>
      <c r="E2" s="54"/>
      <c r="F2" s="54">
        <f>総括表!C5</f>
        <v>2019</v>
      </c>
      <c r="G2" s="54">
        <f>総括表!D5</f>
        <v>2020</v>
      </c>
      <c r="H2" s="54">
        <f>総括表!E5</f>
        <v>2021</v>
      </c>
      <c r="I2" s="54">
        <f>総括表!F5</f>
        <v>2022</v>
      </c>
      <c r="J2" s="54">
        <f>総括表!G5</f>
        <v>2023</v>
      </c>
      <c r="K2" s="54">
        <f>総括表!H5</f>
        <v>2024</v>
      </c>
    </row>
    <row r="3" spans="1:11" s="56" customFormat="1" ht="20.100000000000001" customHeight="1">
      <c r="A3" s="55"/>
      <c r="E3" s="66" t="s">
        <v>27</v>
      </c>
      <c r="F3" s="67" t="str">
        <f>IF(総括表!C224="","",総括表!C224)</f>
        <v/>
      </c>
      <c r="G3" s="67" t="str">
        <f>IF(総括表!D224="","",総括表!D224)</f>
        <v/>
      </c>
      <c r="H3" s="67" t="str">
        <f>IF(総括表!E224="","",総括表!E224)</f>
        <v/>
      </c>
      <c r="I3" s="67" t="str">
        <f>IF(総括表!F224="","",総括表!F224)</f>
        <v/>
      </c>
      <c r="J3" s="67" t="str">
        <f>IF(総括表!G224="","",総括表!G224)</f>
        <v/>
      </c>
      <c r="K3" s="67" t="str">
        <f>IF(総括表!H224="","",総括表!H224)</f>
        <v/>
      </c>
    </row>
    <row r="4" spans="1:11" s="56" customFormat="1" ht="6.95" customHeight="1">
      <c r="A4" s="55"/>
      <c r="E4" s="55"/>
    </row>
    <row r="5" spans="1:11" s="53" customFormat="1" ht="20.100000000000001" customHeight="1">
      <c r="A5" s="57"/>
      <c r="B5" s="54">
        <f>総括表!I5</f>
        <v>2025</v>
      </c>
      <c r="C5" s="54">
        <f>総括表!J5</f>
        <v>2026</v>
      </c>
      <c r="D5" s="54">
        <f>総括表!K5</f>
        <v>2027</v>
      </c>
      <c r="E5" s="54">
        <f>総括表!L5</f>
        <v>2028</v>
      </c>
      <c r="F5" s="54">
        <f>総括表!M5</f>
        <v>2029</v>
      </c>
      <c r="G5" s="54">
        <f>総括表!N5</f>
        <v>2030</v>
      </c>
      <c r="H5" s="54">
        <f>総括表!O5</f>
        <v>2031</v>
      </c>
      <c r="I5" s="54">
        <f>総括表!P5</f>
        <v>2032</v>
      </c>
      <c r="J5" s="54">
        <f>総括表!Q5</f>
        <v>2033</v>
      </c>
      <c r="K5" s="54">
        <f>総括表!R5</f>
        <v>2034</v>
      </c>
    </row>
    <row r="6" spans="1:11" s="56" customFormat="1" ht="20.100000000000001" customHeight="1">
      <c r="A6" s="64" t="str">
        <f>総括表!B10</f>
        <v>基本推計</v>
      </c>
      <c r="B6" s="70" t="str">
        <f>IF(総括表!I224="","",総括表!I224)</f>
        <v/>
      </c>
      <c r="C6" s="70" t="str">
        <f>IF(総括表!J224="","",総括表!J224)</f>
        <v/>
      </c>
      <c r="D6" s="70" t="str">
        <f>IF(総括表!K224="","",総括表!K224)</f>
        <v/>
      </c>
      <c r="E6" s="70" t="str">
        <f>IF(総括表!L224="","",総括表!L224)</f>
        <v/>
      </c>
      <c r="F6" s="70" t="str">
        <f>IF(総括表!M224="","",総括表!M224)</f>
        <v/>
      </c>
      <c r="G6" s="70" t="str">
        <f>IF(総括表!N224="","",総括表!N224)</f>
        <v/>
      </c>
      <c r="H6" s="70" t="str">
        <f>IF(総括表!O224="","",総括表!O224)</f>
        <v/>
      </c>
      <c r="I6" s="70" t="str">
        <f>IF(総括表!P224="","",総括表!P224)</f>
        <v/>
      </c>
      <c r="J6" s="70" t="str">
        <f>IF(総括表!Q224="","",総括表!Q224)</f>
        <v/>
      </c>
      <c r="K6" s="70" t="str">
        <f>IF(総括表!R224="","",総括表!R224)</f>
        <v/>
      </c>
    </row>
    <row r="7" spans="1:11" s="56" customFormat="1" ht="6.95" customHeight="1">
      <c r="A7" s="55"/>
      <c r="E7" s="55"/>
    </row>
    <row r="8" spans="1:11" s="53" customFormat="1" ht="20.100000000000001" customHeight="1">
      <c r="A8" s="57"/>
      <c r="B8" s="54">
        <f>総括表!S5</f>
        <v>2035</v>
      </c>
      <c r="C8" s="54">
        <f>総括表!T5</f>
        <v>2036</v>
      </c>
      <c r="D8" s="54">
        <f>総括表!U5</f>
        <v>2037</v>
      </c>
      <c r="E8" s="54">
        <f>総括表!V5</f>
        <v>2038</v>
      </c>
      <c r="F8" s="54">
        <f>総括表!W5</f>
        <v>2039</v>
      </c>
      <c r="G8" s="54">
        <f>総括表!X5</f>
        <v>2040</v>
      </c>
      <c r="H8" s="54">
        <f>総括表!Y5</f>
        <v>2041</v>
      </c>
      <c r="I8" s="54">
        <f>総括表!Z5</f>
        <v>2042</v>
      </c>
      <c r="J8" s="54">
        <f>総括表!AA5</f>
        <v>2043</v>
      </c>
      <c r="K8" s="54">
        <f>総括表!AB5</f>
        <v>2044</v>
      </c>
    </row>
    <row r="9" spans="1:11" s="56" customFormat="1" ht="20.100000000000001" customHeight="1">
      <c r="A9" s="64" t="str">
        <f t="shared" ref="A9" si="0">A6</f>
        <v>基本推計</v>
      </c>
      <c r="B9" s="70" t="str">
        <f>IF(総括表!S224="","",総括表!S224)</f>
        <v/>
      </c>
      <c r="C9" s="70" t="str">
        <f>IF(総括表!T224="","",総括表!T224)</f>
        <v/>
      </c>
      <c r="D9" s="70" t="str">
        <f>IF(総括表!U224="","",総括表!U224)</f>
        <v/>
      </c>
      <c r="E9" s="70" t="str">
        <f>IF(総括表!V224="","",総括表!V224)</f>
        <v/>
      </c>
      <c r="F9" s="70" t="str">
        <f>IF(総括表!W224="","",総括表!W224)</f>
        <v/>
      </c>
      <c r="G9" s="70" t="str">
        <f>IF(総括表!X224="","",総括表!X224)</f>
        <v/>
      </c>
      <c r="H9" s="70" t="str">
        <f>IF(総括表!Y224="","",総括表!Y224)</f>
        <v/>
      </c>
      <c r="I9" s="70" t="str">
        <f>IF(総括表!Z224="","",総括表!Z224)</f>
        <v/>
      </c>
      <c r="J9" s="70" t="str">
        <f>IF(総括表!AA224="","",総括表!AA224)</f>
        <v/>
      </c>
      <c r="K9" s="70" t="str">
        <f>IF(総括表!AB224="","",総括表!AB224)</f>
        <v/>
      </c>
    </row>
    <row r="10" spans="1:11" s="56" customFormat="1" ht="6.95" customHeight="1">
      <c r="A10" s="55"/>
      <c r="E10" s="55"/>
    </row>
    <row r="11" spans="1:11" s="53" customFormat="1" ht="20.100000000000001" customHeight="1">
      <c r="A11" s="57"/>
      <c r="B11" s="54">
        <f>総括表!AC5</f>
        <v>2045</v>
      </c>
      <c r="C11" s="54">
        <f>総括表!AD5</f>
        <v>2046</v>
      </c>
      <c r="D11" s="54">
        <f>総括表!AE5</f>
        <v>2047</v>
      </c>
      <c r="E11" s="54">
        <f>総括表!AF5</f>
        <v>2048</v>
      </c>
      <c r="F11" s="54">
        <f>総括表!AG5</f>
        <v>2049</v>
      </c>
      <c r="G11" s="54">
        <f>総括表!AH5</f>
        <v>2050</v>
      </c>
      <c r="H11" s="54">
        <f>総括表!AI5</f>
        <v>2051</v>
      </c>
      <c r="I11" s="54">
        <f>総括表!AJ5</f>
        <v>2052</v>
      </c>
      <c r="J11" s="54">
        <f>総括表!AK5</f>
        <v>2053</v>
      </c>
      <c r="K11" s="54">
        <f>総括表!AL5</f>
        <v>2054</v>
      </c>
    </row>
    <row r="12" spans="1:11" s="56" customFormat="1" ht="20.100000000000001" customHeight="1">
      <c r="A12" s="64" t="str">
        <f t="shared" ref="A12" si="1">A6</f>
        <v>基本推計</v>
      </c>
      <c r="B12" s="70" t="str">
        <f>IF(総括表!AC224="","",総括表!AC224)</f>
        <v/>
      </c>
      <c r="C12" s="70" t="str">
        <f>IF(総括表!AD224="","",総括表!AD224)</f>
        <v/>
      </c>
      <c r="D12" s="70" t="str">
        <f>IF(総括表!AE224="","",総括表!AE224)</f>
        <v/>
      </c>
      <c r="E12" s="70" t="str">
        <f>IF(総括表!AF224="","",総括表!AF224)</f>
        <v/>
      </c>
      <c r="F12" s="70" t="str">
        <f>IF(総括表!AG224="","",総括表!AG224)</f>
        <v/>
      </c>
      <c r="G12" s="70" t="str">
        <f>IF(総括表!AH224="","",総括表!AH224)</f>
        <v/>
      </c>
      <c r="H12" s="70" t="str">
        <f>IF(総括表!AI224="","",総括表!AI224)</f>
        <v/>
      </c>
      <c r="I12" s="70" t="str">
        <f>IF(総括表!AJ224="","",総括表!AJ224)</f>
        <v/>
      </c>
      <c r="J12" s="70" t="str">
        <f>IF(総括表!AK224="","",総括表!AK224)</f>
        <v/>
      </c>
      <c r="K12" s="70" t="str">
        <f>IF(総括表!AL224="","",総括表!AL224)</f>
        <v/>
      </c>
    </row>
    <row r="13" spans="1:11" s="56" customFormat="1" ht="6.95" customHeight="1">
      <c r="A13" s="55"/>
      <c r="E13" s="55"/>
    </row>
    <row r="14" spans="1:11" s="56" customFormat="1" ht="20.100000000000001" customHeight="1">
      <c r="A14" s="66"/>
      <c r="B14" s="54">
        <f>総括表!AM5</f>
        <v>2055</v>
      </c>
      <c r="C14" s="54">
        <f>総括表!AN5</f>
        <v>2056</v>
      </c>
      <c r="D14" s="54">
        <f>総括表!AO5</f>
        <v>2057</v>
      </c>
      <c r="E14" s="54">
        <f>総括表!AP5</f>
        <v>2058</v>
      </c>
      <c r="F14" s="54">
        <f>総括表!AQ5</f>
        <v>2059</v>
      </c>
      <c r="G14" s="54">
        <f>総括表!AR5</f>
        <v>2060</v>
      </c>
      <c r="H14" s="54">
        <f>総括表!AS5</f>
        <v>2061</v>
      </c>
      <c r="I14" s="54">
        <f>総括表!AT5</f>
        <v>2062</v>
      </c>
      <c r="J14" s="54">
        <f>総括表!AU5</f>
        <v>2063</v>
      </c>
      <c r="K14" s="54">
        <f>総括表!AV5</f>
        <v>2064</v>
      </c>
    </row>
    <row r="15" spans="1:11" s="56" customFormat="1" ht="20.100000000000001" customHeight="1">
      <c r="A15" s="64" t="str">
        <f t="shared" ref="A15" si="2">A6</f>
        <v>基本推計</v>
      </c>
      <c r="B15" s="70" t="str">
        <f>IF(総括表!AM224="","",総括表!AM224)</f>
        <v/>
      </c>
      <c r="C15" s="70" t="str">
        <f>IF(総括表!AN224="","",総括表!AN224)</f>
        <v/>
      </c>
      <c r="D15" s="70" t="str">
        <f>IF(総括表!AO224="","",総括表!AO224)</f>
        <v/>
      </c>
      <c r="E15" s="70" t="str">
        <f>IF(総括表!AP224="","",総括表!AP224)</f>
        <v/>
      </c>
      <c r="F15" s="70" t="str">
        <f>IF(総括表!AQ224="","",総括表!AQ224)</f>
        <v/>
      </c>
      <c r="G15" s="70" t="str">
        <f>IF(総括表!AR224="","",総括表!AR224)</f>
        <v/>
      </c>
      <c r="H15" s="70" t="str">
        <f>IF(総括表!AS224="","",総括表!AS224)</f>
        <v/>
      </c>
      <c r="I15" s="70" t="str">
        <f>IF(総括表!AT224="","",総括表!AT224)</f>
        <v/>
      </c>
      <c r="J15" s="70" t="str">
        <f>IF(総括表!AU224="","",総括表!AU224)</f>
        <v/>
      </c>
      <c r="K15" s="70" t="str">
        <f>IF(総括表!AV224="","",総括表!AV224)</f>
        <v/>
      </c>
    </row>
    <row r="16" spans="1:11" s="56" customFormat="1" ht="6.95" customHeight="1">
      <c r="A16" s="55"/>
      <c r="E16" s="55"/>
    </row>
    <row r="17" spans="1:11" s="53" customFormat="1" ht="20.100000000000001" customHeight="1">
      <c r="A17" s="57"/>
      <c r="B17" s="54">
        <f>総括表!AW5</f>
        <v>2065</v>
      </c>
      <c r="C17" s="54">
        <f>総括表!AX5</f>
        <v>2066</v>
      </c>
      <c r="D17" s="54">
        <f>総括表!AY5</f>
        <v>2067</v>
      </c>
      <c r="E17" s="54">
        <f>総括表!AZ5</f>
        <v>2068</v>
      </c>
      <c r="F17" s="54">
        <f>総括表!BA5</f>
        <v>2069</v>
      </c>
      <c r="G17" s="54">
        <f>総括表!BB5</f>
        <v>2070</v>
      </c>
      <c r="H17" s="54">
        <f>総括表!BC5</f>
        <v>2071</v>
      </c>
      <c r="I17" s="54" t="str">
        <f>総括表!BD5</f>
        <v>　</v>
      </c>
      <c r="J17" s="54" t="str">
        <f>総括表!BE5</f>
        <v>　</v>
      </c>
      <c r="K17" s="54" t="str">
        <f>総括表!BF5</f>
        <v>　</v>
      </c>
    </row>
    <row r="18" spans="1:11" s="56" customFormat="1" ht="20.100000000000001" customHeight="1">
      <c r="A18" s="64" t="str">
        <f t="shared" ref="A18" si="3">A6</f>
        <v>基本推計</v>
      </c>
      <c r="B18" s="70" t="str">
        <f>IF(総括表!AW224="","",総括表!AW224)</f>
        <v/>
      </c>
      <c r="C18" s="70" t="str">
        <f>IF(総括表!AX224="","",総括表!AX224)</f>
        <v/>
      </c>
      <c r="D18" s="70" t="str">
        <f>IF(総括表!AY224="","",総括表!AY224)</f>
        <v/>
      </c>
      <c r="E18" s="70" t="str">
        <f>IF(総括表!AZ224="","",総括表!AZ224)</f>
        <v/>
      </c>
      <c r="F18" s="70" t="str">
        <f>IF(総括表!BA224="","",総括表!BA224)</f>
        <v/>
      </c>
      <c r="G18" s="70" t="str">
        <f>IF(総括表!BB224="","",総括表!BB224)</f>
        <v/>
      </c>
      <c r="H18" s="70" t="str">
        <f>IF(総括表!BC224="","",総括表!BC224)</f>
        <v/>
      </c>
      <c r="I18" s="70" t="str">
        <f>IF(総括表!BD224="","",総括表!BD224)</f>
        <v>　</v>
      </c>
      <c r="J18" s="70" t="str">
        <f>IF(総括表!BE224="","",総括表!BE224)</f>
        <v>　</v>
      </c>
      <c r="K18" s="70" t="str">
        <f>IF(総括表!BF224="","",総括表!BF224)</f>
        <v>　</v>
      </c>
    </row>
  </sheetData>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K24"/>
  <sheetViews>
    <sheetView zoomScale="70" zoomScaleNormal="70" workbookViewId="0"/>
  </sheetViews>
  <sheetFormatPr defaultColWidth="9" defaultRowHeight="15" customHeight="1"/>
  <cols>
    <col min="1" max="1" width="18.5" style="51" customWidth="1"/>
    <col min="2" max="10" width="11.875" style="50" customWidth="1"/>
    <col min="11" max="11" width="15.625" style="50" customWidth="1"/>
    <col min="12" max="16384" width="9" style="50"/>
  </cols>
  <sheetData>
    <row r="1" spans="1:11" ht="30" customHeight="1">
      <c r="A1" s="49" t="str">
        <f>総括表!$A$350</f>
        <v>総人口（国籍別）_区全域（メイン推計）</v>
      </c>
      <c r="K1" s="51" t="s">
        <v>260</v>
      </c>
    </row>
    <row r="2" spans="1:11" s="53" customFormat="1" ht="20.100000000000001" customHeight="1">
      <c r="A2" s="52"/>
      <c r="D2" s="122"/>
      <c r="E2" s="122"/>
      <c r="F2" s="54">
        <f>総括表!C5</f>
        <v>2019</v>
      </c>
      <c r="G2" s="54">
        <f>総括表!D5</f>
        <v>2020</v>
      </c>
      <c r="H2" s="54">
        <f>総括表!E5</f>
        <v>2021</v>
      </c>
      <c r="I2" s="54">
        <f>総括表!F5</f>
        <v>2022</v>
      </c>
      <c r="J2" s="54">
        <f>総括表!G5</f>
        <v>2023</v>
      </c>
      <c r="K2" s="54">
        <f>総括表!H5</f>
        <v>2024</v>
      </c>
    </row>
    <row r="3" spans="1:11" s="56" customFormat="1" ht="20.100000000000001" customHeight="1">
      <c r="A3" s="55"/>
      <c r="D3" s="128" t="str">
        <f>総括表!B420</f>
        <v>外国人人口</v>
      </c>
      <c r="E3" s="128"/>
      <c r="F3" s="68">
        <f>総括表!C420</f>
        <v>0</v>
      </c>
      <c r="G3" s="68">
        <f>総括表!D420</f>
        <v>0</v>
      </c>
      <c r="H3" s="68">
        <f>総括表!E420</f>
        <v>0</v>
      </c>
      <c r="I3" s="68">
        <f>総括表!F420</f>
        <v>0</v>
      </c>
      <c r="J3" s="68">
        <f>総括表!G420</f>
        <v>0</v>
      </c>
      <c r="K3" s="68">
        <f>総括表!H420</f>
        <v>0</v>
      </c>
    </row>
    <row r="4" spans="1:11" s="56" customFormat="1" ht="20.100000000000001" customHeight="1">
      <c r="A4" s="55"/>
      <c r="D4" s="129" t="str">
        <f>総括表!B419</f>
        <v>日本人人口</v>
      </c>
      <c r="E4" s="129"/>
      <c r="F4" s="62">
        <f>総括表!C419</f>
        <v>0</v>
      </c>
      <c r="G4" s="62">
        <f>総括表!D419</f>
        <v>0</v>
      </c>
      <c r="H4" s="62">
        <f>総括表!E419</f>
        <v>0</v>
      </c>
      <c r="I4" s="62">
        <f>総括表!F419</f>
        <v>0</v>
      </c>
      <c r="J4" s="62">
        <f>総括表!G419</f>
        <v>0</v>
      </c>
      <c r="K4" s="62">
        <f>総括表!H419</f>
        <v>0</v>
      </c>
    </row>
    <row r="5" spans="1:11" s="56" customFormat="1" ht="6.95" customHeight="1">
      <c r="A5" s="55"/>
      <c r="E5" s="55"/>
    </row>
    <row r="6" spans="1:11" s="53" customFormat="1" ht="20.100000000000001" customHeight="1">
      <c r="A6" s="57"/>
      <c r="B6" s="54">
        <f>総括表!I5</f>
        <v>2025</v>
      </c>
      <c r="C6" s="54">
        <f>総括表!J5</f>
        <v>2026</v>
      </c>
      <c r="D6" s="54">
        <f>総括表!K5</f>
        <v>2027</v>
      </c>
      <c r="E6" s="54">
        <f>総括表!L5</f>
        <v>2028</v>
      </c>
      <c r="F6" s="54">
        <f>総括表!M5</f>
        <v>2029</v>
      </c>
      <c r="G6" s="54">
        <f>総括表!N5</f>
        <v>2030</v>
      </c>
      <c r="H6" s="54">
        <f>総括表!O5</f>
        <v>2031</v>
      </c>
      <c r="I6" s="54">
        <f>総括表!P5</f>
        <v>2032</v>
      </c>
      <c r="J6" s="54">
        <f>総括表!Q5</f>
        <v>2033</v>
      </c>
      <c r="K6" s="54">
        <f>総括表!R5</f>
        <v>2034</v>
      </c>
    </row>
    <row r="7" spans="1:11" s="56" customFormat="1" ht="15" customHeight="1">
      <c r="A7" s="68" t="str">
        <f>総括表!B420</f>
        <v>外国人人口</v>
      </c>
      <c r="B7" s="68">
        <f>総括表!I420</f>
        <v>0</v>
      </c>
      <c r="C7" s="68">
        <f>総括表!J420</f>
        <v>0</v>
      </c>
      <c r="D7" s="68">
        <f>総括表!K420</f>
        <v>0</v>
      </c>
      <c r="E7" s="68">
        <f>総括表!L420</f>
        <v>0</v>
      </c>
      <c r="F7" s="68">
        <f>総括表!M420</f>
        <v>0</v>
      </c>
      <c r="G7" s="68">
        <f>総括表!N420</f>
        <v>0</v>
      </c>
      <c r="H7" s="68">
        <f>総括表!O420</f>
        <v>0</v>
      </c>
      <c r="I7" s="68">
        <f>総括表!P420</f>
        <v>0</v>
      </c>
      <c r="J7" s="68">
        <f>総括表!Q420</f>
        <v>0</v>
      </c>
      <c r="K7" s="68">
        <f>総括表!R420</f>
        <v>0</v>
      </c>
    </row>
    <row r="8" spans="1:11" s="56" customFormat="1" ht="15" customHeight="1">
      <c r="A8" s="62" t="str">
        <f>総括表!B419</f>
        <v>日本人人口</v>
      </c>
      <c r="B8" s="62">
        <f>総括表!I419</f>
        <v>0</v>
      </c>
      <c r="C8" s="62">
        <f>総括表!J419</f>
        <v>0</v>
      </c>
      <c r="D8" s="62">
        <f>総括表!K419</f>
        <v>0</v>
      </c>
      <c r="E8" s="62">
        <f>総括表!L419</f>
        <v>0</v>
      </c>
      <c r="F8" s="62">
        <f>総括表!M419</f>
        <v>0</v>
      </c>
      <c r="G8" s="62">
        <f>総括表!N419</f>
        <v>0</v>
      </c>
      <c r="H8" s="62">
        <f>総括表!O419</f>
        <v>0</v>
      </c>
      <c r="I8" s="62">
        <f>総括表!P419</f>
        <v>0</v>
      </c>
      <c r="J8" s="62">
        <f>総括表!Q419</f>
        <v>0</v>
      </c>
      <c r="K8" s="62">
        <f>総括表!R419</f>
        <v>0</v>
      </c>
    </row>
    <row r="9" spans="1:11" s="56" customFormat="1" ht="6.95" customHeight="1">
      <c r="A9" s="55"/>
      <c r="E9" s="55"/>
    </row>
    <row r="10" spans="1:11" s="53" customFormat="1" ht="20.100000000000001" customHeight="1">
      <c r="A10" s="57"/>
      <c r="B10" s="54">
        <f>総括表!S5</f>
        <v>2035</v>
      </c>
      <c r="C10" s="54">
        <f>総括表!T5</f>
        <v>2036</v>
      </c>
      <c r="D10" s="54">
        <f>総括表!U5</f>
        <v>2037</v>
      </c>
      <c r="E10" s="54">
        <f>総括表!V5</f>
        <v>2038</v>
      </c>
      <c r="F10" s="54">
        <f>総括表!W5</f>
        <v>2039</v>
      </c>
      <c r="G10" s="54">
        <f>総括表!X5</f>
        <v>2040</v>
      </c>
      <c r="H10" s="54">
        <f>総括表!Y5</f>
        <v>2041</v>
      </c>
      <c r="I10" s="54">
        <f>総括表!Z5</f>
        <v>2042</v>
      </c>
      <c r="J10" s="54">
        <f>総括表!AA5</f>
        <v>2043</v>
      </c>
      <c r="K10" s="54">
        <f>総括表!AB5</f>
        <v>2044</v>
      </c>
    </row>
    <row r="11" spans="1:11" s="56" customFormat="1" ht="15" customHeight="1">
      <c r="A11" s="68" t="str">
        <f>A7</f>
        <v>外国人人口</v>
      </c>
      <c r="B11" s="68">
        <f>総括表!S420</f>
        <v>0</v>
      </c>
      <c r="C11" s="68">
        <f>総括表!T420</f>
        <v>0</v>
      </c>
      <c r="D11" s="68">
        <f>総括表!U420</f>
        <v>0</v>
      </c>
      <c r="E11" s="68">
        <f>総括表!V420</f>
        <v>0</v>
      </c>
      <c r="F11" s="68">
        <f>総括表!W420</f>
        <v>0</v>
      </c>
      <c r="G11" s="68">
        <f>総括表!X420</f>
        <v>0</v>
      </c>
      <c r="H11" s="68">
        <f>総括表!Y420</f>
        <v>0</v>
      </c>
      <c r="I11" s="68">
        <f>総括表!Z420</f>
        <v>0</v>
      </c>
      <c r="J11" s="68">
        <f>総括表!AA420</f>
        <v>0</v>
      </c>
      <c r="K11" s="68">
        <f>総括表!AB420</f>
        <v>0</v>
      </c>
    </row>
    <row r="12" spans="1:11" s="56" customFormat="1" ht="15" customHeight="1">
      <c r="A12" s="62" t="str">
        <f>A8</f>
        <v>日本人人口</v>
      </c>
      <c r="B12" s="62">
        <f>総括表!S419</f>
        <v>0</v>
      </c>
      <c r="C12" s="62">
        <f>総括表!T419</f>
        <v>0</v>
      </c>
      <c r="D12" s="62">
        <f>総括表!U419</f>
        <v>0</v>
      </c>
      <c r="E12" s="62">
        <f>総括表!V419</f>
        <v>0</v>
      </c>
      <c r="F12" s="62">
        <f>総括表!W419</f>
        <v>0</v>
      </c>
      <c r="G12" s="62">
        <f>総括表!X419</f>
        <v>0</v>
      </c>
      <c r="H12" s="62">
        <f>総括表!Y419</f>
        <v>0</v>
      </c>
      <c r="I12" s="62">
        <f>総括表!Z419</f>
        <v>0</v>
      </c>
      <c r="J12" s="62">
        <f>総括表!AA419</f>
        <v>0</v>
      </c>
      <c r="K12" s="62">
        <f>総括表!AB419</f>
        <v>0</v>
      </c>
    </row>
    <row r="13" spans="1:11" s="56" customFormat="1" ht="6.95" customHeight="1">
      <c r="A13" s="55"/>
      <c r="E13" s="55"/>
    </row>
    <row r="14" spans="1:11" s="53" customFormat="1" ht="20.100000000000001" customHeight="1">
      <c r="A14" s="57"/>
      <c r="B14" s="54">
        <f>総括表!AC5</f>
        <v>2045</v>
      </c>
      <c r="C14" s="54">
        <f>総括表!AD5</f>
        <v>2046</v>
      </c>
      <c r="D14" s="54">
        <f>総括表!AE5</f>
        <v>2047</v>
      </c>
      <c r="E14" s="54">
        <f>総括表!AF5</f>
        <v>2048</v>
      </c>
      <c r="F14" s="54">
        <f>総括表!AG5</f>
        <v>2049</v>
      </c>
      <c r="G14" s="54">
        <f>総括表!AH5</f>
        <v>2050</v>
      </c>
      <c r="H14" s="54">
        <f>総括表!AI5</f>
        <v>2051</v>
      </c>
      <c r="I14" s="54">
        <f>総括表!AJ5</f>
        <v>2052</v>
      </c>
      <c r="J14" s="54">
        <f>総括表!AK5</f>
        <v>2053</v>
      </c>
      <c r="K14" s="54">
        <f>総括表!AL5</f>
        <v>2054</v>
      </c>
    </row>
    <row r="15" spans="1:11" s="56" customFormat="1" ht="15" customHeight="1">
      <c r="A15" s="68" t="str">
        <f>A7</f>
        <v>外国人人口</v>
      </c>
      <c r="B15" s="68">
        <f>総括表!AC420</f>
        <v>0</v>
      </c>
      <c r="C15" s="68">
        <f>総括表!AD420</f>
        <v>0</v>
      </c>
      <c r="D15" s="68">
        <f>総括表!AE420</f>
        <v>0</v>
      </c>
      <c r="E15" s="68">
        <f>総括表!AF420</f>
        <v>0</v>
      </c>
      <c r="F15" s="68">
        <f>総括表!AG420</f>
        <v>0</v>
      </c>
      <c r="G15" s="68">
        <f>総括表!AH420</f>
        <v>0</v>
      </c>
      <c r="H15" s="68">
        <f>総括表!AI420</f>
        <v>0</v>
      </c>
      <c r="I15" s="68">
        <f>総括表!AJ420</f>
        <v>0</v>
      </c>
      <c r="J15" s="68">
        <f>総括表!AK420</f>
        <v>0</v>
      </c>
      <c r="K15" s="68">
        <f>総括表!AL420</f>
        <v>0</v>
      </c>
    </row>
    <row r="16" spans="1:11" s="56" customFormat="1" ht="15" customHeight="1">
      <c r="A16" s="62" t="str">
        <f>A8</f>
        <v>日本人人口</v>
      </c>
      <c r="B16" s="62">
        <f>総括表!AC419</f>
        <v>0</v>
      </c>
      <c r="C16" s="62">
        <f>総括表!AD419</f>
        <v>0</v>
      </c>
      <c r="D16" s="62">
        <f>総括表!AE419</f>
        <v>0</v>
      </c>
      <c r="E16" s="62">
        <f>総括表!AF419</f>
        <v>0</v>
      </c>
      <c r="F16" s="62">
        <f>総括表!AG419</f>
        <v>0</v>
      </c>
      <c r="G16" s="62">
        <f>総括表!AH419</f>
        <v>0</v>
      </c>
      <c r="H16" s="62">
        <f>総括表!AI419</f>
        <v>0</v>
      </c>
      <c r="I16" s="62">
        <f>総括表!AJ419</f>
        <v>0</v>
      </c>
      <c r="J16" s="62">
        <f>総括表!AK419</f>
        <v>0</v>
      </c>
      <c r="K16" s="62">
        <f>総括表!AL419</f>
        <v>0</v>
      </c>
    </row>
    <row r="17" spans="1:11" s="56" customFormat="1" ht="6.95" customHeight="1">
      <c r="A17" s="55"/>
      <c r="E17" s="55"/>
    </row>
    <row r="18" spans="1:11" s="56" customFormat="1" ht="20.100000000000001" customHeight="1">
      <c r="A18" s="66"/>
      <c r="B18" s="54">
        <f>総括表!AM5</f>
        <v>2055</v>
      </c>
      <c r="C18" s="54">
        <f>総括表!AN5</f>
        <v>2056</v>
      </c>
      <c r="D18" s="54">
        <f>総括表!AO5</f>
        <v>2057</v>
      </c>
      <c r="E18" s="54">
        <f>総括表!AP5</f>
        <v>2058</v>
      </c>
      <c r="F18" s="54">
        <f>総括表!AQ5</f>
        <v>2059</v>
      </c>
      <c r="G18" s="54">
        <f>総括表!AR5</f>
        <v>2060</v>
      </c>
      <c r="H18" s="54">
        <f>総括表!AS5</f>
        <v>2061</v>
      </c>
      <c r="I18" s="54">
        <f>総括表!AT5</f>
        <v>2062</v>
      </c>
      <c r="J18" s="54">
        <f>総括表!AU5</f>
        <v>2063</v>
      </c>
      <c r="K18" s="54">
        <f>総括表!AV5</f>
        <v>2064</v>
      </c>
    </row>
    <row r="19" spans="1:11" s="56" customFormat="1" ht="15" customHeight="1">
      <c r="A19" s="68" t="str">
        <f>A7</f>
        <v>外国人人口</v>
      </c>
      <c r="B19" s="68">
        <f>総括表!AM420</f>
        <v>0</v>
      </c>
      <c r="C19" s="68">
        <f>総括表!AN420</f>
        <v>0</v>
      </c>
      <c r="D19" s="68">
        <f>総括表!AO420</f>
        <v>0</v>
      </c>
      <c r="E19" s="68">
        <f>総括表!AP420</f>
        <v>0</v>
      </c>
      <c r="F19" s="68">
        <f>総括表!AQ420</f>
        <v>0</v>
      </c>
      <c r="G19" s="68">
        <f>総括表!AR420</f>
        <v>0</v>
      </c>
      <c r="H19" s="68">
        <f>総括表!AS420</f>
        <v>0</v>
      </c>
      <c r="I19" s="68">
        <f>総括表!AT420</f>
        <v>0</v>
      </c>
      <c r="J19" s="68">
        <f>総括表!AU420</f>
        <v>0</v>
      </c>
      <c r="K19" s="68">
        <f>総括表!AV420</f>
        <v>0</v>
      </c>
    </row>
    <row r="20" spans="1:11" s="56" customFormat="1" ht="15" customHeight="1">
      <c r="A20" s="62" t="str">
        <f>A8</f>
        <v>日本人人口</v>
      </c>
      <c r="B20" s="62">
        <f>総括表!AM419</f>
        <v>0</v>
      </c>
      <c r="C20" s="62">
        <f>総括表!AN419</f>
        <v>0</v>
      </c>
      <c r="D20" s="62">
        <f>総括表!AO419</f>
        <v>0</v>
      </c>
      <c r="E20" s="62">
        <f>総括表!AP419</f>
        <v>0</v>
      </c>
      <c r="F20" s="62">
        <f>総括表!AQ419</f>
        <v>0</v>
      </c>
      <c r="G20" s="62">
        <f>総括表!AR419</f>
        <v>0</v>
      </c>
      <c r="H20" s="62">
        <f>総括表!AS419</f>
        <v>0</v>
      </c>
      <c r="I20" s="62">
        <f>総括表!AT419</f>
        <v>0</v>
      </c>
      <c r="J20" s="62">
        <f>総括表!AU419</f>
        <v>0</v>
      </c>
      <c r="K20" s="62">
        <f>総括表!AV419</f>
        <v>0</v>
      </c>
    </row>
    <row r="21" spans="1:11" s="56" customFormat="1" ht="6.95" customHeight="1">
      <c r="A21" s="55"/>
      <c r="E21" s="55"/>
    </row>
    <row r="22" spans="1:11" s="53" customFormat="1" ht="20.100000000000001" customHeight="1">
      <c r="A22" s="57"/>
      <c r="B22" s="54">
        <f>総括表!AW5</f>
        <v>2065</v>
      </c>
      <c r="C22" s="54">
        <f>総括表!AX5</f>
        <v>2066</v>
      </c>
      <c r="D22" s="54">
        <f>総括表!AY5</f>
        <v>2067</v>
      </c>
      <c r="E22" s="54">
        <f>総括表!AZ5</f>
        <v>2068</v>
      </c>
      <c r="F22" s="54">
        <f>総括表!BA5</f>
        <v>2069</v>
      </c>
      <c r="G22" s="54">
        <f>総括表!BB5</f>
        <v>2070</v>
      </c>
      <c r="H22" s="54">
        <f>総括表!BC5</f>
        <v>2071</v>
      </c>
      <c r="I22" s="54" t="str">
        <f>総括表!BD5</f>
        <v>　</v>
      </c>
      <c r="J22" s="54" t="str">
        <f>総括表!BE5</f>
        <v>　</v>
      </c>
      <c r="K22" s="54" t="str">
        <f>総括表!BF5</f>
        <v>　</v>
      </c>
    </row>
    <row r="23" spans="1:11" s="56" customFormat="1" ht="15" customHeight="1">
      <c r="A23" s="68" t="str">
        <f>A7</f>
        <v>外国人人口</v>
      </c>
      <c r="B23" s="68">
        <f>総括表!AW420</f>
        <v>0</v>
      </c>
      <c r="C23" s="68">
        <f>総括表!AX420</f>
        <v>0</v>
      </c>
      <c r="D23" s="68">
        <f>総括表!AY420</f>
        <v>0</v>
      </c>
      <c r="E23" s="68">
        <f>総括表!AZ420</f>
        <v>0</v>
      </c>
      <c r="F23" s="68">
        <f>総括表!BA420</f>
        <v>0</v>
      </c>
      <c r="G23" s="68">
        <f>総括表!BB420</f>
        <v>0</v>
      </c>
      <c r="H23" s="68">
        <f>総括表!BC420</f>
        <v>0</v>
      </c>
      <c r="I23" s="68" t="str">
        <f>総括表!BD420</f>
        <v>　</v>
      </c>
      <c r="J23" s="68" t="str">
        <f>総括表!BE420</f>
        <v>　</v>
      </c>
      <c r="K23" s="68" t="str">
        <f>総括表!BF420</f>
        <v>　</v>
      </c>
    </row>
    <row r="24" spans="1:11" s="56" customFormat="1" ht="15" customHeight="1">
      <c r="A24" s="62" t="str">
        <f>A8</f>
        <v>日本人人口</v>
      </c>
      <c r="B24" s="62">
        <f>総括表!AW419</f>
        <v>0</v>
      </c>
      <c r="C24" s="62">
        <f>総括表!AX419</f>
        <v>0</v>
      </c>
      <c r="D24" s="62">
        <f>総括表!AY419</f>
        <v>0</v>
      </c>
      <c r="E24" s="62">
        <f>総括表!AZ419</f>
        <v>0</v>
      </c>
      <c r="F24" s="62">
        <f>総括表!BA419</f>
        <v>0</v>
      </c>
      <c r="G24" s="62">
        <f>総括表!BB419</f>
        <v>0</v>
      </c>
      <c r="H24" s="62">
        <f>総括表!BC419</f>
        <v>0</v>
      </c>
      <c r="I24" s="62" t="str">
        <f>総括表!BD419</f>
        <v>　</v>
      </c>
      <c r="J24" s="62" t="str">
        <f>総括表!BE419</f>
        <v>　</v>
      </c>
      <c r="K24" s="62" t="str">
        <f>総括表!BF419</f>
        <v>　</v>
      </c>
    </row>
  </sheetData>
  <mergeCells count="3">
    <mergeCell ref="D3:E3"/>
    <mergeCell ref="D4:E4"/>
    <mergeCell ref="D2:E2"/>
  </mergeCells>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K24"/>
  <sheetViews>
    <sheetView zoomScale="70" zoomScaleNormal="70" workbookViewId="0"/>
  </sheetViews>
  <sheetFormatPr defaultColWidth="9" defaultRowHeight="15" customHeight="1"/>
  <cols>
    <col min="1" max="1" width="18.5" style="51" customWidth="1"/>
    <col min="2" max="10" width="11.875" style="50" customWidth="1"/>
    <col min="11" max="11" width="15.625" style="50" customWidth="1"/>
    <col min="12" max="16384" width="9" style="50"/>
  </cols>
  <sheetData>
    <row r="1" spans="1:11" ht="30" customHeight="1">
      <c r="A1" s="49" t="str">
        <f>総括表!$A$354</f>
        <v>総人口（国籍別）_構成比_区全域（メイン推計）</v>
      </c>
      <c r="K1" s="51"/>
    </row>
    <row r="2" spans="1:11" s="53" customFormat="1" ht="20.100000000000001" customHeight="1">
      <c r="A2" s="52"/>
      <c r="D2" s="122"/>
      <c r="E2" s="122"/>
      <c r="F2" s="54">
        <f>総括表!C5</f>
        <v>2019</v>
      </c>
      <c r="G2" s="54">
        <f>総括表!D5</f>
        <v>2020</v>
      </c>
      <c r="H2" s="54">
        <f>総括表!E5</f>
        <v>2021</v>
      </c>
      <c r="I2" s="54">
        <f>総括表!F5</f>
        <v>2022</v>
      </c>
      <c r="J2" s="54">
        <f>総括表!G5</f>
        <v>2023</v>
      </c>
      <c r="K2" s="54">
        <f>総括表!H5</f>
        <v>2024</v>
      </c>
    </row>
    <row r="3" spans="1:11" s="56" customFormat="1" ht="20.100000000000001" customHeight="1">
      <c r="A3" s="55"/>
      <c r="D3" s="128" t="str">
        <f>総括表!B424</f>
        <v>外国人比率</v>
      </c>
      <c r="E3" s="128"/>
      <c r="F3" s="86">
        <f>総括表!C424</f>
        <v>0</v>
      </c>
      <c r="G3" s="86">
        <f>総括表!D424</f>
        <v>0</v>
      </c>
      <c r="H3" s="86">
        <f>総括表!E424</f>
        <v>0</v>
      </c>
      <c r="I3" s="86">
        <f>総括表!F424</f>
        <v>0</v>
      </c>
      <c r="J3" s="86">
        <f>総括表!G424</f>
        <v>0</v>
      </c>
      <c r="K3" s="86">
        <f>総括表!H424</f>
        <v>0</v>
      </c>
    </row>
    <row r="4" spans="1:11" s="56" customFormat="1" ht="20.100000000000001" customHeight="1">
      <c r="A4" s="55"/>
      <c r="D4" s="129" t="str">
        <f>総括表!B423</f>
        <v>日本人比率</v>
      </c>
      <c r="E4" s="129"/>
      <c r="F4" s="87">
        <f>総括表!C423</f>
        <v>0</v>
      </c>
      <c r="G4" s="87">
        <f>総括表!D423</f>
        <v>0</v>
      </c>
      <c r="H4" s="87">
        <f>総括表!E423</f>
        <v>0</v>
      </c>
      <c r="I4" s="87">
        <f>総括表!F423</f>
        <v>0</v>
      </c>
      <c r="J4" s="87">
        <f>総括表!G423</f>
        <v>0</v>
      </c>
      <c r="K4" s="87">
        <f>総括表!H423</f>
        <v>0</v>
      </c>
    </row>
    <row r="5" spans="1:11" s="56" customFormat="1" ht="6.95" customHeight="1">
      <c r="A5" s="55"/>
      <c r="E5" s="55"/>
    </row>
    <row r="6" spans="1:11" s="53" customFormat="1" ht="20.100000000000001" customHeight="1">
      <c r="A6" s="57"/>
      <c r="B6" s="54">
        <f>総括表!I5</f>
        <v>2025</v>
      </c>
      <c r="C6" s="54">
        <f>総括表!J5</f>
        <v>2026</v>
      </c>
      <c r="D6" s="54">
        <f>総括表!K5</f>
        <v>2027</v>
      </c>
      <c r="E6" s="54">
        <f>総括表!L5</f>
        <v>2028</v>
      </c>
      <c r="F6" s="54">
        <f>総括表!M5</f>
        <v>2029</v>
      </c>
      <c r="G6" s="54">
        <f>総括表!N5</f>
        <v>2030</v>
      </c>
      <c r="H6" s="54">
        <f>総括表!O5</f>
        <v>2031</v>
      </c>
      <c r="I6" s="54">
        <f>総括表!P5</f>
        <v>2032</v>
      </c>
      <c r="J6" s="54">
        <f>総括表!Q5</f>
        <v>2033</v>
      </c>
      <c r="K6" s="54">
        <f>総括表!R5</f>
        <v>2034</v>
      </c>
    </row>
    <row r="7" spans="1:11" s="56" customFormat="1" ht="15" customHeight="1">
      <c r="A7" s="68" t="str">
        <f>総括表!B424</f>
        <v>外国人比率</v>
      </c>
      <c r="B7" s="86">
        <f>総括表!I424</f>
        <v>0</v>
      </c>
      <c r="C7" s="86">
        <f>総括表!J424</f>
        <v>0</v>
      </c>
      <c r="D7" s="86">
        <f>総括表!K424</f>
        <v>0</v>
      </c>
      <c r="E7" s="86">
        <f>総括表!L424</f>
        <v>0</v>
      </c>
      <c r="F7" s="86">
        <f>総括表!M424</f>
        <v>0</v>
      </c>
      <c r="G7" s="86">
        <f>総括表!N424</f>
        <v>0</v>
      </c>
      <c r="H7" s="86">
        <f>総括表!O424</f>
        <v>0</v>
      </c>
      <c r="I7" s="86">
        <f>総括表!P424</f>
        <v>0</v>
      </c>
      <c r="J7" s="86">
        <f>総括表!Q424</f>
        <v>0</v>
      </c>
      <c r="K7" s="86">
        <f>総括表!R424</f>
        <v>0</v>
      </c>
    </row>
    <row r="8" spans="1:11" s="56" customFormat="1" ht="15" customHeight="1">
      <c r="A8" s="62" t="str">
        <f>総括表!B423</f>
        <v>日本人比率</v>
      </c>
      <c r="B8" s="87">
        <f>総括表!I423</f>
        <v>0</v>
      </c>
      <c r="C8" s="87">
        <f>総括表!J423</f>
        <v>0</v>
      </c>
      <c r="D8" s="87">
        <f>総括表!K423</f>
        <v>0</v>
      </c>
      <c r="E8" s="87">
        <f>総括表!L423</f>
        <v>0</v>
      </c>
      <c r="F8" s="87">
        <f>総括表!M423</f>
        <v>0</v>
      </c>
      <c r="G8" s="87">
        <f>総括表!N423</f>
        <v>0</v>
      </c>
      <c r="H8" s="87">
        <f>総括表!O423</f>
        <v>0</v>
      </c>
      <c r="I8" s="87">
        <f>総括表!P423</f>
        <v>0</v>
      </c>
      <c r="J8" s="87">
        <f>総括表!Q423</f>
        <v>0</v>
      </c>
      <c r="K8" s="87">
        <f>総括表!R423</f>
        <v>0</v>
      </c>
    </row>
    <row r="9" spans="1:11" s="56" customFormat="1" ht="6.95" customHeight="1">
      <c r="A9" s="55"/>
      <c r="E9" s="55"/>
    </row>
    <row r="10" spans="1:11" s="53" customFormat="1" ht="20.100000000000001" customHeight="1">
      <c r="A10" s="57"/>
      <c r="B10" s="54">
        <f>総括表!S5</f>
        <v>2035</v>
      </c>
      <c r="C10" s="54">
        <f>総括表!T5</f>
        <v>2036</v>
      </c>
      <c r="D10" s="54">
        <f>総括表!U5</f>
        <v>2037</v>
      </c>
      <c r="E10" s="54">
        <f>総括表!V5</f>
        <v>2038</v>
      </c>
      <c r="F10" s="54">
        <f>総括表!W5</f>
        <v>2039</v>
      </c>
      <c r="G10" s="54">
        <f>総括表!X5</f>
        <v>2040</v>
      </c>
      <c r="H10" s="54">
        <f>総括表!Y5</f>
        <v>2041</v>
      </c>
      <c r="I10" s="54">
        <f>総括表!Z5</f>
        <v>2042</v>
      </c>
      <c r="J10" s="54">
        <f>総括表!AA5</f>
        <v>2043</v>
      </c>
      <c r="K10" s="54">
        <f>総括表!AB5</f>
        <v>2044</v>
      </c>
    </row>
    <row r="11" spans="1:11" s="56" customFormat="1" ht="15" customHeight="1">
      <c r="A11" s="68" t="str">
        <f>A7</f>
        <v>外国人比率</v>
      </c>
      <c r="B11" s="86">
        <f>総括表!S424</f>
        <v>0</v>
      </c>
      <c r="C11" s="86">
        <f>総括表!T424</f>
        <v>0</v>
      </c>
      <c r="D11" s="86">
        <f>総括表!U424</f>
        <v>0</v>
      </c>
      <c r="E11" s="86">
        <f>総括表!V424</f>
        <v>0</v>
      </c>
      <c r="F11" s="86">
        <f>総括表!W424</f>
        <v>0</v>
      </c>
      <c r="G11" s="86">
        <f>総括表!X424</f>
        <v>0</v>
      </c>
      <c r="H11" s="86">
        <f>総括表!Y424</f>
        <v>0</v>
      </c>
      <c r="I11" s="86">
        <f>総括表!Z424</f>
        <v>0</v>
      </c>
      <c r="J11" s="86">
        <f>総括表!AA424</f>
        <v>0</v>
      </c>
      <c r="K11" s="86">
        <f>総括表!AB424</f>
        <v>0</v>
      </c>
    </row>
    <row r="12" spans="1:11" s="56" customFormat="1" ht="15" customHeight="1">
      <c r="A12" s="62" t="str">
        <f>A8</f>
        <v>日本人比率</v>
      </c>
      <c r="B12" s="87">
        <f>総括表!S423</f>
        <v>0</v>
      </c>
      <c r="C12" s="87">
        <f>総括表!T423</f>
        <v>0</v>
      </c>
      <c r="D12" s="87">
        <f>総括表!U423</f>
        <v>0</v>
      </c>
      <c r="E12" s="87">
        <f>総括表!V423</f>
        <v>0</v>
      </c>
      <c r="F12" s="87">
        <f>総括表!W423</f>
        <v>0</v>
      </c>
      <c r="G12" s="87">
        <f>総括表!X423</f>
        <v>0</v>
      </c>
      <c r="H12" s="87">
        <f>総括表!Y423</f>
        <v>0</v>
      </c>
      <c r="I12" s="87">
        <f>総括表!Z423</f>
        <v>0</v>
      </c>
      <c r="J12" s="87">
        <f>総括表!AA423</f>
        <v>0</v>
      </c>
      <c r="K12" s="87">
        <f>総括表!AB423</f>
        <v>0</v>
      </c>
    </row>
    <row r="13" spans="1:11" s="56" customFormat="1" ht="6.95" customHeight="1">
      <c r="A13" s="55"/>
      <c r="E13" s="55"/>
    </row>
    <row r="14" spans="1:11" s="53" customFormat="1" ht="20.100000000000001" customHeight="1">
      <c r="A14" s="57"/>
      <c r="B14" s="54">
        <f>総括表!AC5</f>
        <v>2045</v>
      </c>
      <c r="C14" s="54">
        <f>総括表!AD5</f>
        <v>2046</v>
      </c>
      <c r="D14" s="54">
        <f>総括表!AE5</f>
        <v>2047</v>
      </c>
      <c r="E14" s="54">
        <f>総括表!AF5</f>
        <v>2048</v>
      </c>
      <c r="F14" s="54">
        <f>総括表!AG5</f>
        <v>2049</v>
      </c>
      <c r="G14" s="54">
        <f>総括表!AH5</f>
        <v>2050</v>
      </c>
      <c r="H14" s="54">
        <f>総括表!AI5</f>
        <v>2051</v>
      </c>
      <c r="I14" s="54">
        <f>総括表!AJ5</f>
        <v>2052</v>
      </c>
      <c r="J14" s="54">
        <f>総括表!AK5</f>
        <v>2053</v>
      </c>
      <c r="K14" s="54">
        <f>総括表!AL5</f>
        <v>2054</v>
      </c>
    </row>
    <row r="15" spans="1:11" s="56" customFormat="1" ht="15" customHeight="1">
      <c r="A15" s="68" t="str">
        <f>A7</f>
        <v>外国人比率</v>
      </c>
      <c r="B15" s="86">
        <f>総括表!AC424</f>
        <v>0</v>
      </c>
      <c r="C15" s="86">
        <f>総括表!AD424</f>
        <v>0</v>
      </c>
      <c r="D15" s="86">
        <f>総括表!AE424</f>
        <v>0</v>
      </c>
      <c r="E15" s="86">
        <f>総括表!AF424</f>
        <v>0</v>
      </c>
      <c r="F15" s="86">
        <f>総括表!AG424</f>
        <v>0</v>
      </c>
      <c r="G15" s="86">
        <f>総括表!AH424</f>
        <v>0</v>
      </c>
      <c r="H15" s="86">
        <f>総括表!AI424</f>
        <v>0</v>
      </c>
      <c r="I15" s="86">
        <f>総括表!AJ424</f>
        <v>0</v>
      </c>
      <c r="J15" s="86">
        <f>総括表!AK424</f>
        <v>0</v>
      </c>
      <c r="K15" s="86">
        <f>総括表!AL424</f>
        <v>0</v>
      </c>
    </row>
    <row r="16" spans="1:11" s="56" customFormat="1" ht="15" customHeight="1">
      <c r="A16" s="62" t="str">
        <f>A8</f>
        <v>日本人比率</v>
      </c>
      <c r="B16" s="87">
        <f>総括表!AC423</f>
        <v>0</v>
      </c>
      <c r="C16" s="87">
        <f>総括表!AD423</f>
        <v>0</v>
      </c>
      <c r="D16" s="87">
        <f>総括表!AE423</f>
        <v>0</v>
      </c>
      <c r="E16" s="87">
        <f>総括表!AF423</f>
        <v>0</v>
      </c>
      <c r="F16" s="87">
        <f>総括表!AG423</f>
        <v>0</v>
      </c>
      <c r="G16" s="87">
        <f>総括表!AH423</f>
        <v>0</v>
      </c>
      <c r="H16" s="87">
        <f>総括表!AI423</f>
        <v>0</v>
      </c>
      <c r="I16" s="87">
        <f>総括表!AJ423</f>
        <v>0</v>
      </c>
      <c r="J16" s="87">
        <f>総括表!AK423</f>
        <v>0</v>
      </c>
      <c r="K16" s="87">
        <f>総括表!AL423</f>
        <v>0</v>
      </c>
    </row>
    <row r="17" spans="1:11" s="56" customFormat="1" ht="6.95" customHeight="1">
      <c r="A17" s="55"/>
      <c r="E17" s="55"/>
    </row>
    <row r="18" spans="1:11" s="56" customFormat="1" ht="20.100000000000001" customHeight="1">
      <c r="A18" s="66"/>
      <c r="B18" s="54">
        <f>総括表!AM5</f>
        <v>2055</v>
      </c>
      <c r="C18" s="54">
        <f>総括表!AN5</f>
        <v>2056</v>
      </c>
      <c r="D18" s="54">
        <f>総括表!AO5</f>
        <v>2057</v>
      </c>
      <c r="E18" s="54">
        <f>総括表!AP5</f>
        <v>2058</v>
      </c>
      <c r="F18" s="54">
        <f>総括表!AQ5</f>
        <v>2059</v>
      </c>
      <c r="G18" s="54">
        <f>総括表!AR5</f>
        <v>2060</v>
      </c>
      <c r="H18" s="54">
        <f>総括表!AS5</f>
        <v>2061</v>
      </c>
      <c r="I18" s="54">
        <f>総括表!AT5</f>
        <v>2062</v>
      </c>
      <c r="J18" s="54">
        <f>総括表!AU5</f>
        <v>2063</v>
      </c>
      <c r="K18" s="54">
        <f>総括表!AV5</f>
        <v>2064</v>
      </c>
    </row>
    <row r="19" spans="1:11" s="56" customFormat="1" ht="15" customHeight="1">
      <c r="A19" s="68" t="str">
        <f>A7</f>
        <v>外国人比率</v>
      </c>
      <c r="B19" s="86">
        <f>総括表!AM424</f>
        <v>0</v>
      </c>
      <c r="C19" s="86">
        <f>総括表!AN424</f>
        <v>0</v>
      </c>
      <c r="D19" s="86">
        <f>総括表!AO424</f>
        <v>0</v>
      </c>
      <c r="E19" s="86">
        <f>総括表!AP424</f>
        <v>0</v>
      </c>
      <c r="F19" s="86">
        <f>総括表!AQ424</f>
        <v>0</v>
      </c>
      <c r="G19" s="86">
        <f>総括表!AR424</f>
        <v>0</v>
      </c>
      <c r="H19" s="86">
        <f>総括表!AS424</f>
        <v>0</v>
      </c>
      <c r="I19" s="86">
        <f>総括表!AT424</f>
        <v>0</v>
      </c>
      <c r="J19" s="86">
        <f>総括表!AU424</f>
        <v>0</v>
      </c>
      <c r="K19" s="86">
        <f>総括表!AV424</f>
        <v>0</v>
      </c>
    </row>
    <row r="20" spans="1:11" s="56" customFormat="1" ht="15" customHeight="1">
      <c r="A20" s="62" t="str">
        <f>A8</f>
        <v>日本人比率</v>
      </c>
      <c r="B20" s="87">
        <f>総括表!AM423</f>
        <v>0</v>
      </c>
      <c r="C20" s="87">
        <f>総括表!AN423</f>
        <v>0</v>
      </c>
      <c r="D20" s="87">
        <f>総括表!AO423</f>
        <v>0</v>
      </c>
      <c r="E20" s="87">
        <f>総括表!AP423</f>
        <v>0</v>
      </c>
      <c r="F20" s="87">
        <f>総括表!AQ423</f>
        <v>0</v>
      </c>
      <c r="G20" s="87">
        <f>総括表!AR423</f>
        <v>0</v>
      </c>
      <c r="H20" s="87">
        <f>総括表!AS423</f>
        <v>0</v>
      </c>
      <c r="I20" s="87">
        <f>総括表!AT423</f>
        <v>0</v>
      </c>
      <c r="J20" s="87">
        <f>総括表!AU423</f>
        <v>0</v>
      </c>
      <c r="K20" s="87">
        <f>総括表!AV423</f>
        <v>0</v>
      </c>
    </row>
    <row r="21" spans="1:11" s="56" customFormat="1" ht="6.95" customHeight="1">
      <c r="A21" s="55"/>
      <c r="E21" s="55"/>
    </row>
    <row r="22" spans="1:11" s="53" customFormat="1" ht="20.100000000000001" customHeight="1">
      <c r="A22" s="57"/>
      <c r="B22" s="54">
        <f>総括表!AW5</f>
        <v>2065</v>
      </c>
      <c r="C22" s="54">
        <f>総括表!AX5</f>
        <v>2066</v>
      </c>
      <c r="D22" s="54">
        <f>総括表!AY5</f>
        <v>2067</v>
      </c>
      <c r="E22" s="54">
        <f>総括表!AZ5</f>
        <v>2068</v>
      </c>
      <c r="F22" s="54">
        <f>総括表!BA5</f>
        <v>2069</v>
      </c>
      <c r="G22" s="54">
        <f>総括表!BB5</f>
        <v>2070</v>
      </c>
      <c r="H22" s="54">
        <f>総括表!BC5</f>
        <v>2071</v>
      </c>
      <c r="I22" s="54" t="str">
        <f>総括表!BD5</f>
        <v>　</v>
      </c>
      <c r="J22" s="54" t="str">
        <f>総括表!BE5</f>
        <v>　</v>
      </c>
      <c r="K22" s="54" t="str">
        <f>総括表!BF5</f>
        <v>　</v>
      </c>
    </row>
    <row r="23" spans="1:11" s="56" customFormat="1" ht="15" customHeight="1">
      <c r="A23" s="68" t="str">
        <f>A7</f>
        <v>外国人比率</v>
      </c>
      <c r="B23" s="86">
        <f>総括表!AW424</f>
        <v>0</v>
      </c>
      <c r="C23" s="86">
        <f>総括表!AX424</f>
        <v>0</v>
      </c>
      <c r="D23" s="86">
        <f>総括表!AY424</f>
        <v>0</v>
      </c>
      <c r="E23" s="86">
        <f>総括表!AZ424</f>
        <v>0</v>
      </c>
      <c r="F23" s="86">
        <f>総括表!BA424</f>
        <v>0</v>
      </c>
      <c r="G23" s="86">
        <f>総括表!BB424</f>
        <v>0</v>
      </c>
      <c r="H23" s="86">
        <f>総括表!BC424</f>
        <v>0</v>
      </c>
      <c r="I23" s="86" t="str">
        <f>総括表!BD424</f>
        <v>　</v>
      </c>
      <c r="J23" s="86" t="str">
        <f>総括表!BE424</f>
        <v>　</v>
      </c>
      <c r="K23" s="86" t="str">
        <f>総括表!BF424</f>
        <v>　</v>
      </c>
    </row>
    <row r="24" spans="1:11" s="56" customFormat="1" ht="15" customHeight="1">
      <c r="A24" s="62" t="str">
        <f>A8</f>
        <v>日本人比率</v>
      </c>
      <c r="B24" s="87">
        <f>総括表!AW423</f>
        <v>0</v>
      </c>
      <c r="C24" s="87">
        <f>総括表!AX423</f>
        <v>0</v>
      </c>
      <c r="D24" s="87">
        <f>総括表!AY423</f>
        <v>0</v>
      </c>
      <c r="E24" s="87">
        <f>総括表!AZ423</f>
        <v>0</v>
      </c>
      <c r="F24" s="87">
        <f>総括表!BA423</f>
        <v>0</v>
      </c>
      <c r="G24" s="87">
        <f>総括表!BB423</f>
        <v>0</v>
      </c>
      <c r="H24" s="87">
        <f>総括表!BC423</f>
        <v>0</v>
      </c>
      <c r="I24" s="87" t="str">
        <f>総括表!BD423</f>
        <v>　</v>
      </c>
      <c r="J24" s="87" t="str">
        <f>総括表!BE423</f>
        <v>　</v>
      </c>
      <c r="K24" s="87" t="str">
        <f>総括表!BF423</f>
        <v>　</v>
      </c>
    </row>
  </sheetData>
  <mergeCells count="3">
    <mergeCell ref="D3:E3"/>
    <mergeCell ref="D4:E4"/>
    <mergeCell ref="D2:E2"/>
  </mergeCells>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K18"/>
  <sheetViews>
    <sheetView zoomScale="70" zoomScaleNormal="70" workbookViewId="0"/>
  </sheetViews>
  <sheetFormatPr defaultColWidth="9" defaultRowHeight="15" customHeight="1"/>
  <cols>
    <col min="1" max="1" width="18.5" style="51" customWidth="1"/>
    <col min="2" max="10" width="11.875" style="50" customWidth="1"/>
    <col min="11" max="11" width="15.625" style="50" customWidth="1"/>
    <col min="12" max="16384" width="9" style="50"/>
  </cols>
  <sheetData>
    <row r="1" spans="1:11" ht="30" customHeight="1">
      <c r="A1" s="49" t="str">
        <f>総括表!$A$7</f>
        <v>：年少人口(0-14歳)_区全域</v>
      </c>
      <c r="K1" s="51" t="s">
        <v>260</v>
      </c>
    </row>
    <row r="2" spans="1:11" s="53" customFormat="1" ht="20.100000000000001" customHeight="1">
      <c r="A2" s="52"/>
      <c r="E2" s="54"/>
      <c r="F2" s="54">
        <f>総括表!C5</f>
        <v>2019</v>
      </c>
      <c r="G2" s="54">
        <f>総括表!D5</f>
        <v>2020</v>
      </c>
      <c r="H2" s="54">
        <f>総括表!E5</f>
        <v>2021</v>
      </c>
      <c r="I2" s="54">
        <f>総括表!F5</f>
        <v>2022</v>
      </c>
      <c r="J2" s="54">
        <f>総括表!G5</f>
        <v>2023</v>
      </c>
      <c r="K2" s="54">
        <f>総括表!H5</f>
        <v>2024</v>
      </c>
    </row>
    <row r="3" spans="1:11" s="56" customFormat="1" ht="20.100000000000001" customHeight="1">
      <c r="A3" s="55"/>
      <c r="E3" s="66" t="s">
        <v>27</v>
      </c>
      <c r="F3" s="67">
        <f>IF(総括表!C10="","",総括表!C10)</f>
        <v>80325</v>
      </c>
      <c r="G3" s="67">
        <f>IF(総括表!D10="","",総括表!D10)</f>
        <v>80020</v>
      </c>
      <c r="H3" s="67">
        <f>IF(総括表!E10="","",総括表!E10)</f>
        <v>79689</v>
      </c>
      <c r="I3" s="67">
        <f>IF(総括表!F10="","",総括表!F10)</f>
        <v>78224</v>
      </c>
      <c r="J3" s="67">
        <f>IF(総括表!G10="","",総括表!G10)</f>
        <v>76917</v>
      </c>
      <c r="K3" s="67">
        <f>IF(総括表!H10="","",総括表!H10)</f>
        <v>75471.999999999985</v>
      </c>
    </row>
    <row r="4" spans="1:11" s="56" customFormat="1" ht="6.95" customHeight="1">
      <c r="A4" s="55"/>
      <c r="E4" s="55"/>
    </row>
    <row r="5" spans="1:11" s="53" customFormat="1" ht="20.100000000000001" customHeight="1">
      <c r="A5" s="57"/>
      <c r="B5" s="54">
        <f>総括表!I5</f>
        <v>2025</v>
      </c>
      <c r="C5" s="54">
        <f>総括表!J5</f>
        <v>2026</v>
      </c>
      <c r="D5" s="54">
        <f>総括表!K5</f>
        <v>2027</v>
      </c>
      <c r="E5" s="54">
        <f>総括表!L5</f>
        <v>2028</v>
      </c>
      <c r="F5" s="54">
        <f>総括表!M5</f>
        <v>2029</v>
      </c>
      <c r="G5" s="54">
        <f>総括表!N5</f>
        <v>2030</v>
      </c>
      <c r="H5" s="54">
        <f>総括表!O5</f>
        <v>2031</v>
      </c>
      <c r="I5" s="54">
        <f>総括表!P5</f>
        <v>2032</v>
      </c>
      <c r="J5" s="54">
        <f>総括表!Q5</f>
        <v>2033</v>
      </c>
      <c r="K5" s="54">
        <f>総括表!R5</f>
        <v>2034</v>
      </c>
    </row>
    <row r="6" spans="1:11" s="56" customFormat="1" ht="20.100000000000001" customHeight="1">
      <c r="A6" s="64" t="str">
        <f>総括表!B10</f>
        <v>基本推計</v>
      </c>
      <c r="B6" s="70">
        <f>IF(総括表!I10="","",総括表!I10)</f>
        <v>74262.999999999985</v>
      </c>
      <c r="C6" s="70">
        <f>IF(総括表!J10="","",総括表!J10)</f>
        <v>73278.636145658325</v>
      </c>
      <c r="D6" s="70">
        <f>IF(総括表!K10="","",総括表!K10)</f>
        <v>72246.326852999206</v>
      </c>
      <c r="E6" s="70">
        <f>IF(総括表!L10="","",総括表!L10)</f>
        <v>71288.031088299787</v>
      </c>
      <c r="F6" s="70">
        <f>IF(総括表!M10="","",総括表!M10)</f>
        <v>70244.914474889345</v>
      </c>
      <c r="G6" s="70">
        <f>IF(総括表!N10="","",総括表!N10)</f>
        <v>69196.694751471223</v>
      </c>
      <c r="H6" s="70">
        <f>IF(総括表!O10="","",総括表!O10)</f>
        <v>68089.651884923718</v>
      </c>
      <c r="I6" s="70">
        <f>IF(総括表!P10="","",総括表!P10)</f>
        <v>67185.647564417013</v>
      </c>
      <c r="J6" s="70">
        <f>IF(総括表!Q10="","",総括表!Q10)</f>
        <v>66486.957551811938</v>
      </c>
      <c r="K6" s="70">
        <f>IF(総括表!R10="","",総括表!R10)</f>
        <v>65774.70067955149</v>
      </c>
    </row>
    <row r="7" spans="1:11" s="56" customFormat="1" ht="6.95" customHeight="1">
      <c r="A7" s="55"/>
      <c r="E7" s="55"/>
    </row>
    <row r="8" spans="1:11" s="53" customFormat="1" ht="20.100000000000001" customHeight="1">
      <c r="A8" s="57"/>
      <c r="B8" s="54">
        <f>総括表!S5</f>
        <v>2035</v>
      </c>
      <c r="C8" s="54">
        <f>総括表!T5</f>
        <v>2036</v>
      </c>
      <c r="D8" s="54">
        <f>総括表!U5</f>
        <v>2037</v>
      </c>
      <c r="E8" s="54">
        <f>総括表!V5</f>
        <v>2038</v>
      </c>
      <c r="F8" s="54">
        <f>総括表!W5</f>
        <v>2039</v>
      </c>
      <c r="G8" s="54">
        <f>総括表!X5</f>
        <v>2040</v>
      </c>
      <c r="H8" s="54">
        <f>総括表!Y5</f>
        <v>2041</v>
      </c>
      <c r="I8" s="54">
        <f>総括表!Z5</f>
        <v>2042</v>
      </c>
      <c r="J8" s="54">
        <f>総括表!AA5</f>
        <v>2043</v>
      </c>
      <c r="K8" s="54">
        <f>総括表!AB5</f>
        <v>2044</v>
      </c>
    </row>
    <row r="9" spans="1:11" s="56" customFormat="1" ht="20.100000000000001" customHeight="1">
      <c r="A9" s="64" t="str">
        <f t="shared" ref="A9" si="0">A6</f>
        <v>基本推計</v>
      </c>
      <c r="B9" s="70">
        <f>IF(総括表!S10="","",総括表!S10)</f>
        <v>65547.832898366381</v>
      </c>
      <c r="C9" s="70">
        <f>IF(総括表!T10="","",総括表!T10)</f>
        <v>65323.679711335179</v>
      </c>
      <c r="D9" s="70">
        <f>IF(総括表!U10="","",総括表!U10)</f>
        <v>65284.532694418594</v>
      </c>
      <c r="E9" s="70">
        <f>IF(総括表!V10="","",総括表!V10)</f>
        <v>65430.024935233334</v>
      </c>
      <c r="F9" s="70">
        <f>IF(総括表!W10="","",総括表!W10)</f>
        <v>65800.872637721113</v>
      </c>
      <c r="G9" s="70">
        <f>IF(総括表!X10="","",総括表!X10)</f>
        <v>66258.717071689462</v>
      </c>
      <c r="H9" s="70">
        <f>IF(総括表!Y10="","",総括表!Y10)</f>
        <v>66368.374664707168</v>
      </c>
      <c r="I9" s="70">
        <f>IF(総括表!Z10="","",総括表!Z10)</f>
        <v>66475.70824756549</v>
      </c>
      <c r="J9" s="70">
        <f>IF(総括表!AA10="","",総括表!AA10)</f>
        <v>66570.439081175486</v>
      </c>
      <c r="K9" s="70">
        <f>IF(総括表!AB10="","",総括表!AB10)</f>
        <v>66649.855414355363</v>
      </c>
    </row>
    <row r="10" spans="1:11" s="56" customFormat="1" ht="6.95" customHeight="1">
      <c r="A10" s="55"/>
      <c r="E10" s="55"/>
    </row>
    <row r="11" spans="1:11" s="53" customFormat="1" ht="20.100000000000001" customHeight="1">
      <c r="A11" s="57"/>
      <c r="B11" s="54">
        <f>総括表!AC5</f>
        <v>2045</v>
      </c>
      <c r="C11" s="54">
        <f>総括表!AD5</f>
        <v>2046</v>
      </c>
      <c r="D11" s="54">
        <f>総括表!AE5</f>
        <v>2047</v>
      </c>
      <c r="E11" s="54">
        <f>総括表!AF5</f>
        <v>2048</v>
      </c>
      <c r="F11" s="54">
        <f>総括表!AG5</f>
        <v>2049</v>
      </c>
      <c r="G11" s="54">
        <f>総括表!AH5</f>
        <v>2050</v>
      </c>
      <c r="H11" s="54">
        <f>総括表!AI5</f>
        <v>2051</v>
      </c>
      <c r="I11" s="54">
        <f>総括表!AJ5</f>
        <v>2052</v>
      </c>
      <c r="J11" s="54">
        <f>総括表!AK5</f>
        <v>2053</v>
      </c>
      <c r="K11" s="54">
        <f>総括表!AL5</f>
        <v>2054</v>
      </c>
    </row>
    <row r="12" spans="1:11" s="56" customFormat="1" ht="20.100000000000001" customHeight="1">
      <c r="A12" s="64" t="str">
        <f t="shared" ref="A12" si="1">A6</f>
        <v>基本推計</v>
      </c>
      <c r="B12" s="70">
        <f>IF(総括表!AC10="","",総括表!AC10)</f>
        <v>66692.462943804363</v>
      </c>
      <c r="C12" s="70">
        <f>IF(総括表!AD10="","",総括表!AD10)</f>
        <v>66695.011019907222</v>
      </c>
      <c r="D12" s="70">
        <f>IF(総括表!AE10="","",総括表!AE10)</f>
        <v>66647.587960573859</v>
      </c>
      <c r="E12" s="70">
        <f>IF(総括表!AF10="","",総括表!AF10)</f>
        <v>66553.556614149697</v>
      </c>
      <c r="F12" s="70">
        <f>IF(総括表!AG10="","",総括表!AG10)</f>
        <v>66414.474172423535</v>
      </c>
      <c r="G12" s="70">
        <f>IF(総括表!AH10="","",総括表!AH10)</f>
        <v>66242.181339557574</v>
      </c>
      <c r="H12" s="70">
        <f>IF(総括表!AI10="","",総括表!AI10)</f>
        <v>66027.509706515586</v>
      </c>
      <c r="I12" s="70">
        <f>IF(総括表!AJ10="","",総括表!AJ10)</f>
        <v>65767.424099549549</v>
      </c>
      <c r="J12" s="70">
        <f>IF(総括表!AK10="","",総括表!AK10)</f>
        <v>65464.968594866979</v>
      </c>
      <c r="K12" s="70">
        <f>IF(総括表!AL10="","",総括表!AL10)</f>
        <v>65133.959608952355</v>
      </c>
    </row>
    <row r="13" spans="1:11" s="56" customFormat="1" ht="6.95" customHeight="1">
      <c r="A13" s="55"/>
      <c r="E13" s="55"/>
    </row>
    <row r="14" spans="1:11" s="56" customFormat="1" ht="20.100000000000001" customHeight="1">
      <c r="A14" s="66"/>
      <c r="B14" s="54">
        <f>総括表!AM5</f>
        <v>2055</v>
      </c>
      <c r="C14" s="54">
        <f>総括表!AN5</f>
        <v>2056</v>
      </c>
      <c r="D14" s="54">
        <f>総括表!AO5</f>
        <v>2057</v>
      </c>
      <c r="E14" s="54">
        <f>総括表!AP5</f>
        <v>2058</v>
      </c>
      <c r="F14" s="54">
        <f>総括表!AQ5</f>
        <v>2059</v>
      </c>
      <c r="G14" s="54">
        <f>総括表!AR5</f>
        <v>2060</v>
      </c>
      <c r="H14" s="54">
        <f>総括表!AS5</f>
        <v>2061</v>
      </c>
      <c r="I14" s="54">
        <f>総括表!AT5</f>
        <v>2062</v>
      </c>
      <c r="J14" s="54">
        <f>総括表!AU5</f>
        <v>2063</v>
      </c>
      <c r="K14" s="54">
        <f>総括表!AV5</f>
        <v>2064</v>
      </c>
    </row>
    <row r="15" spans="1:11" s="56" customFormat="1" ht="20.100000000000001" customHeight="1">
      <c r="A15" s="64" t="str">
        <f t="shared" ref="A15" si="2">A6</f>
        <v>基本推計</v>
      </c>
      <c r="B15" s="70">
        <f>IF(総括表!AM10="","",総括表!AM10)</f>
        <v>64773.462515521067</v>
      </c>
      <c r="C15" s="70">
        <f>IF(総括表!AN10="","",総括表!AN10)</f>
        <v>64385.839775250919</v>
      </c>
      <c r="D15" s="70">
        <f>IF(総括表!AO10="","",総括表!AO10)</f>
        <v>63971.521492360756</v>
      </c>
      <c r="E15" s="70">
        <f>IF(総括表!AP10="","",総括表!AP10)</f>
        <v>63539.895309818661</v>
      </c>
      <c r="F15" s="70">
        <f>IF(総括表!AQ10="","",総括表!AQ10)</f>
        <v>63089.227637033109</v>
      </c>
      <c r="G15" s="70">
        <f>IF(総括表!AR10="","",総括表!AR10)</f>
        <v>62636.834524874328</v>
      </c>
      <c r="H15" s="70">
        <f>IF(総括表!AS10="","",総括表!AS10)</f>
        <v>62184.337713433917</v>
      </c>
      <c r="I15" s="70">
        <f>IF(総括表!AT10="","",総括表!AT10)</f>
        <v>61742.577835176875</v>
      </c>
      <c r="J15" s="70">
        <f>IF(総括表!AU10="","",総括表!AU10)</f>
        <v>61312.495231916473</v>
      </c>
      <c r="K15" s="70">
        <f>IF(総括表!AV10="","",総括表!AV10)</f>
        <v>60884.504434935407</v>
      </c>
    </row>
    <row r="16" spans="1:11" s="56" customFormat="1" ht="6.95" customHeight="1">
      <c r="A16" s="55"/>
      <c r="E16" s="55"/>
    </row>
    <row r="17" spans="1:11" s="53" customFormat="1" ht="20.100000000000001" customHeight="1">
      <c r="A17" s="57"/>
      <c r="B17" s="54">
        <f>総括表!AW5</f>
        <v>2065</v>
      </c>
      <c r="C17" s="54">
        <f>総括表!AX5</f>
        <v>2066</v>
      </c>
      <c r="D17" s="54">
        <f>総括表!AY5</f>
        <v>2067</v>
      </c>
      <c r="E17" s="54">
        <f>総括表!AZ5</f>
        <v>2068</v>
      </c>
      <c r="F17" s="54">
        <f>総括表!BA5</f>
        <v>2069</v>
      </c>
      <c r="G17" s="54">
        <f>総括表!BB5</f>
        <v>2070</v>
      </c>
      <c r="H17" s="54">
        <f>総括表!BC5</f>
        <v>2071</v>
      </c>
      <c r="I17" s="54" t="str">
        <f>総括表!BD5</f>
        <v>　</v>
      </c>
      <c r="J17" s="54" t="str">
        <f>総括表!BE5</f>
        <v>　</v>
      </c>
      <c r="K17" s="54" t="str">
        <f>総括表!BF5</f>
        <v>　</v>
      </c>
    </row>
    <row r="18" spans="1:11" s="56" customFormat="1" ht="20.100000000000001" customHeight="1">
      <c r="A18" s="64" t="str">
        <f t="shared" ref="A18" si="3">A6</f>
        <v>基本推計</v>
      </c>
      <c r="B18" s="70">
        <f>IF(総括表!AW10="","",総括表!AW10)</f>
        <v>60456.020156281214</v>
      </c>
      <c r="C18" s="70">
        <f>IF(総括表!AX10="","",総括表!AX10)</f>
        <v>60028.755700847338</v>
      </c>
      <c r="D18" s="70">
        <f>IF(総括表!AY10="","",総括表!AY10)</f>
        <v>59616.573899999537</v>
      </c>
      <c r="E18" s="70">
        <f>IF(総括表!AZ10="","",総括表!AZ10)</f>
        <v>59217.181305617196</v>
      </c>
      <c r="F18" s="70">
        <f>IF(総括表!BA10="","",総括表!BA10)</f>
        <v>58822.321434226986</v>
      </c>
      <c r="G18" s="70">
        <f>IF(総括表!BB10="","",総括表!BB10)</f>
        <v>58440.927866818747</v>
      </c>
      <c r="H18" s="70">
        <f>IF(総括表!BC10="","",総括表!BC10)</f>
        <v>58068.388296580713</v>
      </c>
      <c r="I18" s="70" t="str">
        <f>IF(総括表!BD10="","",総括表!BD10)</f>
        <v>　</v>
      </c>
      <c r="J18" s="70" t="str">
        <f>IF(総括表!BE10="","",総括表!BE10)</f>
        <v>　</v>
      </c>
      <c r="K18" s="70" t="str">
        <f>IF(総括表!BF10="","",総括表!BF10)</f>
        <v>　</v>
      </c>
    </row>
  </sheetData>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dimension ref="A1:BI36"/>
  <sheetViews>
    <sheetView zoomScale="70" zoomScaleNormal="70" workbookViewId="0">
      <selection activeCell="A97" sqref="A97:K127"/>
    </sheetView>
  </sheetViews>
  <sheetFormatPr defaultColWidth="9" defaultRowHeight="15" customHeight="1"/>
  <cols>
    <col min="1" max="1" width="18.5" style="51" customWidth="1"/>
    <col min="2" max="10" width="11.875" style="50" customWidth="1"/>
    <col min="11" max="11" width="15.625" style="50" customWidth="1"/>
    <col min="12" max="61" width="9" style="31"/>
    <col min="62" max="16384" width="9" style="50"/>
  </cols>
  <sheetData>
    <row r="1" spans="1:61" ht="20.100000000000001" customHeight="1">
      <c r="A1" s="49" t="str">
        <f>'総括表(地区)'!$A$7</f>
        <v>：年少人口(0-14歳)_地区別(基本推計)</v>
      </c>
      <c r="K1" s="51" t="s">
        <v>260</v>
      </c>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row>
    <row r="2" spans="1:61" s="53" customFormat="1" ht="20.100000000000001" customHeight="1">
      <c r="A2" s="52"/>
      <c r="D2" s="112"/>
      <c r="E2" s="113"/>
      <c r="F2" s="54">
        <f>総括表!C5</f>
        <v>2019</v>
      </c>
      <c r="G2" s="54">
        <f>総括表!D5</f>
        <v>2020</v>
      </c>
      <c r="H2" s="54">
        <f>総括表!E5</f>
        <v>2021</v>
      </c>
      <c r="I2" s="54">
        <f>総括表!F5</f>
        <v>2022</v>
      </c>
      <c r="J2" s="54">
        <f>総括表!G5</f>
        <v>2023</v>
      </c>
      <c r="K2" s="54">
        <f>総括表!H5</f>
        <v>2024</v>
      </c>
    </row>
    <row r="3" spans="1:61" s="53" customFormat="1" ht="15" customHeight="1">
      <c r="A3" s="52"/>
      <c r="D3" s="114" t="str">
        <f>"大森地区"</f>
        <v>大森地区</v>
      </c>
      <c r="E3" s="115"/>
      <c r="F3" s="59">
        <f>'総括表(地区)'!C7</f>
        <v>26915.737511495736</v>
      </c>
      <c r="G3" s="59">
        <f>'総括表(地区)'!D7</f>
        <v>26958.283805658324</v>
      </c>
      <c r="H3" s="59">
        <f>'総括表(地区)'!E7</f>
        <v>26978.298929932716</v>
      </c>
      <c r="I3" s="59">
        <f>'総括表(地区)'!F7</f>
        <v>26444.164186640304</v>
      </c>
      <c r="J3" s="59">
        <f>'総括表(地区)'!G7</f>
        <v>26105.234329457235</v>
      </c>
      <c r="K3" s="59">
        <f>'総括表(地区)'!H7</f>
        <v>25776.734199610757</v>
      </c>
    </row>
    <row r="4" spans="1:61" s="53" customFormat="1" ht="15" customHeight="1">
      <c r="A4" s="52"/>
      <c r="D4" s="116" t="str">
        <f>"調布地区"</f>
        <v>調布地区</v>
      </c>
      <c r="E4" s="117"/>
      <c r="F4" s="61">
        <f>'総括表(地区)'!C8</f>
        <v>22748.480700392673</v>
      </c>
      <c r="G4" s="61">
        <f>'総括表(地区)'!D8</f>
        <v>22745.117595493393</v>
      </c>
      <c r="H4" s="61">
        <f>'総括表(地区)'!E8</f>
        <v>22805.235382267154</v>
      </c>
      <c r="I4" s="61">
        <f>'総括表(地区)'!F8</f>
        <v>22440.803404046495</v>
      </c>
      <c r="J4" s="61">
        <f>'総括表(地区)'!G8</f>
        <v>22243.117980532836</v>
      </c>
      <c r="K4" s="61">
        <f>'総括表(地区)'!H8</f>
        <v>21751.954724199535</v>
      </c>
    </row>
    <row r="5" spans="1:61" s="53" customFormat="1" ht="15" customHeight="1">
      <c r="A5" s="52"/>
      <c r="D5" s="118" t="str">
        <f>"蒲田地区"</f>
        <v>蒲田地区</v>
      </c>
      <c r="E5" s="119"/>
      <c r="F5" s="63">
        <f>'総括表(地区)'!C9</f>
        <v>30660.781788111595</v>
      </c>
      <c r="G5" s="63">
        <f>'総括表(地区)'!D9</f>
        <v>30316.598598848286</v>
      </c>
      <c r="H5" s="63">
        <f>'総括表(地区)'!E9</f>
        <v>29905.465687800126</v>
      </c>
      <c r="I5" s="63">
        <f>'総括表(地区)'!F9</f>
        <v>29339.032409313193</v>
      </c>
      <c r="J5" s="63">
        <f>'総括表(地区)'!G9</f>
        <v>28568.647690009919</v>
      </c>
      <c r="K5" s="63">
        <f>'総括表(地区)'!H9</f>
        <v>27943.311076189701</v>
      </c>
    </row>
    <row r="6" spans="1:61" s="56" customFormat="1" ht="15" customHeight="1">
      <c r="A6" s="55"/>
      <c r="D6" s="120" t="str">
        <f>"区全域"</f>
        <v>区全域</v>
      </c>
      <c r="E6" s="121"/>
      <c r="F6" s="65">
        <f>'総括表(地区)'!C10</f>
        <v>80325</v>
      </c>
      <c r="G6" s="65">
        <f>'総括表(地区)'!D10</f>
        <v>80020</v>
      </c>
      <c r="H6" s="65">
        <f>'総括表(地区)'!E10</f>
        <v>79689</v>
      </c>
      <c r="I6" s="65">
        <f>'総括表(地区)'!F10</f>
        <v>78224</v>
      </c>
      <c r="J6" s="65">
        <f>'総括表(地区)'!G10</f>
        <v>76916.999999999985</v>
      </c>
      <c r="K6" s="65">
        <f>'総括表(地区)'!H10</f>
        <v>75471.999999999985</v>
      </c>
    </row>
    <row r="7" spans="1:61" s="56" customFormat="1" ht="6.95" customHeight="1">
      <c r="A7" s="55"/>
      <c r="E7" s="55"/>
    </row>
    <row r="8" spans="1:61" s="53" customFormat="1" ht="20.100000000000001" customHeight="1">
      <c r="A8" s="57"/>
      <c r="B8" s="54">
        <f>総括表!I5</f>
        <v>2025</v>
      </c>
      <c r="C8" s="54">
        <f>総括表!J5</f>
        <v>2026</v>
      </c>
      <c r="D8" s="54">
        <f>総括表!K5</f>
        <v>2027</v>
      </c>
      <c r="E8" s="54">
        <f>総括表!L5</f>
        <v>2028</v>
      </c>
      <c r="F8" s="54">
        <f>総括表!M5</f>
        <v>2029</v>
      </c>
      <c r="G8" s="54">
        <f>総括表!N5</f>
        <v>2030</v>
      </c>
      <c r="H8" s="54">
        <f>総括表!O5</f>
        <v>2031</v>
      </c>
      <c r="I8" s="54">
        <f>総括表!P5</f>
        <v>2032</v>
      </c>
      <c r="J8" s="54">
        <f>総括表!Q5</f>
        <v>2033</v>
      </c>
      <c r="K8" s="54">
        <f>総括表!R5</f>
        <v>2034</v>
      </c>
    </row>
    <row r="9" spans="1:61" s="56" customFormat="1" ht="15" customHeight="1">
      <c r="A9" s="58" t="str">
        <f>"大森地区"</f>
        <v>大森地区</v>
      </c>
      <c r="B9" s="59">
        <f>'総括表(地区)'!I7</f>
        <v>25357.134032239548</v>
      </c>
      <c r="C9" s="59">
        <f>'総括表(地区)'!J7</f>
        <v>25132.67691245873</v>
      </c>
      <c r="D9" s="59">
        <f>'総括表(地区)'!K7</f>
        <v>24856.47654316901</v>
      </c>
      <c r="E9" s="59">
        <f>'総括表(地区)'!L7</f>
        <v>24592.200066427729</v>
      </c>
      <c r="F9" s="59">
        <f>'総括表(地区)'!M7</f>
        <v>24269.347288492856</v>
      </c>
      <c r="G9" s="59">
        <f>'総括表(地区)'!N7</f>
        <v>23956.392800025049</v>
      </c>
      <c r="H9" s="59">
        <f>'総括表(地区)'!O7</f>
        <v>23605.030900458285</v>
      </c>
      <c r="I9" s="59">
        <f>'総括表(地区)'!P7</f>
        <v>23344.50375332815</v>
      </c>
      <c r="J9" s="59">
        <f>'総括表(地区)'!Q7</f>
        <v>23093.218390417838</v>
      </c>
      <c r="K9" s="59">
        <f>'総括表(地区)'!R7</f>
        <v>22882.709635941908</v>
      </c>
    </row>
    <row r="10" spans="1:61" s="56" customFormat="1" ht="15" customHeight="1">
      <c r="A10" s="60" t="str">
        <f>"調布地区"</f>
        <v>調布地区</v>
      </c>
      <c r="B10" s="61">
        <f>'総括表(地区)'!I8</f>
        <v>21309.837205374803</v>
      </c>
      <c r="C10" s="61">
        <f>'総括表(地区)'!J8</f>
        <v>20935.407716942755</v>
      </c>
      <c r="D10" s="61">
        <f>'総括表(地区)'!K8</f>
        <v>20606.000728991949</v>
      </c>
      <c r="E10" s="61">
        <f>'総括表(地区)'!L8</f>
        <v>20244.177975153129</v>
      </c>
      <c r="F10" s="61">
        <f>'総括表(地区)'!M8</f>
        <v>19819.705407854435</v>
      </c>
      <c r="G10" s="61">
        <f>'総括表(地区)'!N8</f>
        <v>19419.832919943736</v>
      </c>
      <c r="H10" s="61">
        <f>'総括表(地区)'!O8</f>
        <v>19019.152315695595</v>
      </c>
      <c r="I10" s="61">
        <f>'総括表(地区)'!P8</f>
        <v>18714.831925089336</v>
      </c>
      <c r="J10" s="61">
        <f>'総括表(地区)'!Q8</f>
        <v>18506.808340760457</v>
      </c>
      <c r="K10" s="61">
        <f>'総括表(地区)'!R8</f>
        <v>18241.072067102585</v>
      </c>
    </row>
    <row r="11" spans="1:61" s="56" customFormat="1" ht="15" customHeight="1">
      <c r="A11" s="62" t="str">
        <f>"蒲田地区"</f>
        <v>蒲田地区</v>
      </c>
      <c r="B11" s="63">
        <f>'総括表(地区)'!I9</f>
        <v>27596.028762385638</v>
      </c>
      <c r="C11" s="63">
        <f>'総括表(地区)'!J9</f>
        <v>27210.551516256848</v>
      </c>
      <c r="D11" s="63">
        <f>'総括表(地区)'!K9</f>
        <v>26783.84958083825</v>
      </c>
      <c r="E11" s="63">
        <f>'総括表(地区)'!L9</f>
        <v>26451.653046718922</v>
      </c>
      <c r="F11" s="63">
        <f>'総括表(地区)'!M9</f>
        <v>26155.861778542061</v>
      </c>
      <c r="G11" s="63">
        <f>'総括表(地区)'!N9</f>
        <v>25820.469031502449</v>
      </c>
      <c r="H11" s="63">
        <f>'総括表(地区)'!O9</f>
        <v>25465.468668769841</v>
      </c>
      <c r="I11" s="63">
        <f>'総括表(地区)'!P9</f>
        <v>25126.311885999523</v>
      </c>
      <c r="J11" s="63">
        <f>'総括表(地区)'!Q9</f>
        <v>24886.930820633646</v>
      </c>
      <c r="K11" s="63">
        <f>'総括表(地区)'!R9</f>
        <v>24650.91897650699</v>
      </c>
    </row>
    <row r="12" spans="1:61" s="56" customFormat="1" ht="15" customHeight="1">
      <c r="A12" s="64" t="str">
        <f>"区全域"</f>
        <v>区全域</v>
      </c>
      <c r="B12" s="65">
        <f>'総括表(地区)'!I10</f>
        <v>74262.999999999985</v>
      </c>
      <c r="C12" s="65">
        <f>'総括表(地区)'!J10</f>
        <v>73278.636145658325</v>
      </c>
      <c r="D12" s="65">
        <f>'総括表(地区)'!K10</f>
        <v>72246.32685299922</v>
      </c>
      <c r="E12" s="65">
        <f>'総括表(地区)'!L10</f>
        <v>71288.031088299787</v>
      </c>
      <c r="F12" s="65">
        <f>'総括表(地区)'!M10</f>
        <v>70244.91447488936</v>
      </c>
      <c r="G12" s="65">
        <f>'総括表(地区)'!N10</f>
        <v>69196.694751471237</v>
      </c>
      <c r="H12" s="65">
        <f>'総括表(地区)'!O10</f>
        <v>68089.651884923718</v>
      </c>
      <c r="I12" s="65">
        <f>'総括表(地区)'!P10</f>
        <v>67185.647564417013</v>
      </c>
      <c r="J12" s="65">
        <f>'総括表(地区)'!Q10</f>
        <v>66486.957551811938</v>
      </c>
      <c r="K12" s="65">
        <f>'総括表(地区)'!R10</f>
        <v>65774.70067955149</v>
      </c>
    </row>
    <row r="13" spans="1:61" s="56" customFormat="1" ht="6.95" customHeight="1">
      <c r="A13" s="55"/>
      <c r="E13" s="55"/>
    </row>
    <row r="14" spans="1:61" s="53" customFormat="1" ht="20.100000000000001" customHeight="1">
      <c r="A14" s="57"/>
      <c r="B14" s="54">
        <f>総括表!S5</f>
        <v>2035</v>
      </c>
      <c r="C14" s="54">
        <f>総括表!T5</f>
        <v>2036</v>
      </c>
      <c r="D14" s="54">
        <f>総括表!U5</f>
        <v>2037</v>
      </c>
      <c r="E14" s="54">
        <f>総括表!V5</f>
        <v>2038</v>
      </c>
      <c r="F14" s="54">
        <f>総括表!W5</f>
        <v>2039</v>
      </c>
      <c r="G14" s="54">
        <f>総括表!X5</f>
        <v>2040</v>
      </c>
      <c r="H14" s="54">
        <f>総括表!Y5</f>
        <v>2041</v>
      </c>
      <c r="I14" s="54">
        <f>総括表!Z5</f>
        <v>2042</v>
      </c>
      <c r="J14" s="54">
        <f>総括表!AA5</f>
        <v>2043</v>
      </c>
      <c r="K14" s="54">
        <f>総括表!AB5</f>
        <v>2044</v>
      </c>
    </row>
    <row r="15" spans="1:61" s="56" customFormat="1" ht="15" customHeight="1">
      <c r="A15" s="58" t="str">
        <f t="shared" ref="A15:A18" si="0">A9</f>
        <v>大森地区</v>
      </c>
      <c r="B15" s="59">
        <f>'総括表(地区)'!S7</f>
        <v>22846.58189188621</v>
      </c>
      <c r="C15" s="59">
        <f>'総括表(地区)'!T7</f>
        <v>22784.489163026366</v>
      </c>
      <c r="D15" s="59">
        <f>'総括表(地区)'!U7</f>
        <v>22834.185134239284</v>
      </c>
      <c r="E15" s="59">
        <f>'総括表(地区)'!V7</f>
        <v>22870.6388595401</v>
      </c>
      <c r="F15" s="59">
        <f>'総括表(地区)'!W7</f>
        <v>23035.277246340494</v>
      </c>
      <c r="G15" s="59">
        <f>'総括表(地区)'!X7</f>
        <v>23253.371327426565</v>
      </c>
      <c r="H15" s="59">
        <f>'総括表(地区)'!Y7</f>
        <v>23324.755347839116</v>
      </c>
      <c r="I15" s="59">
        <f>'総括表(地区)'!Z7</f>
        <v>23397.383628962987</v>
      </c>
      <c r="J15" s="59">
        <f>'総括表(地区)'!AA7</f>
        <v>23467.748023124448</v>
      </c>
      <c r="K15" s="59">
        <f>'総括表(地区)'!AB7</f>
        <v>23534.062757051077</v>
      </c>
    </row>
    <row r="16" spans="1:61" s="56" customFormat="1" ht="15" customHeight="1">
      <c r="A16" s="60" t="str">
        <f t="shared" si="0"/>
        <v>調布地区</v>
      </c>
      <c r="B16" s="61">
        <f>'総括表(地区)'!S8</f>
        <v>18117.381916179096</v>
      </c>
      <c r="C16" s="61">
        <f>'総括表(地区)'!T8</f>
        <v>18030.458209334302</v>
      </c>
      <c r="D16" s="61">
        <f>'総括表(地区)'!U8</f>
        <v>17988.293478982971</v>
      </c>
      <c r="E16" s="61">
        <f>'総括表(地区)'!V8</f>
        <v>18004.349719644739</v>
      </c>
      <c r="F16" s="61">
        <f>'総括表(地区)'!W8</f>
        <v>18071.920975954567</v>
      </c>
      <c r="G16" s="61">
        <f>'総括表(地区)'!X8</f>
        <v>18193.473894219569</v>
      </c>
      <c r="H16" s="61">
        <f>'総括表(地区)'!Y8</f>
        <v>18216.32544914708</v>
      </c>
      <c r="I16" s="61">
        <f>'総括表(地区)'!Z8</f>
        <v>18244.56946772214</v>
      </c>
      <c r="J16" s="61">
        <f>'総括表(地区)'!AA8</f>
        <v>18274.910164053443</v>
      </c>
      <c r="K16" s="61">
        <f>'総括表(地区)'!AB8</f>
        <v>18306.947112251899</v>
      </c>
    </row>
    <row r="17" spans="1:11" s="56" customFormat="1" ht="15" customHeight="1">
      <c r="A17" s="62" t="str">
        <f t="shared" si="0"/>
        <v>蒲田地区</v>
      </c>
      <c r="B17" s="63">
        <f>'総括表(地区)'!S9</f>
        <v>24583.869090301076</v>
      </c>
      <c r="C17" s="63">
        <f>'総括表(地区)'!T9</f>
        <v>24508.732338974507</v>
      </c>
      <c r="D17" s="63">
        <f>'総括表(地区)'!U9</f>
        <v>24462.054081196344</v>
      </c>
      <c r="E17" s="63">
        <f>'総括表(地区)'!V9</f>
        <v>24555.036356048491</v>
      </c>
      <c r="F17" s="63">
        <f>'総括表(地区)'!W9</f>
        <v>24693.674415426049</v>
      </c>
      <c r="G17" s="63">
        <f>'総括表(地区)'!X9</f>
        <v>24811.871850043335</v>
      </c>
      <c r="H17" s="63">
        <f>'総括表(地区)'!Y9</f>
        <v>24827.293867720968</v>
      </c>
      <c r="I17" s="63">
        <f>'総括表(地区)'!Z9</f>
        <v>24833.755150880366</v>
      </c>
      <c r="J17" s="63">
        <f>'総括表(地区)'!AA9</f>
        <v>24827.780893997595</v>
      </c>
      <c r="K17" s="63">
        <f>'総括表(地区)'!AB9</f>
        <v>24808.845545052383</v>
      </c>
    </row>
    <row r="18" spans="1:11" s="56" customFormat="1" ht="15" customHeight="1">
      <c r="A18" s="64" t="str">
        <f t="shared" si="0"/>
        <v>区全域</v>
      </c>
      <c r="B18" s="65">
        <f>'総括表(地区)'!S10</f>
        <v>65547.832898366381</v>
      </c>
      <c r="C18" s="65">
        <f>'総括表(地区)'!T10</f>
        <v>65323.679711335171</v>
      </c>
      <c r="D18" s="65">
        <f>'総括表(地区)'!U10</f>
        <v>65284.532694418594</v>
      </c>
      <c r="E18" s="65">
        <f>'総括表(地区)'!V10</f>
        <v>65430.024935233327</v>
      </c>
      <c r="F18" s="65">
        <f>'総括表(地区)'!W10</f>
        <v>65800.872637721113</v>
      </c>
      <c r="G18" s="65">
        <f>'総括表(地区)'!X10</f>
        <v>66258.717071689462</v>
      </c>
      <c r="H18" s="65">
        <f>'総括表(地区)'!Y10</f>
        <v>66368.374664707168</v>
      </c>
      <c r="I18" s="65">
        <f>'総括表(地区)'!Z10</f>
        <v>66475.70824756549</v>
      </c>
      <c r="J18" s="65">
        <f>'総括表(地区)'!AA10</f>
        <v>66570.439081175486</v>
      </c>
      <c r="K18" s="65">
        <f>'総括表(地区)'!AB10</f>
        <v>66649.855414355348</v>
      </c>
    </row>
    <row r="19" spans="1:11" s="56" customFormat="1" ht="6.95" customHeight="1">
      <c r="A19" s="55"/>
      <c r="E19" s="55"/>
    </row>
    <row r="20" spans="1:11" s="53" customFormat="1" ht="20.100000000000001" customHeight="1">
      <c r="A20" s="57"/>
      <c r="B20" s="54">
        <f>総括表!AC5</f>
        <v>2045</v>
      </c>
      <c r="C20" s="54">
        <f>総括表!AD5</f>
        <v>2046</v>
      </c>
      <c r="D20" s="54">
        <f>総括表!AE5</f>
        <v>2047</v>
      </c>
      <c r="E20" s="54">
        <f>総括表!AF5</f>
        <v>2048</v>
      </c>
      <c r="F20" s="54">
        <f>総括表!AG5</f>
        <v>2049</v>
      </c>
      <c r="G20" s="54">
        <f>総括表!AH5</f>
        <v>2050</v>
      </c>
      <c r="H20" s="54">
        <f>総括表!AI5</f>
        <v>2051</v>
      </c>
      <c r="I20" s="54">
        <f>総括表!AJ5</f>
        <v>2052</v>
      </c>
      <c r="J20" s="54">
        <f>総括表!AK5</f>
        <v>2053</v>
      </c>
      <c r="K20" s="54">
        <f>総括表!AL5</f>
        <v>2054</v>
      </c>
    </row>
    <row r="21" spans="1:11" s="56" customFormat="1" ht="15" customHeight="1">
      <c r="A21" s="58" t="str">
        <f t="shared" ref="A21:A24" si="1">A9</f>
        <v>大森地区</v>
      </c>
      <c r="B21" s="59">
        <f>'総括表(地区)'!AC7</f>
        <v>23588.421277604921</v>
      </c>
      <c r="C21" s="59">
        <f>'総括表(地区)'!AD7</f>
        <v>23629.313962230175</v>
      </c>
      <c r="D21" s="59">
        <f>'総括表(地区)'!AE7</f>
        <v>23653.737512474971</v>
      </c>
      <c r="E21" s="59">
        <f>'総括表(地区)'!AF7</f>
        <v>23662.039172601362</v>
      </c>
      <c r="F21" s="59">
        <f>'総括表(地区)'!AG7</f>
        <v>23652.326422704489</v>
      </c>
      <c r="G21" s="59">
        <f>'総括表(地区)'!AH7</f>
        <v>23631.410570673415</v>
      </c>
      <c r="H21" s="59">
        <f>'総括表(地区)'!AI7</f>
        <v>23593.82831331035</v>
      </c>
      <c r="I21" s="59">
        <f>'総括表(地区)'!AJ7</f>
        <v>23542.04885123124</v>
      </c>
      <c r="J21" s="59">
        <f>'総括表(地区)'!AK7</f>
        <v>23476.116861212315</v>
      </c>
      <c r="K21" s="59">
        <f>'総括表(地区)'!AL7</f>
        <v>23401.201750363009</v>
      </c>
    </row>
    <row r="22" spans="1:11" s="56" customFormat="1" ht="15" customHeight="1">
      <c r="A22" s="60" t="str">
        <f t="shared" si="1"/>
        <v>調布地区</v>
      </c>
      <c r="B22" s="61">
        <f>'総括表(地区)'!AC8</f>
        <v>18333.462370901969</v>
      </c>
      <c r="C22" s="61">
        <f>'総括表(地区)'!AD8</f>
        <v>18355.080222373592</v>
      </c>
      <c r="D22" s="61">
        <f>'総括表(地区)'!AE8</f>
        <v>18368.79498465914</v>
      </c>
      <c r="E22" s="61">
        <f>'総括表(地区)'!AF8</f>
        <v>18372.713302776505</v>
      </c>
      <c r="F22" s="61">
        <f>'総括表(地区)'!AG8</f>
        <v>18367.134356316503</v>
      </c>
      <c r="G22" s="61">
        <f>'総括表(地区)'!AH8</f>
        <v>18352.036423306614</v>
      </c>
      <c r="H22" s="61">
        <f>'総括表(地区)'!AI8</f>
        <v>18326.933595599592</v>
      </c>
      <c r="I22" s="61">
        <f>'総括表(地区)'!AJ8</f>
        <v>18288.508321454337</v>
      </c>
      <c r="J22" s="61">
        <f>'総括表(地区)'!AK8</f>
        <v>18239.172914157472</v>
      </c>
      <c r="K22" s="61">
        <f>'総括表(地区)'!AL8</f>
        <v>18178.682416246931</v>
      </c>
    </row>
    <row r="23" spans="1:11" s="56" customFormat="1" ht="15" customHeight="1">
      <c r="A23" s="62" t="str">
        <f t="shared" si="1"/>
        <v>蒲田地区</v>
      </c>
      <c r="B23" s="63">
        <f>'総括表(地区)'!AC9</f>
        <v>24770.579295297477</v>
      </c>
      <c r="C23" s="63">
        <f>'総括表(地区)'!AD9</f>
        <v>24710.616835303455</v>
      </c>
      <c r="D23" s="63">
        <f>'総括表(地区)'!AE9</f>
        <v>24625.055463439749</v>
      </c>
      <c r="E23" s="63">
        <f>'総括表(地区)'!AF9</f>
        <v>24518.804138771822</v>
      </c>
      <c r="F23" s="63">
        <f>'総括表(地区)'!AG9</f>
        <v>24395.013393402551</v>
      </c>
      <c r="G23" s="63">
        <f>'総括表(地区)'!AH9</f>
        <v>24258.734345577541</v>
      </c>
      <c r="H23" s="63">
        <f>'総括表(地区)'!AI9</f>
        <v>24106.747797605643</v>
      </c>
      <c r="I23" s="63">
        <f>'総括表(地区)'!AJ9</f>
        <v>23936.866926863968</v>
      </c>
      <c r="J23" s="63">
        <f>'総括表(地区)'!AK9</f>
        <v>23749.678819497185</v>
      </c>
      <c r="K23" s="63">
        <f>'総括表(地区)'!AL9</f>
        <v>23554.075442342422</v>
      </c>
    </row>
    <row r="24" spans="1:11" s="56" customFormat="1" ht="15" customHeight="1">
      <c r="A24" s="64" t="str">
        <f t="shared" si="1"/>
        <v>区全域</v>
      </c>
      <c r="B24" s="65">
        <f>'総括表(地区)'!AC10</f>
        <v>66692.462943804363</v>
      </c>
      <c r="C24" s="65">
        <f>'総括表(地区)'!AD10</f>
        <v>66695.011019907222</v>
      </c>
      <c r="D24" s="65">
        <f>'総括表(地区)'!AE10</f>
        <v>66647.587960573859</v>
      </c>
      <c r="E24" s="65">
        <f>'総括表(地区)'!AF10</f>
        <v>66553.556614149697</v>
      </c>
      <c r="F24" s="65">
        <f>'総括表(地区)'!AG10</f>
        <v>66414.474172423535</v>
      </c>
      <c r="G24" s="65">
        <f>'総括表(地区)'!AH10</f>
        <v>66242.181339557574</v>
      </c>
      <c r="H24" s="65">
        <f>'総括表(地区)'!AI10</f>
        <v>66027.509706515586</v>
      </c>
      <c r="I24" s="65">
        <f>'総括表(地区)'!AJ10</f>
        <v>65767.424099549549</v>
      </c>
      <c r="J24" s="65">
        <f>'総括表(地区)'!AK10</f>
        <v>65464.968594866979</v>
      </c>
      <c r="K24" s="65">
        <f>'総括表(地区)'!AL10</f>
        <v>65133.959608952362</v>
      </c>
    </row>
    <row r="25" spans="1:11" s="56" customFormat="1" ht="6.95" customHeight="1">
      <c r="A25" s="55"/>
      <c r="E25" s="55"/>
    </row>
    <row r="26" spans="1:11" s="56" customFormat="1" ht="20.100000000000001" customHeight="1">
      <c r="A26" s="66"/>
      <c r="B26" s="54">
        <f>総括表!AM5</f>
        <v>2055</v>
      </c>
      <c r="C26" s="54">
        <f>総括表!AN5</f>
        <v>2056</v>
      </c>
      <c r="D26" s="54">
        <f>総括表!AO5</f>
        <v>2057</v>
      </c>
      <c r="E26" s="54">
        <f>総括表!AP5</f>
        <v>2058</v>
      </c>
      <c r="F26" s="54">
        <f>総括表!AQ5</f>
        <v>2059</v>
      </c>
      <c r="G26" s="54">
        <f>総括表!AR5</f>
        <v>2060</v>
      </c>
      <c r="H26" s="54">
        <f>総括表!AS5</f>
        <v>2061</v>
      </c>
      <c r="I26" s="54">
        <f>総括表!AT5</f>
        <v>2062</v>
      </c>
      <c r="J26" s="54">
        <f>総括表!AU5</f>
        <v>2063</v>
      </c>
      <c r="K26" s="54">
        <f>総括表!AV5</f>
        <v>2064</v>
      </c>
    </row>
    <row r="27" spans="1:11" s="56" customFormat="1" ht="15" customHeight="1">
      <c r="A27" s="58" t="str">
        <f t="shared" ref="A27:A30" si="2">A9</f>
        <v>大森地区</v>
      </c>
      <c r="B27" s="59">
        <f>'総括表(地区)'!AM7</f>
        <v>23316.292651070769</v>
      </c>
      <c r="C27" s="59">
        <f>'総括表(地区)'!AN7</f>
        <v>23222.793740137473</v>
      </c>
      <c r="D27" s="59">
        <f>'総括表(地区)'!AO7</f>
        <v>23116.814521143202</v>
      </c>
      <c r="E27" s="59">
        <f>'総括表(地区)'!AP7</f>
        <v>23003.827317207601</v>
      </c>
      <c r="F27" s="59">
        <f>'総括表(地区)'!AQ7</f>
        <v>22883.278043724797</v>
      </c>
      <c r="G27" s="59">
        <f>'総括表(地区)'!AR7</f>
        <v>22762.15024964419</v>
      </c>
      <c r="H27" s="59">
        <f>'総括表(地区)'!AS7</f>
        <v>22642.897675647389</v>
      </c>
      <c r="I27" s="59">
        <f>'総括表(地区)'!AT7</f>
        <v>22525.767143095105</v>
      </c>
      <c r="J27" s="59">
        <f>'総括表(地区)'!AU7</f>
        <v>22412.747867128077</v>
      </c>
      <c r="K27" s="59">
        <f>'総括表(地区)'!AV7</f>
        <v>22300.93093918241</v>
      </c>
    </row>
    <row r="28" spans="1:11" s="56" customFormat="1" ht="15" customHeight="1">
      <c r="A28" s="60" t="str">
        <f t="shared" si="2"/>
        <v>調布地区</v>
      </c>
      <c r="B28" s="61">
        <f>'総括表(地区)'!AM8</f>
        <v>18108.037724366823</v>
      </c>
      <c r="C28" s="61">
        <f>'総括表(地区)'!AN8</f>
        <v>18030.017384969618</v>
      </c>
      <c r="D28" s="61">
        <f>'総括表(地区)'!AO8</f>
        <v>17943.291040147145</v>
      </c>
      <c r="E28" s="61">
        <f>'総括表(地区)'!AP8</f>
        <v>17850.345823416312</v>
      </c>
      <c r="F28" s="61">
        <f>'総括表(地区)'!AQ8</f>
        <v>17748.793694224554</v>
      </c>
      <c r="G28" s="61">
        <f>'総括表(地区)'!AR8</f>
        <v>17640.773523833373</v>
      </c>
      <c r="H28" s="61">
        <f>'総括表(地区)'!AS8</f>
        <v>17526.376133558813</v>
      </c>
      <c r="I28" s="61">
        <f>'総括表(地区)'!AT8</f>
        <v>17410.816758730936</v>
      </c>
      <c r="J28" s="61">
        <f>'総括表(地区)'!AU8</f>
        <v>17293.601864537119</v>
      </c>
      <c r="K28" s="61">
        <f>'総括表(地区)'!AV8</f>
        <v>17171.825796902289</v>
      </c>
    </row>
    <row r="29" spans="1:11" s="56" customFormat="1" ht="15" customHeight="1">
      <c r="A29" s="62" t="str">
        <f t="shared" si="2"/>
        <v>蒲田地区</v>
      </c>
      <c r="B29" s="63">
        <f>'総括表(地区)'!AM9</f>
        <v>23349.132140083471</v>
      </c>
      <c r="C29" s="63">
        <f>'総括表(地区)'!AN9</f>
        <v>23133.028650143831</v>
      </c>
      <c r="D29" s="63">
        <f>'総括表(地区)'!AO9</f>
        <v>22911.415931070409</v>
      </c>
      <c r="E29" s="63">
        <f>'総括表(地区)'!AP9</f>
        <v>22685.722169194749</v>
      </c>
      <c r="F29" s="63">
        <f>'総括表(地区)'!AQ9</f>
        <v>22457.155899083758</v>
      </c>
      <c r="G29" s="63">
        <f>'総括表(地区)'!AR9</f>
        <v>22233.910751396761</v>
      </c>
      <c r="H29" s="63">
        <f>'総括表(地区)'!AS9</f>
        <v>22015.063904227718</v>
      </c>
      <c r="I29" s="63">
        <f>'総括表(地区)'!AT9</f>
        <v>21805.99393335083</v>
      </c>
      <c r="J29" s="63">
        <f>'総括表(地区)'!AU9</f>
        <v>21606.145500251281</v>
      </c>
      <c r="K29" s="63">
        <f>'総括表(地区)'!AV9</f>
        <v>21411.747698850711</v>
      </c>
    </row>
    <row r="30" spans="1:11" s="56" customFormat="1" ht="15" customHeight="1">
      <c r="A30" s="64" t="str">
        <f t="shared" si="2"/>
        <v>区全域</v>
      </c>
      <c r="B30" s="65">
        <f>'総括表(地区)'!AM10</f>
        <v>64773.462515521067</v>
      </c>
      <c r="C30" s="65">
        <f>'総括表(地区)'!AN10</f>
        <v>64385.839775250926</v>
      </c>
      <c r="D30" s="65">
        <f>'総括表(地区)'!AO10</f>
        <v>63971.521492360756</v>
      </c>
      <c r="E30" s="65">
        <f>'総括表(地区)'!AP10</f>
        <v>63539.895309818661</v>
      </c>
      <c r="F30" s="65">
        <f>'総括表(地区)'!AQ10</f>
        <v>63089.227637033109</v>
      </c>
      <c r="G30" s="65">
        <f>'総括表(地区)'!AR10</f>
        <v>62636.834524874328</v>
      </c>
      <c r="H30" s="65">
        <f>'総括表(地区)'!AS10</f>
        <v>62184.337713433924</v>
      </c>
      <c r="I30" s="65">
        <f>'総括表(地区)'!AT10</f>
        <v>61742.577835176875</v>
      </c>
      <c r="J30" s="65">
        <f>'総括表(地区)'!AU10</f>
        <v>61312.495231916473</v>
      </c>
      <c r="K30" s="65">
        <f>'総括表(地区)'!AV10</f>
        <v>60884.504434935414</v>
      </c>
    </row>
    <row r="31" spans="1:11" s="56" customFormat="1" ht="6.95" customHeight="1">
      <c r="A31" s="55"/>
      <c r="E31" s="55"/>
    </row>
    <row r="32" spans="1:11" s="53" customFormat="1" ht="20.100000000000001" customHeight="1">
      <c r="A32" s="57"/>
      <c r="B32" s="54">
        <f>総括表!AW5</f>
        <v>2065</v>
      </c>
      <c r="C32" s="54">
        <f>総括表!AX5</f>
        <v>2066</v>
      </c>
      <c r="D32" s="54">
        <f>総括表!AY5</f>
        <v>2067</v>
      </c>
      <c r="E32" s="54">
        <f>総括表!AZ5</f>
        <v>2068</v>
      </c>
      <c r="F32" s="54">
        <f>総括表!BA5</f>
        <v>2069</v>
      </c>
      <c r="G32" s="54">
        <f>総括表!BB5</f>
        <v>2070</v>
      </c>
      <c r="H32" s="54">
        <f>総括表!BC5</f>
        <v>2071</v>
      </c>
      <c r="I32" s="54" t="str">
        <f>総括表!BD5</f>
        <v>　</v>
      </c>
      <c r="J32" s="54" t="str">
        <f>総括表!BE5</f>
        <v>　</v>
      </c>
      <c r="K32" s="54" t="str">
        <f>総括表!BF5</f>
        <v>　</v>
      </c>
    </row>
    <row r="33" spans="1:11" s="56" customFormat="1" ht="15" customHeight="1">
      <c r="A33" s="58" t="str">
        <f t="shared" ref="A33:A36" si="3">A9</f>
        <v>大森地区</v>
      </c>
      <c r="B33" s="59">
        <f>'総括表(地区)'!AW7</f>
        <v>22188.19438033675</v>
      </c>
      <c r="C33" s="59">
        <f>'総括表(地区)'!AX7</f>
        <v>22074.70315610887</v>
      </c>
      <c r="D33" s="59">
        <f>'総括表(地区)'!AY7</f>
        <v>21964.558138619253</v>
      </c>
      <c r="E33" s="59">
        <f>'総括表(地区)'!AZ7</f>
        <v>21855.892317351583</v>
      </c>
      <c r="F33" s="59">
        <f>'総括表(地区)'!BA7</f>
        <v>21748.500957447413</v>
      </c>
      <c r="G33" s="59">
        <f>'総括表(地区)'!BB7</f>
        <v>21644.663514431082</v>
      </c>
      <c r="H33" s="59">
        <f>'総括表(地区)'!BC7</f>
        <v>21542.350393901466</v>
      </c>
      <c r="I33" s="59" t="str">
        <f>'総括表(地区)'!BD7</f>
        <v>　</v>
      </c>
      <c r="J33" s="59" t="str">
        <f>'総括表(地区)'!BE7</f>
        <v>　</v>
      </c>
      <c r="K33" s="59" t="str">
        <f>'総括表(地区)'!BF7</f>
        <v>　</v>
      </c>
    </row>
    <row r="34" spans="1:11" s="56" customFormat="1" ht="15" customHeight="1">
      <c r="A34" s="60" t="str">
        <f t="shared" si="3"/>
        <v>調布地区</v>
      </c>
      <c r="B34" s="61">
        <f>'総括表(地区)'!AW8</f>
        <v>17047.370920429294</v>
      </c>
      <c r="C34" s="61">
        <f>'総括表(地区)'!AX8</f>
        <v>16921.349933744696</v>
      </c>
      <c r="D34" s="61">
        <f>'総括表(地区)'!AY8</f>
        <v>16798.97477221235</v>
      </c>
      <c r="E34" s="61">
        <f>'総括表(地区)'!AZ8</f>
        <v>16679.243226871655</v>
      </c>
      <c r="F34" s="61">
        <f>'総括表(地区)'!BA8</f>
        <v>16559.319423566973</v>
      </c>
      <c r="G34" s="61">
        <f>'総括表(地区)'!BB8</f>
        <v>16441.171743531038</v>
      </c>
      <c r="H34" s="61">
        <f>'総括表(地区)'!BC8</f>
        <v>16324.144434984177</v>
      </c>
      <c r="I34" s="61" t="str">
        <f>'総括表(地区)'!BD8</f>
        <v>　</v>
      </c>
      <c r="J34" s="61" t="str">
        <f>'総括表(地区)'!BE8</f>
        <v>　</v>
      </c>
      <c r="K34" s="61" t="str">
        <f>'総括表(地区)'!BF8</f>
        <v>　</v>
      </c>
    </row>
    <row r="35" spans="1:11" s="56" customFormat="1" ht="15" customHeight="1">
      <c r="A35" s="62" t="str">
        <f t="shared" si="3"/>
        <v>蒲田地区</v>
      </c>
      <c r="B35" s="63">
        <f>'総括表(地区)'!AW9</f>
        <v>21220.45485551517</v>
      </c>
      <c r="C35" s="63">
        <f>'総括表(地区)'!AX9</f>
        <v>21032.702610993769</v>
      </c>
      <c r="D35" s="63">
        <f>'総括表(地区)'!AY9</f>
        <v>20853.040989167934</v>
      </c>
      <c r="E35" s="63">
        <f>'総括表(地区)'!AZ9</f>
        <v>20682.045761393965</v>
      </c>
      <c r="F35" s="63">
        <f>'総括表(地区)'!BA9</f>
        <v>20514.501053212603</v>
      </c>
      <c r="G35" s="63">
        <f>'総括表(地区)'!BB9</f>
        <v>20355.092608856623</v>
      </c>
      <c r="H35" s="63">
        <f>'総括表(地区)'!BC9</f>
        <v>20201.893467695074</v>
      </c>
      <c r="I35" s="63" t="str">
        <f>'総括表(地区)'!BD9</f>
        <v>　</v>
      </c>
      <c r="J35" s="63" t="str">
        <f>'総括表(地区)'!BE9</f>
        <v>　</v>
      </c>
      <c r="K35" s="63" t="str">
        <f>'総括表(地区)'!BF9</f>
        <v>　</v>
      </c>
    </row>
    <row r="36" spans="1:11" s="56" customFormat="1" ht="15" customHeight="1">
      <c r="A36" s="64" t="str">
        <f t="shared" si="3"/>
        <v>区全域</v>
      </c>
      <c r="B36" s="65">
        <f>'総括表(地区)'!AW10</f>
        <v>60456.020156281214</v>
      </c>
      <c r="C36" s="65">
        <f>'総括表(地区)'!AX10</f>
        <v>60028.755700847338</v>
      </c>
      <c r="D36" s="65">
        <f>'総括表(地区)'!AY10</f>
        <v>59616.573899999537</v>
      </c>
      <c r="E36" s="65">
        <f>'総括表(地区)'!AZ10</f>
        <v>59217.181305617203</v>
      </c>
      <c r="F36" s="65">
        <f>'総括表(地区)'!BA10</f>
        <v>58822.321434226993</v>
      </c>
      <c r="G36" s="65">
        <f>'総括表(地区)'!BB10</f>
        <v>58440.927866818747</v>
      </c>
      <c r="H36" s="65">
        <f>'総括表(地区)'!BC10</f>
        <v>58068.388296580713</v>
      </c>
      <c r="I36" s="65" t="str">
        <f>'総括表(地区)'!BD10</f>
        <v>　</v>
      </c>
      <c r="J36" s="65" t="str">
        <f>'総括表(地区)'!BE10</f>
        <v>　</v>
      </c>
      <c r="K36" s="65" t="str">
        <f>'総括表(地区)'!BF10</f>
        <v>　</v>
      </c>
    </row>
  </sheetData>
  <mergeCells count="5">
    <mergeCell ref="D2:E2"/>
    <mergeCell ref="D3:E3"/>
    <mergeCell ref="D4:E4"/>
    <mergeCell ref="D5:E5"/>
    <mergeCell ref="D6:E6"/>
  </mergeCells>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K18"/>
  <sheetViews>
    <sheetView zoomScale="70" zoomScaleNormal="70" workbookViewId="0"/>
  </sheetViews>
  <sheetFormatPr defaultColWidth="9" defaultRowHeight="15" customHeight="1"/>
  <cols>
    <col min="1" max="1" width="18.5" style="51" customWidth="1"/>
    <col min="2" max="10" width="11.875" style="50" customWidth="1"/>
    <col min="11" max="11" width="15.625" style="50" customWidth="1"/>
    <col min="12" max="16384" width="9" style="50"/>
  </cols>
  <sheetData>
    <row r="1" spans="1:11" ht="30" customHeight="1">
      <c r="A1" s="49" t="str">
        <f>総括表!$A$36</f>
        <v>：年少人口比率_区全域</v>
      </c>
      <c r="K1" s="51"/>
    </row>
    <row r="2" spans="1:11" s="53" customFormat="1" ht="20.100000000000001" customHeight="1">
      <c r="A2" s="52"/>
      <c r="E2" s="54"/>
      <c r="F2" s="54">
        <f>総括表!C5</f>
        <v>2019</v>
      </c>
      <c r="G2" s="54">
        <f>総括表!D5</f>
        <v>2020</v>
      </c>
      <c r="H2" s="54">
        <f>総括表!E5</f>
        <v>2021</v>
      </c>
      <c r="I2" s="54">
        <f>総括表!F5</f>
        <v>2022</v>
      </c>
      <c r="J2" s="54">
        <f>総括表!G5</f>
        <v>2023</v>
      </c>
      <c r="K2" s="54">
        <f>総括表!H5</f>
        <v>2024</v>
      </c>
    </row>
    <row r="3" spans="1:11" s="56" customFormat="1" ht="20.100000000000001" customHeight="1">
      <c r="A3" s="55"/>
      <c r="E3" s="66" t="s">
        <v>27</v>
      </c>
      <c r="F3" s="80">
        <f>IF(総括表!C39="","",総括表!C39)</f>
        <v>0.11010453248237914</v>
      </c>
      <c r="G3" s="80">
        <f>IF(総括表!D39="","",総括表!D39)</f>
        <v>0.10894589873559037</v>
      </c>
      <c r="H3" s="80">
        <f>IF(総括表!E39="","",総括表!E39)</f>
        <v>0.10861665703475119</v>
      </c>
      <c r="I3" s="80">
        <f>IF(総括表!F39="","",総括表!F39)</f>
        <v>0.10734688892456869</v>
      </c>
      <c r="J3" s="80">
        <f>IF(総括表!G39="","",総括表!G39)</f>
        <v>0.10559357517932526</v>
      </c>
      <c r="K3" s="80">
        <f>IF(総括表!H39="","",総括表!H39)</f>
        <v>0.10287418522042326</v>
      </c>
    </row>
    <row r="4" spans="1:11" s="56" customFormat="1" ht="6.95" customHeight="1">
      <c r="A4" s="55"/>
      <c r="E4" s="55"/>
    </row>
    <row r="5" spans="1:11" s="53" customFormat="1" ht="20.100000000000001" customHeight="1">
      <c r="A5" s="57"/>
      <c r="B5" s="54">
        <f>総括表!I5</f>
        <v>2025</v>
      </c>
      <c r="C5" s="54">
        <f>総括表!J5</f>
        <v>2026</v>
      </c>
      <c r="D5" s="54">
        <f>総括表!K5</f>
        <v>2027</v>
      </c>
      <c r="E5" s="54">
        <f>総括表!L5</f>
        <v>2028</v>
      </c>
      <c r="F5" s="54">
        <f>総括表!M5</f>
        <v>2029</v>
      </c>
      <c r="G5" s="54">
        <f>総括表!N5</f>
        <v>2030</v>
      </c>
      <c r="H5" s="54">
        <f>総括表!O5</f>
        <v>2031</v>
      </c>
      <c r="I5" s="54">
        <f>総括表!P5</f>
        <v>2032</v>
      </c>
      <c r="J5" s="54">
        <f>総括表!Q5</f>
        <v>2033</v>
      </c>
      <c r="K5" s="54">
        <f>総括表!R5</f>
        <v>2034</v>
      </c>
    </row>
    <row r="6" spans="1:11" s="56" customFormat="1" ht="20.100000000000001" customHeight="1">
      <c r="A6" s="64" t="str">
        <f>総括表!B10</f>
        <v>基本推計</v>
      </c>
      <c r="B6" s="81">
        <f>IF(総括表!I39="","",総括表!I39)</f>
        <v>0.100285070335805</v>
      </c>
      <c r="C6" s="81">
        <f>IF(総括表!J39="","",総括表!J39)</f>
        <v>9.8866484857085699E-2</v>
      </c>
      <c r="D6" s="81">
        <f>IF(総括表!K39="","",総括表!K39)</f>
        <v>9.7414011833172123E-2</v>
      </c>
      <c r="E6" s="81">
        <f>IF(総括表!L39="","",総括表!L39)</f>
        <v>9.6088278909025271E-2</v>
      </c>
      <c r="F6" s="81">
        <f>IF(総括表!M39="","",総括表!M39)</f>
        <v>9.467591146998719E-2</v>
      </c>
      <c r="G6" s="81">
        <f>IF(総括表!N39="","",総括表!N39)</f>
        <v>9.3267753966035927E-2</v>
      </c>
      <c r="H6" s="81">
        <f>IF(総括表!O39="","",総括表!O39)</f>
        <v>9.1744962414414835E-2</v>
      </c>
      <c r="I6" s="81">
        <f>IF(総括表!P39="","",総括表!P39)</f>
        <v>9.0499611614792225E-2</v>
      </c>
      <c r="J6" s="81">
        <f>IF(総括表!Q39="","",総括表!Q39)</f>
        <v>8.9535475361220529E-2</v>
      </c>
      <c r="K6" s="81">
        <f>IF(総括表!R39="","",総括表!R39)</f>
        <v>8.8560509809429006E-2</v>
      </c>
    </row>
    <row r="7" spans="1:11" s="56" customFormat="1" ht="6.95" customHeight="1">
      <c r="A7" s="55"/>
      <c r="E7" s="55"/>
    </row>
    <row r="8" spans="1:11" s="53" customFormat="1" ht="20.100000000000001" customHeight="1">
      <c r="A8" s="57"/>
      <c r="B8" s="54">
        <f>総括表!S5</f>
        <v>2035</v>
      </c>
      <c r="C8" s="54">
        <f>総括表!T5</f>
        <v>2036</v>
      </c>
      <c r="D8" s="54">
        <f>総括表!U5</f>
        <v>2037</v>
      </c>
      <c r="E8" s="54">
        <f>総括表!V5</f>
        <v>2038</v>
      </c>
      <c r="F8" s="54">
        <f>総括表!W5</f>
        <v>2039</v>
      </c>
      <c r="G8" s="54">
        <f>総括表!X5</f>
        <v>2040</v>
      </c>
      <c r="H8" s="54">
        <f>総括表!Y5</f>
        <v>2041</v>
      </c>
      <c r="I8" s="54">
        <f>総括表!Z5</f>
        <v>2042</v>
      </c>
      <c r="J8" s="54">
        <f>総括表!AA5</f>
        <v>2043</v>
      </c>
      <c r="K8" s="54">
        <f>総括表!AB5</f>
        <v>2044</v>
      </c>
    </row>
    <row r="9" spans="1:11" s="56" customFormat="1" ht="20.100000000000001" customHeight="1">
      <c r="A9" s="64" t="str">
        <f t="shared" ref="A9" si="0">A6</f>
        <v>基本推計</v>
      </c>
      <c r="B9" s="81">
        <f>IF(総括表!S39="","",総括表!S39)</f>
        <v>8.8238252192210792E-2</v>
      </c>
      <c r="C9" s="81">
        <f>IF(総括表!T39="","",総括表!T39)</f>
        <v>8.7882814516015262E-2</v>
      </c>
      <c r="D9" s="81">
        <f>IF(総括表!U39="","",総括表!U39)</f>
        <v>8.7780726340316084E-2</v>
      </c>
      <c r="E9" s="81">
        <f>IF(総括表!V39="","",総括表!V39)</f>
        <v>8.7931615805809146E-2</v>
      </c>
      <c r="F9" s="81">
        <f>IF(総括表!W39="","",総括表!W39)</f>
        <v>8.8389671136023848E-2</v>
      </c>
      <c r="G9" s="81">
        <f>IF(総括表!X39="","",総括表!X39)</f>
        <v>8.8976791969785765E-2</v>
      </c>
      <c r="H9" s="81">
        <f>IF(総括表!Y39="","",総括表!Y39)</f>
        <v>8.9073136199693814E-2</v>
      </c>
      <c r="I9" s="81">
        <f>IF(総括表!Z39="","",総括表!Z39)</f>
        <v>8.9189215649109754E-2</v>
      </c>
      <c r="J9" s="81">
        <f>IF(総括表!AA39="","",総括表!AA39)</f>
        <v>8.9338076884091525E-2</v>
      </c>
      <c r="K9" s="81">
        <f>IF(総括表!AB39="","",総括表!AB39)</f>
        <v>8.9493504337349622E-2</v>
      </c>
    </row>
    <row r="10" spans="1:11" s="56" customFormat="1" ht="6.95" customHeight="1">
      <c r="A10" s="55"/>
      <c r="E10" s="55"/>
    </row>
    <row r="11" spans="1:11" s="53" customFormat="1" ht="20.100000000000001" customHeight="1">
      <c r="A11" s="57"/>
      <c r="B11" s="54">
        <f>総括表!AC5</f>
        <v>2045</v>
      </c>
      <c r="C11" s="54">
        <f>総括表!AD5</f>
        <v>2046</v>
      </c>
      <c r="D11" s="54">
        <f>総括表!AE5</f>
        <v>2047</v>
      </c>
      <c r="E11" s="54">
        <f>総括表!AF5</f>
        <v>2048</v>
      </c>
      <c r="F11" s="54">
        <f>総括表!AG5</f>
        <v>2049</v>
      </c>
      <c r="G11" s="54">
        <f>総括表!AH5</f>
        <v>2050</v>
      </c>
      <c r="H11" s="54">
        <f>総括表!AI5</f>
        <v>2051</v>
      </c>
      <c r="I11" s="54">
        <f>総括表!AJ5</f>
        <v>2052</v>
      </c>
      <c r="J11" s="54">
        <f>総括表!AK5</f>
        <v>2053</v>
      </c>
      <c r="K11" s="54">
        <f>総括表!AL5</f>
        <v>2054</v>
      </c>
    </row>
    <row r="12" spans="1:11" s="56" customFormat="1" ht="20.100000000000001" customHeight="1">
      <c r="A12" s="64" t="str">
        <f t="shared" ref="A12" si="1">A6</f>
        <v>基本推計</v>
      </c>
      <c r="B12" s="81">
        <f>IF(総括表!AC39="","",総括表!AC39)</f>
        <v>8.9633173831998397E-2</v>
      </c>
      <c r="C12" s="81">
        <f>IF(総括表!AD39="","",総括表!AD39)</f>
        <v>8.9726859763785721E-2</v>
      </c>
      <c r="D12" s="81">
        <f>IF(総括表!AE39="","",総括表!AE39)</f>
        <v>8.9776583095454929E-2</v>
      </c>
      <c r="E12" s="81">
        <f>IF(総括表!AF39="","",総括表!AF39)</f>
        <v>8.9775902205981931E-2</v>
      </c>
      <c r="F12" s="81">
        <f>IF(総括表!AG39="","",総括表!AG39)</f>
        <v>8.9706817367883454E-2</v>
      </c>
      <c r="G12" s="81">
        <f>IF(総括表!AH39="","",総括表!AH39)</f>
        <v>8.959557641940169E-2</v>
      </c>
      <c r="H12" s="81">
        <f>IF(総括表!AI39="","",総括表!AI39)</f>
        <v>8.942941006445751E-2</v>
      </c>
      <c r="I12" s="81">
        <f>IF(総括表!AJ39="","",総括表!AJ39)</f>
        <v>8.920824481224128E-2</v>
      </c>
      <c r="J12" s="81">
        <f>IF(総括表!AK39="","",総括表!AK39)</f>
        <v>8.893705363529443E-2</v>
      </c>
      <c r="K12" s="81">
        <f>IF(総括表!AL39="","",総括表!AL39)</f>
        <v>8.8636114178774345E-2</v>
      </c>
    </row>
    <row r="13" spans="1:11" s="56" customFormat="1" ht="6.95" customHeight="1">
      <c r="A13" s="55"/>
      <c r="E13" s="55"/>
    </row>
    <row r="14" spans="1:11" s="56" customFormat="1" ht="20.100000000000001" customHeight="1">
      <c r="A14" s="66"/>
      <c r="B14" s="54">
        <f>総括表!AM5</f>
        <v>2055</v>
      </c>
      <c r="C14" s="54">
        <f>総括表!AN5</f>
        <v>2056</v>
      </c>
      <c r="D14" s="54">
        <f>総括表!AO5</f>
        <v>2057</v>
      </c>
      <c r="E14" s="54">
        <f>総括表!AP5</f>
        <v>2058</v>
      </c>
      <c r="F14" s="54">
        <f>総括表!AQ5</f>
        <v>2059</v>
      </c>
      <c r="G14" s="54">
        <f>総括表!AR5</f>
        <v>2060</v>
      </c>
      <c r="H14" s="54">
        <f>総括表!AS5</f>
        <v>2061</v>
      </c>
      <c r="I14" s="54">
        <f>総括表!AT5</f>
        <v>2062</v>
      </c>
      <c r="J14" s="54">
        <f>総括表!AU5</f>
        <v>2063</v>
      </c>
      <c r="K14" s="54">
        <f>総括表!AV5</f>
        <v>2064</v>
      </c>
    </row>
    <row r="15" spans="1:11" s="56" customFormat="1" ht="20.100000000000001" customHeight="1">
      <c r="A15" s="64" t="str">
        <f t="shared" ref="A15" si="2">A6</f>
        <v>基本推計</v>
      </c>
      <c r="B15" s="81">
        <f>IF(総括表!AM39="","",総括表!AM39)</f>
        <v>8.8304005133200802E-2</v>
      </c>
      <c r="C15" s="81">
        <f>IF(総括表!AN39="","",総括表!AN39)</f>
        <v>8.7945116459848954E-2</v>
      </c>
      <c r="D15" s="81">
        <f>IF(総括表!AO39="","",総括表!AO39)</f>
        <v>8.7560959984996398E-2</v>
      </c>
      <c r="E15" s="81">
        <f>IF(総括表!AP39="","",総括表!AP39)</f>
        <v>8.7165650936586569E-2</v>
      </c>
      <c r="F15" s="81">
        <f>IF(総括表!AQ39="","",総括表!AQ39)</f>
        <v>8.6753065315953337E-2</v>
      </c>
      <c r="G15" s="81">
        <f>IF(総括表!AR39="","",総括表!AR39)</f>
        <v>8.634669925918094E-2</v>
      </c>
      <c r="H15" s="81">
        <f>IF(総括表!AS39="","",総括表!AS39)</f>
        <v>8.5946761386171563E-2</v>
      </c>
      <c r="I15" s="81">
        <f>IF(総括表!AT39="","",総括表!AT39)</f>
        <v>8.5566440636229021E-2</v>
      </c>
      <c r="J15" s="81">
        <f>IF(総括表!AU39="","",総括表!AU39)</f>
        <v>8.5208651010699313E-2</v>
      </c>
      <c r="K15" s="81">
        <f>IF(総括表!AV39="","",総括表!AV39)</f>
        <v>8.4857314424225269E-2</v>
      </c>
    </row>
    <row r="16" spans="1:11" s="56" customFormat="1" ht="6.95" customHeight="1">
      <c r="A16" s="55"/>
      <c r="E16" s="55"/>
    </row>
    <row r="17" spans="1:11" s="53" customFormat="1" ht="20.100000000000001" customHeight="1">
      <c r="A17" s="57"/>
      <c r="B17" s="54">
        <f>総括表!AW5</f>
        <v>2065</v>
      </c>
      <c r="C17" s="54">
        <f>総括表!AX5</f>
        <v>2066</v>
      </c>
      <c r="D17" s="54">
        <f>総括表!AY5</f>
        <v>2067</v>
      </c>
      <c r="E17" s="54">
        <f>総括表!AZ5</f>
        <v>2068</v>
      </c>
      <c r="F17" s="54">
        <f>総括表!BA5</f>
        <v>2069</v>
      </c>
      <c r="G17" s="54">
        <f>総括表!BB5</f>
        <v>2070</v>
      </c>
      <c r="H17" s="54">
        <f>総括表!BC5</f>
        <v>2071</v>
      </c>
      <c r="I17" s="54" t="str">
        <f>総括表!BD5</f>
        <v>　</v>
      </c>
      <c r="J17" s="54" t="str">
        <f>総括表!BE5</f>
        <v>　</v>
      </c>
      <c r="K17" s="54" t="str">
        <f>総括表!BF5</f>
        <v>　</v>
      </c>
    </row>
    <row r="18" spans="1:11" s="56" customFormat="1" ht="20.100000000000001" customHeight="1">
      <c r="A18" s="64" t="str">
        <f t="shared" ref="A18" si="3">A6</f>
        <v>基本推計</v>
      </c>
      <c r="B18" s="81">
        <f>IF(総括表!AW39="","",総括表!AW39)</f>
        <v>8.4508169291826446E-2</v>
      </c>
      <c r="C18" s="81">
        <f>IF(総括表!AX39="","",総括表!AX39)</f>
        <v>8.4163220957745422E-2</v>
      </c>
      <c r="D18" s="81">
        <f>IF(総括表!AY39="","",総括表!AY39)</f>
        <v>8.3841019711253698E-2</v>
      </c>
      <c r="E18" s="81">
        <f>IF(総括表!AZ39="","",総括表!AZ39)</f>
        <v>8.3537967205753183E-2</v>
      </c>
      <c r="F18" s="81">
        <f>IF(総括表!BA39="","",総括表!BA39)</f>
        <v>8.3241876980155935E-2</v>
      </c>
      <c r="G18" s="81">
        <f>IF(総括表!BB39="","",総括表!BB39)</f>
        <v>8.2963965321696434E-2</v>
      </c>
      <c r="H18" s="81">
        <f>IF(総括表!BC39="","",総括表!BC39)</f>
        <v>8.2697358706523449E-2</v>
      </c>
      <c r="I18" s="81" t="str">
        <f>IF(総括表!BD39="","",総括表!BD39)</f>
        <v/>
      </c>
      <c r="J18" s="81" t="str">
        <f>IF(総括表!BE39="","",総括表!BE39)</f>
        <v/>
      </c>
      <c r="K18" s="81" t="str">
        <f>IF(総括表!BF39="","",総括表!BF39)</f>
        <v/>
      </c>
    </row>
  </sheetData>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K36"/>
  <sheetViews>
    <sheetView zoomScale="70" zoomScaleNormal="70" workbookViewId="0">
      <selection activeCell="A97" sqref="A97:K127"/>
    </sheetView>
  </sheetViews>
  <sheetFormatPr defaultColWidth="9" defaultRowHeight="15" customHeight="1"/>
  <cols>
    <col min="1" max="1" width="18.5" style="51" customWidth="1"/>
    <col min="2" max="10" width="11.875" style="50" customWidth="1"/>
    <col min="11" max="11" width="15.625" style="50" customWidth="1"/>
    <col min="12" max="16384" width="9" style="50"/>
  </cols>
  <sheetData>
    <row r="1" spans="1:11" ht="20.100000000000001" customHeight="1">
      <c r="A1" s="49" t="str">
        <f>'総括表(地区)'!$A$36</f>
        <v>：年少人口比率_地区別(基本推計)</v>
      </c>
      <c r="K1" s="51"/>
    </row>
    <row r="2" spans="1:11" s="53" customFormat="1" ht="20.100000000000001" customHeight="1">
      <c r="A2" s="52"/>
      <c r="D2" s="112"/>
      <c r="E2" s="113"/>
      <c r="F2" s="54">
        <f>総括表!C5</f>
        <v>2019</v>
      </c>
      <c r="G2" s="54">
        <f>総括表!D5</f>
        <v>2020</v>
      </c>
      <c r="H2" s="54">
        <f>総括表!E5</f>
        <v>2021</v>
      </c>
      <c r="I2" s="54">
        <f>総括表!F5</f>
        <v>2022</v>
      </c>
      <c r="J2" s="54">
        <f>総括表!G5</f>
        <v>2023</v>
      </c>
      <c r="K2" s="54">
        <f>総括表!H5</f>
        <v>2024</v>
      </c>
    </row>
    <row r="3" spans="1:11" s="53" customFormat="1" ht="15" customHeight="1">
      <c r="A3" s="52"/>
      <c r="D3" s="114" t="str">
        <f>"大森地区"</f>
        <v>大森地区</v>
      </c>
      <c r="E3" s="115"/>
      <c r="F3" s="83">
        <f>'総括表(地区)'!C36</f>
        <v>0.11034295985493973</v>
      </c>
      <c r="G3" s="83">
        <f>'総括表(地区)'!D36</f>
        <v>0.10959453864778039</v>
      </c>
      <c r="H3" s="83">
        <f>'総括表(地区)'!E36</f>
        <v>0.10987512596903391</v>
      </c>
      <c r="I3" s="83">
        <f>'総括表(地区)'!F36</f>
        <v>0.1087230514406015</v>
      </c>
      <c r="J3" s="83">
        <f>'総括表(地区)'!G36</f>
        <v>0.10728237276419555</v>
      </c>
      <c r="K3" s="83">
        <f>'総括表(地区)'!H36</f>
        <v>0.10496737861705169</v>
      </c>
    </row>
    <row r="4" spans="1:11" s="53" customFormat="1" ht="15" customHeight="1">
      <c r="A4" s="52"/>
      <c r="D4" s="116" t="str">
        <f>"調布地区"</f>
        <v>調布地区</v>
      </c>
      <c r="E4" s="117"/>
      <c r="F4" s="84">
        <f>'総括表(地区)'!C37</f>
        <v>0.12034768626247958</v>
      </c>
      <c r="G4" s="84">
        <f>'総括表(地区)'!D37</f>
        <v>0.11938942216497332</v>
      </c>
      <c r="H4" s="84">
        <f>'総括表(地区)'!E37</f>
        <v>0.11956690740026399</v>
      </c>
      <c r="I4" s="84">
        <f>'総括表(地区)'!F37</f>
        <v>0.1185424836193596</v>
      </c>
      <c r="J4" s="84">
        <f>'総括表(地区)'!G37</f>
        <v>0.11765919575837143</v>
      </c>
      <c r="K4" s="84">
        <f>'総括表(地区)'!H37</f>
        <v>0.11479755080561924</v>
      </c>
    </row>
    <row r="5" spans="1:11" s="53" customFormat="1" ht="15" customHeight="1">
      <c r="A5" s="52"/>
      <c r="D5" s="118" t="str">
        <f>"蒲田地区"</f>
        <v>蒲田地区</v>
      </c>
      <c r="E5" s="119"/>
      <c r="F5" s="82">
        <f>'総括表(地区)'!C38</f>
        <v>0.10338010536042722</v>
      </c>
      <c r="G5" s="82">
        <f>'総括表(地区)'!D38</f>
        <v>0.10173389373403359</v>
      </c>
      <c r="H5" s="82">
        <f>'総括表(地区)'!E38</f>
        <v>0.10055502174752226</v>
      </c>
      <c r="I5" s="82">
        <f>'総括表(地区)'!F38</f>
        <v>9.9060790382997657E-2</v>
      </c>
      <c r="J5" s="82">
        <f>'総括表(地区)'!G38</f>
        <v>9.6500704924268252E-2</v>
      </c>
      <c r="K5" s="82">
        <f>'総括表(地区)'!H38</f>
        <v>9.3586096630059568E-2</v>
      </c>
    </row>
    <row r="6" spans="1:11" s="56" customFormat="1" ht="15" customHeight="1">
      <c r="A6" s="55"/>
      <c r="D6" s="120" t="str">
        <f>"区全域"</f>
        <v>区全域</v>
      </c>
      <c r="E6" s="121"/>
      <c r="F6" s="81">
        <f>'総括表(地区)'!C39</f>
        <v>0.11010453248237917</v>
      </c>
      <c r="G6" s="81">
        <f>'総括表(地区)'!D39</f>
        <v>0.10894589873559037</v>
      </c>
      <c r="H6" s="81">
        <f>'総括表(地区)'!E39</f>
        <v>0.10861665703475119</v>
      </c>
      <c r="I6" s="81">
        <f>'総括表(地区)'!F39</f>
        <v>0.10734688892456869</v>
      </c>
      <c r="J6" s="81">
        <f>'総括表(地区)'!G39</f>
        <v>0.10559357517932523</v>
      </c>
      <c r="K6" s="81">
        <f>'総括表(地区)'!H39</f>
        <v>0.10287418522042327</v>
      </c>
    </row>
    <row r="7" spans="1:11" s="56" customFormat="1" ht="6.95" customHeight="1">
      <c r="A7" s="55"/>
      <c r="E7" s="55"/>
    </row>
    <row r="8" spans="1:11" s="53" customFormat="1" ht="20.100000000000001" customHeight="1">
      <c r="A8" s="57"/>
      <c r="B8" s="54">
        <f>総括表!I5</f>
        <v>2025</v>
      </c>
      <c r="C8" s="54">
        <f>総括表!J5</f>
        <v>2026</v>
      </c>
      <c r="D8" s="54">
        <f>総括表!K5</f>
        <v>2027</v>
      </c>
      <c r="E8" s="54">
        <f>総括表!L5</f>
        <v>2028</v>
      </c>
      <c r="F8" s="54">
        <f>総括表!M5</f>
        <v>2029</v>
      </c>
      <c r="G8" s="54">
        <f>総括表!N5</f>
        <v>2030</v>
      </c>
      <c r="H8" s="54">
        <f>総括表!O5</f>
        <v>2031</v>
      </c>
      <c r="I8" s="54">
        <f>総括表!P5</f>
        <v>2032</v>
      </c>
      <c r="J8" s="54">
        <f>総括表!Q5</f>
        <v>2033</v>
      </c>
      <c r="K8" s="54">
        <f>総括表!R5</f>
        <v>2034</v>
      </c>
    </row>
    <row r="9" spans="1:11" s="56" customFormat="1" ht="15" customHeight="1">
      <c r="A9" s="58" t="str">
        <f>"大森地区"</f>
        <v>大森地区</v>
      </c>
      <c r="B9" s="83">
        <f>'総括表(地区)'!I36</f>
        <v>0.10228403983816466</v>
      </c>
      <c r="C9" s="83">
        <f>'総括表(地区)'!J36</f>
        <v>0.10124230351290323</v>
      </c>
      <c r="D9" s="83">
        <f>'総括表(地区)'!K36</f>
        <v>0.10002400977842252</v>
      </c>
      <c r="E9" s="83">
        <f>'総括表(地区)'!L36</f>
        <v>9.8877680771018772E-2</v>
      </c>
      <c r="F9" s="83">
        <f>'総括表(地区)'!M36</f>
        <v>9.7528346264197194E-2</v>
      </c>
      <c r="G9" s="83">
        <f>'総括表(地区)'!N36</f>
        <v>9.6225572717631491E-2</v>
      </c>
      <c r="H9" s="83">
        <f>'総括表(地区)'!O36</f>
        <v>9.4734854942755131E-2</v>
      </c>
      <c r="I9" s="83">
        <f>'総括表(地区)'!P36</f>
        <v>9.3602681927641762E-2</v>
      </c>
      <c r="J9" s="83">
        <f>'総括表(地区)'!Q36</f>
        <v>9.2506866033625471E-2</v>
      </c>
      <c r="K9" s="83">
        <f>'総括表(地区)'!R36</f>
        <v>9.1578028348915222E-2</v>
      </c>
    </row>
    <row r="10" spans="1:11" s="56" customFormat="1" ht="15" customHeight="1">
      <c r="A10" s="60" t="str">
        <f>"調布地区"</f>
        <v>調布地区</v>
      </c>
      <c r="B10" s="84">
        <f>'総括表(地区)'!I37</f>
        <v>0.11151144534471367</v>
      </c>
      <c r="C10" s="84">
        <f>'総括表(地区)'!J37</f>
        <v>0.10956404267020133</v>
      </c>
      <c r="D10" s="84">
        <f>'総括表(地区)'!K37</f>
        <v>0.10786596857614077</v>
      </c>
      <c r="E10" s="84">
        <f>'総括表(地区)'!L37</f>
        <v>0.10601812292213726</v>
      </c>
      <c r="F10" s="84">
        <f>'総括表(地区)'!M37</f>
        <v>0.10386565240901527</v>
      </c>
      <c r="G10" s="84">
        <f>'総括表(地区)'!N37</f>
        <v>0.10183758240852489</v>
      </c>
      <c r="H10" s="84">
        <f>'総括表(地区)'!O37</f>
        <v>9.976043680806608E-2</v>
      </c>
      <c r="I10" s="84">
        <f>'総括表(地区)'!P37</f>
        <v>9.8183149781252088E-2</v>
      </c>
      <c r="J10" s="84">
        <f>'総括表(地区)'!Q37</f>
        <v>9.7103095366506686E-2</v>
      </c>
      <c r="K10" s="84">
        <f>'総括表(地区)'!R37</f>
        <v>9.5726007222478135E-2</v>
      </c>
    </row>
    <row r="11" spans="1:11" s="56" customFormat="1" ht="15" customHeight="1">
      <c r="A11" s="62" t="str">
        <f>"蒲田地区"</f>
        <v>蒲田地区</v>
      </c>
      <c r="B11" s="82">
        <f>'総括表(地区)'!I38</f>
        <v>9.1526081265582038E-2</v>
      </c>
      <c r="C11" s="82">
        <f>'総括表(地区)'!J38</f>
        <v>9.0141215429063185E-2</v>
      </c>
      <c r="D11" s="82">
        <f>'総括表(地区)'!K38</f>
        <v>8.8657840877588115E-2</v>
      </c>
      <c r="E11" s="82">
        <f>'総括表(地区)'!L38</f>
        <v>8.7519311132045308E-2</v>
      </c>
      <c r="F11" s="82">
        <f>'総括表(地区)'!M38</f>
        <v>8.6526682488746273E-2</v>
      </c>
      <c r="G11" s="82">
        <f>'総括表(地区)'!N38</f>
        <v>8.5424834200458322E-2</v>
      </c>
      <c r="H11" s="82">
        <f>'総括表(地区)'!O38</f>
        <v>8.4226634221177529E-2</v>
      </c>
      <c r="I11" s="82">
        <f>'総括表(地区)'!P38</f>
        <v>8.3096623564924157E-2</v>
      </c>
      <c r="J11" s="82">
        <f>'総括表(地区)'!Q38</f>
        <v>8.2311786895286607E-2</v>
      </c>
      <c r="K11" s="82">
        <f>'総括表(地区)'!R38</f>
        <v>8.154915661081491E-2</v>
      </c>
    </row>
    <row r="12" spans="1:11" s="56" customFormat="1" ht="15" customHeight="1">
      <c r="A12" s="64" t="str">
        <f>"区全域"</f>
        <v>区全域</v>
      </c>
      <c r="B12" s="81">
        <f>'総括表(地区)'!I39</f>
        <v>0.100285070335805</v>
      </c>
      <c r="C12" s="81">
        <f>'総括表(地区)'!J39</f>
        <v>9.8866484857085685E-2</v>
      </c>
      <c r="D12" s="81">
        <f>'総括表(地区)'!K39</f>
        <v>9.7414011833172137E-2</v>
      </c>
      <c r="E12" s="81">
        <f>'総括表(地区)'!L39</f>
        <v>9.6088278909025257E-2</v>
      </c>
      <c r="F12" s="81">
        <f>'総括表(地区)'!M39</f>
        <v>9.4675911469987203E-2</v>
      </c>
      <c r="G12" s="81">
        <f>'総括表(地区)'!N39</f>
        <v>9.3267753966035941E-2</v>
      </c>
      <c r="H12" s="81">
        <f>'総括表(地区)'!O39</f>
        <v>9.1744962414414835E-2</v>
      </c>
      <c r="I12" s="81">
        <f>'総括表(地区)'!P39</f>
        <v>9.0499611614792211E-2</v>
      </c>
      <c r="J12" s="81">
        <f>'総括表(地区)'!Q39</f>
        <v>8.9535475361220515E-2</v>
      </c>
      <c r="K12" s="81">
        <f>'総括表(地区)'!R39</f>
        <v>8.8560509809429006E-2</v>
      </c>
    </row>
    <row r="13" spans="1:11" s="56" customFormat="1" ht="6.95" customHeight="1">
      <c r="A13" s="55"/>
      <c r="E13" s="55"/>
    </row>
    <row r="14" spans="1:11" s="53" customFormat="1" ht="20.100000000000001" customHeight="1">
      <c r="A14" s="57"/>
      <c r="B14" s="54">
        <f>総括表!S5</f>
        <v>2035</v>
      </c>
      <c r="C14" s="54">
        <f>総括表!T5</f>
        <v>2036</v>
      </c>
      <c r="D14" s="54">
        <f>総括表!U5</f>
        <v>2037</v>
      </c>
      <c r="E14" s="54">
        <f>総括表!V5</f>
        <v>2038</v>
      </c>
      <c r="F14" s="54">
        <f>総括表!W5</f>
        <v>2039</v>
      </c>
      <c r="G14" s="54">
        <f>総括表!X5</f>
        <v>2040</v>
      </c>
      <c r="H14" s="54">
        <f>総括表!Y5</f>
        <v>2041</v>
      </c>
      <c r="I14" s="54">
        <f>総括表!Z5</f>
        <v>2042</v>
      </c>
      <c r="J14" s="54">
        <f>総括表!AA5</f>
        <v>2043</v>
      </c>
      <c r="K14" s="54">
        <f>総括表!AB5</f>
        <v>2044</v>
      </c>
    </row>
    <row r="15" spans="1:11" s="56" customFormat="1" ht="15" customHeight="1">
      <c r="A15" s="58" t="str">
        <f t="shared" ref="A15:A18" si="0">A9</f>
        <v>大森地区</v>
      </c>
      <c r="B15" s="83">
        <f>'総括表(地区)'!S36</f>
        <v>9.1332482548049043E-2</v>
      </c>
      <c r="C15" s="83">
        <f>'総括表(地区)'!T36</f>
        <v>9.0935516322050075E-2</v>
      </c>
      <c r="D15" s="83">
        <f>'総括表(地区)'!U36</f>
        <v>9.0974232520135062E-2</v>
      </c>
      <c r="E15" s="83">
        <f>'総括表(地区)'!V36</f>
        <v>9.0958165153954787E-2</v>
      </c>
      <c r="F15" s="83">
        <f>'総括表(地区)'!W36</f>
        <v>9.1450535111025411E-2</v>
      </c>
      <c r="G15" s="83">
        <f>'総括表(地区)'!X36</f>
        <v>9.2162593389549838E-2</v>
      </c>
      <c r="H15" s="83">
        <f>'総括表(地区)'!Y36</f>
        <v>9.226277453206487E-2</v>
      </c>
      <c r="I15" s="83">
        <f>'総括表(地区)'!Z36</f>
        <v>9.2392520321162339E-2</v>
      </c>
      <c r="J15" s="83">
        <f>'総括表(地区)'!AA36</f>
        <v>9.2566686299249162E-2</v>
      </c>
      <c r="K15" s="83">
        <f>'総括表(地区)'!AB36</f>
        <v>9.2754433141353579E-2</v>
      </c>
    </row>
    <row r="16" spans="1:11" s="56" customFormat="1" ht="15" customHeight="1">
      <c r="A16" s="60" t="str">
        <f t="shared" si="0"/>
        <v>調布地区</v>
      </c>
      <c r="B16" s="84">
        <f>'総括表(地区)'!S37</f>
        <v>9.5100713153999525E-2</v>
      </c>
      <c r="C16" s="84">
        <f>'総括表(地区)'!T37</f>
        <v>9.4625781944456769E-2</v>
      </c>
      <c r="D16" s="84">
        <f>'総括表(地区)'!U37</f>
        <v>9.439474141186785E-2</v>
      </c>
      <c r="E16" s="84">
        <f>'総括表(地区)'!V37</f>
        <v>9.4486838417798757E-2</v>
      </c>
      <c r="F16" s="84">
        <f>'総括表(地区)'!W37</f>
        <v>9.4858578843868974E-2</v>
      </c>
      <c r="G16" s="84">
        <f>'総括表(地区)'!X37</f>
        <v>9.5543083816710575E-2</v>
      </c>
      <c r="H16" s="84">
        <f>'総括表(地区)'!Y37</f>
        <v>9.5687418699599069E-2</v>
      </c>
      <c r="I16" s="84">
        <f>'総括表(地区)'!Z37</f>
        <v>9.5883891216273151E-2</v>
      </c>
      <c r="J16" s="84">
        <f>'総括表(地区)'!AA37</f>
        <v>9.6138064768426124E-2</v>
      </c>
      <c r="K16" s="84">
        <f>'総括表(地区)'!AB37</f>
        <v>9.6437161039062469E-2</v>
      </c>
    </row>
    <row r="17" spans="1:11" s="56" customFormat="1" ht="15" customHeight="1">
      <c r="A17" s="62" t="str">
        <f t="shared" si="0"/>
        <v>蒲田地区</v>
      </c>
      <c r="B17" s="82">
        <f>'総括表(地区)'!S38</f>
        <v>8.1350788896530746E-2</v>
      </c>
      <c r="C17" s="82">
        <f>'総括表(地区)'!T38</f>
        <v>8.1100245279984592E-2</v>
      </c>
      <c r="D17" s="82">
        <f>'総括表(地区)'!U38</f>
        <v>8.0956724288640772E-2</v>
      </c>
      <c r="E17" s="82">
        <f>'総括表(地区)'!V38</f>
        <v>8.1278141650169569E-2</v>
      </c>
      <c r="F17" s="82">
        <f>'総括表(地区)'!W38</f>
        <v>8.1756696167321799E-2</v>
      </c>
      <c r="G17" s="82">
        <f>'総括表(地区)'!X38</f>
        <v>8.2173658006300818E-2</v>
      </c>
      <c r="H17" s="82">
        <f>'総括表(地区)'!Y38</f>
        <v>8.2231730126235053E-2</v>
      </c>
      <c r="I17" s="82">
        <f>'総括表(地区)'!Z38</f>
        <v>8.2280888774219338E-2</v>
      </c>
      <c r="J17" s="82">
        <f>'総括表(地区)'!AA38</f>
        <v>8.2336870705176049E-2</v>
      </c>
      <c r="K17" s="82">
        <f>'総括表(地区)'!AB38</f>
        <v>8.2370004237826353E-2</v>
      </c>
    </row>
    <row r="18" spans="1:11" s="56" customFormat="1" ht="15" customHeight="1">
      <c r="A18" s="64" t="str">
        <f t="shared" si="0"/>
        <v>区全域</v>
      </c>
      <c r="B18" s="81">
        <f>'総括表(地区)'!S39</f>
        <v>8.8238252192210778E-2</v>
      </c>
      <c r="C18" s="81">
        <f>'総括表(地区)'!T39</f>
        <v>8.7882814516015262E-2</v>
      </c>
      <c r="D18" s="81">
        <f>'総括表(地区)'!U39</f>
        <v>8.7780726340316084E-2</v>
      </c>
      <c r="E18" s="81">
        <f>'総括表(地区)'!V39</f>
        <v>8.7931615805809146E-2</v>
      </c>
      <c r="F18" s="81">
        <f>'総括表(地区)'!W39</f>
        <v>8.8389671136023848E-2</v>
      </c>
      <c r="G18" s="81">
        <f>'総括表(地区)'!X39</f>
        <v>8.8976791969785765E-2</v>
      </c>
      <c r="H18" s="81">
        <f>'総括表(地区)'!Y39</f>
        <v>8.90731361996938E-2</v>
      </c>
      <c r="I18" s="81">
        <f>'総括表(地区)'!Z39</f>
        <v>8.918921564910974E-2</v>
      </c>
      <c r="J18" s="81">
        <f>'総括表(地区)'!AA39</f>
        <v>8.9338076884091511E-2</v>
      </c>
      <c r="K18" s="81">
        <f>'総括表(地区)'!AB39</f>
        <v>8.9493504337349608E-2</v>
      </c>
    </row>
    <row r="19" spans="1:11" s="56" customFormat="1" ht="6.95" customHeight="1">
      <c r="A19" s="55"/>
      <c r="E19" s="55"/>
    </row>
    <row r="20" spans="1:11" s="53" customFormat="1" ht="20.100000000000001" customHeight="1">
      <c r="A20" s="57"/>
      <c r="B20" s="54">
        <f>総括表!AC5</f>
        <v>2045</v>
      </c>
      <c r="C20" s="54">
        <f>総括表!AD5</f>
        <v>2046</v>
      </c>
      <c r="D20" s="54">
        <f>総括表!AE5</f>
        <v>2047</v>
      </c>
      <c r="E20" s="54">
        <f>総括表!AF5</f>
        <v>2048</v>
      </c>
      <c r="F20" s="54">
        <f>総括表!AG5</f>
        <v>2049</v>
      </c>
      <c r="G20" s="54">
        <f>総括表!AH5</f>
        <v>2050</v>
      </c>
      <c r="H20" s="54">
        <f>総括表!AI5</f>
        <v>2051</v>
      </c>
      <c r="I20" s="54">
        <f>総括表!AJ5</f>
        <v>2052</v>
      </c>
      <c r="J20" s="54">
        <f>総括表!AK5</f>
        <v>2053</v>
      </c>
      <c r="K20" s="54">
        <f>総括表!AL5</f>
        <v>2054</v>
      </c>
    </row>
    <row r="21" spans="1:11" s="56" customFormat="1" ht="15" customHeight="1">
      <c r="A21" s="58" t="str">
        <f t="shared" ref="A21:A24" si="1">A9</f>
        <v>大森地区</v>
      </c>
      <c r="B21" s="83">
        <f>'総括表(地区)'!AC36</f>
        <v>9.2939843741638523E-2</v>
      </c>
      <c r="C21" s="83">
        <f>'総括表(地区)'!AD36</f>
        <v>9.3078171565482232E-2</v>
      </c>
      <c r="D21" s="83">
        <f>'総括表(地区)'!AE36</f>
        <v>9.318883222082873E-2</v>
      </c>
      <c r="E21" s="83">
        <f>'総括表(地区)'!AF36</f>
        <v>9.3255419367610837E-2</v>
      </c>
      <c r="F21" s="83">
        <f>'総括表(地区)'!AG36</f>
        <v>9.3240403949768028E-2</v>
      </c>
      <c r="G21" s="83">
        <f>'総括表(地区)'!AH36</f>
        <v>9.3185603497376049E-2</v>
      </c>
      <c r="H21" s="83">
        <f>'総括表(地区)'!AI36</f>
        <v>9.3065736084779471E-2</v>
      </c>
      <c r="I21" s="83">
        <f>'総括表(地区)'!AJ36</f>
        <v>9.2893291860482771E-2</v>
      </c>
      <c r="J21" s="83">
        <f>'総括表(地区)'!AK36</f>
        <v>9.2667033162036408E-2</v>
      </c>
      <c r="K21" s="83">
        <f>'総括表(地区)'!AL36</f>
        <v>9.2411173180003289E-2</v>
      </c>
    </row>
    <row r="22" spans="1:11" s="56" customFormat="1" ht="15" customHeight="1">
      <c r="A22" s="60" t="str">
        <f t="shared" si="1"/>
        <v>調布地区</v>
      </c>
      <c r="B22" s="84">
        <f>'総括表(地区)'!AC37</f>
        <v>9.6739262407904245E-2</v>
      </c>
      <c r="C22" s="84">
        <f>'総括表(地区)'!AD37</f>
        <v>9.7019966717648704E-2</v>
      </c>
      <c r="D22" s="84">
        <f>'総括表(地区)'!AE37</f>
        <v>9.7277833450568674E-2</v>
      </c>
      <c r="E22" s="84">
        <f>'総括表(地区)'!AF37</f>
        <v>9.7505922543947854E-2</v>
      </c>
      <c r="F22" s="84">
        <f>'総括表(地区)'!AG37</f>
        <v>9.7687999592095218E-2</v>
      </c>
      <c r="G22" s="84">
        <f>'総括表(地区)'!AH37</f>
        <v>9.7830812961009136E-2</v>
      </c>
      <c r="H22" s="84">
        <f>'総括表(地区)'!AI37</f>
        <v>9.7934294883636502E-2</v>
      </c>
      <c r="I22" s="84">
        <f>'総括表(地区)'!AJ37</f>
        <v>9.7981668794982935E-2</v>
      </c>
      <c r="J22" s="84">
        <f>'総括表(地区)'!AK37</f>
        <v>9.7987654948455155E-2</v>
      </c>
      <c r="K22" s="84">
        <f>'総括表(地区)'!AL37</f>
        <v>9.7950607824934921E-2</v>
      </c>
    </row>
    <row r="23" spans="1:11" s="56" customFormat="1" ht="15" customHeight="1">
      <c r="A23" s="62" t="str">
        <f t="shared" si="1"/>
        <v>蒲田地区</v>
      </c>
      <c r="B23" s="82">
        <f>'総括表(地区)'!AC38</f>
        <v>8.2364677092342492E-2</v>
      </c>
      <c r="C23" s="82">
        <f>'総括表(地区)'!AD38</f>
        <v>8.2298055465059347E-2</v>
      </c>
      <c r="D23" s="82">
        <f>'総括表(地区)'!AE38</f>
        <v>8.2160865256337035E-2</v>
      </c>
      <c r="E23" s="82">
        <f>'総括表(地区)'!AF38</f>
        <v>8.1956214784286996E-2</v>
      </c>
      <c r="F23" s="82">
        <f>'総括表(地区)'!AG38</f>
        <v>8.1681098219956685E-2</v>
      </c>
      <c r="G23" s="82">
        <f>'総括表(地区)'!AH38</f>
        <v>8.1360932869486854E-2</v>
      </c>
      <c r="H23" s="82">
        <f>'総括表(地区)'!AI38</f>
        <v>8.0985627770091703E-2</v>
      </c>
      <c r="I23" s="82">
        <f>'総括表(地区)'!AJ38</f>
        <v>8.0554454527496197E-2</v>
      </c>
      <c r="J23" s="82">
        <f>'総括表(地区)'!AK38</f>
        <v>8.0071416657900546E-2</v>
      </c>
      <c r="K23" s="82">
        <f>'総括表(地区)'!AL38</f>
        <v>7.956723933325674E-2</v>
      </c>
    </row>
    <row r="24" spans="1:11" s="56" customFormat="1" ht="15" customHeight="1">
      <c r="A24" s="64" t="str">
        <f t="shared" si="1"/>
        <v>区全域</v>
      </c>
      <c r="B24" s="81">
        <f>'総括表(地区)'!AC39</f>
        <v>8.9633173831998397E-2</v>
      </c>
      <c r="C24" s="81">
        <f>'総括表(地区)'!AD39</f>
        <v>8.9726859763785707E-2</v>
      </c>
      <c r="D24" s="81">
        <f>'総括表(地区)'!AE39</f>
        <v>8.9776583095454915E-2</v>
      </c>
      <c r="E24" s="81">
        <f>'総括表(地区)'!AF39</f>
        <v>8.9775902205981931E-2</v>
      </c>
      <c r="F24" s="81">
        <f>'総括表(地区)'!AG39</f>
        <v>8.9706817367883454E-2</v>
      </c>
      <c r="G24" s="81">
        <f>'総括表(地区)'!AH39</f>
        <v>8.9595576419401704E-2</v>
      </c>
      <c r="H24" s="81">
        <f>'総括表(地区)'!AI39</f>
        <v>8.942941006445751E-2</v>
      </c>
      <c r="I24" s="81">
        <f>'総括表(地区)'!AJ39</f>
        <v>8.920824481224128E-2</v>
      </c>
      <c r="J24" s="81">
        <f>'総括表(地区)'!AK39</f>
        <v>8.893705363529443E-2</v>
      </c>
      <c r="K24" s="81">
        <f>'総括表(地区)'!AL39</f>
        <v>8.8636114178774372E-2</v>
      </c>
    </row>
    <row r="25" spans="1:11" s="56" customFormat="1" ht="6.95" customHeight="1">
      <c r="A25" s="55"/>
      <c r="E25" s="55"/>
    </row>
    <row r="26" spans="1:11" s="56" customFormat="1" ht="20.100000000000001" customHeight="1">
      <c r="A26" s="66"/>
      <c r="B26" s="54">
        <f>総括表!AM5</f>
        <v>2055</v>
      </c>
      <c r="C26" s="54">
        <f>総括表!AN5</f>
        <v>2056</v>
      </c>
      <c r="D26" s="54">
        <f>総括表!AO5</f>
        <v>2057</v>
      </c>
      <c r="E26" s="54">
        <f>総括表!AP5</f>
        <v>2058</v>
      </c>
      <c r="F26" s="54">
        <f>総括表!AQ5</f>
        <v>2059</v>
      </c>
      <c r="G26" s="54">
        <f>総括表!AR5</f>
        <v>2060</v>
      </c>
      <c r="H26" s="54">
        <f>総括表!AS5</f>
        <v>2061</v>
      </c>
      <c r="I26" s="54">
        <f>総括表!AT5</f>
        <v>2062</v>
      </c>
      <c r="J26" s="54">
        <f>総括表!AU5</f>
        <v>2063</v>
      </c>
      <c r="K26" s="54">
        <f>総括表!AV5</f>
        <v>2064</v>
      </c>
    </row>
    <row r="27" spans="1:11" s="56" customFormat="1" ht="15" customHeight="1">
      <c r="A27" s="58" t="str">
        <f t="shared" ref="A27:A30" si="2">A9</f>
        <v>大森地区</v>
      </c>
      <c r="B27" s="83">
        <f>'総括表(地区)'!AM36</f>
        <v>9.2122842955536452E-2</v>
      </c>
      <c r="C27" s="83">
        <f>'総括表(地区)'!AN36</f>
        <v>9.1808028921357435E-2</v>
      </c>
      <c r="D27" s="83">
        <f>'総括表(地区)'!AO36</f>
        <v>9.1453258465267612E-2</v>
      </c>
      <c r="E27" s="83">
        <f>'総括表(地区)'!AP36</f>
        <v>9.1080852762758971E-2</v>
      </c>
      <c r="F27" s="83">
        <f>'総括表(地区)'!AQ36</f>
        <v>9.0686653679764528E-2</v>
      </c>
      <c r="G27" s="83">
        <f>'総括表(地区)'!AR36</f>
        <v>9.0298865161800856E-2</v>
      </c>
      <c r="H27" s="83">
        <f>'総括表(地区)'!AS36</f>
        <v>8.9923944077578144E-2</v>
      </c>
      <c r="I27" s="83">
        <f>'総括表(地区)'!AT36</f>
        <v>8.9561141937957986E-2</v>
      </c>
      <c r="J27" s="83">
        <f>'総括表(地区)'!AU36</f>
        <v>8.9220568955435675E-2</v>
      </c>
      <c r="K27" s="83">
        <f>'総括表(地区)'!AV36</f>
        <v>8.888726996729221E-2</v>
      </c>
    </row>
    <row r="28" spans="1:11" s="56" customFormat="1" ht="15" customHeight="1">
      <c r="A28" s="60" t="str">
        <f t="shared" si="2"/>
        <v>調布地区</v>
      </c>
      <c r="B28" s="84">
        <f>'総括表(地区)'!AM37</f>
        <v>9.787277779151092E-2</v>
      </c>
      <c r="C28" s="84">
        <f>'総括表(地区)'!AN37</f>
        <v>9.7767939220678571E-2</v>
      </c>
      <c r="D28" s="84">
        <f>'総括表(地区)'!AO37</f>
        <v>9.7633283683918368E-2</v>
      </c>
      <c r="E28" s="84">
        <f>'総括表(地区)'!AP37</f>
        <v>9.7479756258120137E-2</v>
      </c>
      <c r="F28" s="84">
        <f>'総括表(地区)'!AQ37</f>
        <v>9.72906848625988E-2</v>
      </c>
      <c r="G28" s="84">
        <f>'総括表(地区)'!AR37</f>
        <v>9.7076800504867777E-2</v>
      </c>
      <c r="H28" s="84">
        <f>'総括表(地区)'!AS37</f>
        <v>9.6833666263284032E-2</v>
      </c>
      <c r="I28" s="84">
        <f>'総括表(地区)'!AT37</f>
        <v>9.6587829388286653E-2</v>
      </c>
      <c r="J28" s="84">
        <f>'総括表(地区)'!AU37</f>
        <v>9.6339218603479687E-2</v>
      </c>
      <c r="K28" s="84">
        <f>'総括表(地区)'!AV37</f>
        <v>9.6065911654586625E-2</v>
      </c>
    </row>
    <row r="29" spans="1:11" s="56" customFormat="1" ht="15" customHeight="1">
      <c r="A29" s="62" t="str">
        <f t="shared" si="2"/>
        <v>蒲田地区</v>
      </c>
      <c r="B29" s="82">
        <f>'総括表(地区)'!AM38</f>
        <v>7.9039231426079104E-2</v>
      </c>
      <c r="C29" s="82">
        <f>'総括表(地区)'!AN38</f>
        <v>7.8484110291007131E-2</v>
      </c>
      <c r="D29" s="82">
        <f>'総括表(地区)'!AO38</f>
        <v>7.7919469591107376E-2</v>
      </c>
      <c r="E29" s="82">
        <f>'総括表(地区)'!AP38</f>
        <v>7.735379245686555E-2</v>
      </c>
      <c r="F29" s="82">
        <f>'総括表(地区)'!AQ38</f>
        <v>7.6786151232786537E-2</v>
      </c>
      <c r="G29" s="82">
        <f>'総括表(地区)'!AR38</f>
        <v>7.6243952612471674E-2</v>
      </c>
      <c r="H29" s="82">
        <f>'総括表(地区)'!AS38</f>
        <v>7.5724337874736813E-2</v>
      </c>
      <c r="I29" s="82">
        <f>'総括表(地区)'!AT38</f>
        <v>7.5244183116056684E-2</v>
      </c>
      <c r="J29" s="82">
        <f>'総括表(地区)'!AU38</f>
        <v>7.4802202194359846E-2</v>
      </c>
      <c r="K29" s="82">
        <f>'総括表(地区)'!AV38</f>
        <v>7.4384517851879814E-2</v>
      </c>
    </row>
    <row r="30" spans="1:11" s="56" customFormat="1" ht="15" customHeight="1">
      <c r="A30" s="64" t="str">
        <f t="shared" si="2"/>
        <v>区全域</v>
      </c>
      <c r="B30" s="81">
        <f>'総括表(地区)'!AM39</f>
        <v>8.8304005133200802E-2</v>
      </c>
      <c r="C30" s="81">
        <f>'総括表(地区)'!AN39</f>
        <v>8.7945116459848954E-2</v>
      </c>
      <c r="D30" s="81">
        <f>'総括表(地区)'!AO39</f>
        <v>8.7560959984996398E-2</v>
      </c>
      <c r="E30" s="81">
        <f>'総括表(地区)'!AP39</f>
        <v>8.7165650936586583E-2</v>
      </c>
      <c r="F30" s="81">
        <f>'総括表(地区)'!AQ39</f>
        <v>8.6753065315953351E-2</v>
      </c>
      <c r="G30" s="81">
        <f>'総括表(地区)'!AR39</f>
        <v>8.634669925918094E-2</v>
      </c>
      <c r="H30" s="81">
        <f>'総括表(地区)'!AS39</f>
        <v>8.5946761386171577E-2</v>
      </c>
      <c r="I30" s="81">
        <f>'総括表(地区)'!AT39</f>
        <v>8.5566440636229021E-2</v>
      </c>
      <c r="J30" s="81">
        <f>'総括表(地区)'!AU39</f>
        <v>8.5208651010699327E-2</v>
      </c>
      <c r="K30" s="81">
        <f>'総括表(地区)'!AV39</f>
        <v>8.4857314424225283E-2</v>
      </c>
    </row>
    <row r="31" spans="1:11" s="56" customFormat="1" ht="6.95" customHeight="1">
      <c r="A31" s="55"/>
      <c r="E31" s="55"/>
    </row>
    <row r="32" spans="1:11" s="53" customFormat="1" ht="20.100000000000001" customHeight="1">
      <c r="A32" s="57"/>
      <c r="B32" s="54">
        <f>総括表!AW5</f>
        <v>2065</v>
      </c>
      <c r="C32" s="54">
        <f>総括表!AX5</f>
        <v>2066</v>
      </c>
      <c r="D32" s="54">
        <f>総括表!AY5</f>
        <v>2067</v>
      </c>
      <c r="E32" s="54">
        <f>総括表!AZ5</f>
        <v>2068</v>
      </c>
      <c r="F32" s="54">
        <f>総括表!BA5</f>
        <v>2069</v>
      </c>
      <c r="G32" s="54">
        <f>総括表!BB5</f>
        <v>2070</v>
      </c>
      <c r="H32" s="54">
        <f>総括表!BC5</f>
        <v>2071</v>
      </c>
      <c r="I32" s="54" t="str">
        <f>総括表!BD5</f>
        <v>　</v>
      </c>
      <c r="J32" s="54" t="str">
        <f>総括表!BE5</f>
        <v>　</v>
      </c>
      <c r="K32" s="54" t="str">
        <f>総括表!BF5</f>
        <v>　</v>
      </c>
    </row>
    <row r="33" spans="1:11" s="56" customFormat="1" ht="15" customHeight="1">
      <c r="A33" s="58" t="str">
        <f t="shared" ref="A33:A36" si="3">A9</f>
        <v>大森地区</v>
      </c>
      <c r="B33" s="83">
        <f>'総括表(地区)'!AW36</f>
        <v>8.8554189447231646E-2</v>
      </c>
      <c r="C33" s="83">
        <f>'総括表(地区)'!AX36</f>
        <v>8.8220560586032101E-2</v>
      </c>
      <c r="D33" s="83">
        <f>'総括表(地区)'!AY36</f>
        <v>8.7901987460175884E-2</v>
      </c>
      <c r="E33" s="83">
        <f>'総括表(地区)'!AZ36</f>
        <v>8.7591278310828968E-2</v>
      </c>
      <c r="F33" s="83">
        <f>'総括表(地区)'!BA36</f>
        <v>8.7286556309013469E-2</v>
      </c>
      <c r="G33" s="83">
        <f>'総括表(地区)'!BB36</f>
        <v>8.6997446110645707E-2</v>
      </c>
      <c r="H33" s="83">
        <f>'総括表(地区)'!BC36</f>
        <v>8.671519104619746E-2</v>
      </c>
      <c r="I33" s="83" t="str">
        <f>'総括表(地区)'!BD36</f>
        <v>　</v>
      </c>
      <c r="J33" s="83" t="str">
        <f>'総括表(地区)'!BE36</f>
        <v>　</v>
      </c>
      <c r="K33" s="83" t="str">
        <f>'総括表(地区)'!BF36</f>
        <v>　</v>
      </c>
    </row>
    <row r="34" spans="1:11" s="56" customFormat="1" ht="15" customHeight="1">
      <c r="A34" s="60" t="str">
        <f t="shared" si="3"/>
        <v>調布地区</v>
      </c>
      <c r="B34" s="84">
        <f>'総括表(地区)'!AW37</f>
        <v>9.5775895735936714E-2</v>
      </c>
      <c r="C34" s="84">
        <f>'総括表(地区)'!AX37</f>
        <v>9.5474223412513909E-2</v>
      </c>
      <c r="D34" s="84">
        <f>'総括表(地区)'!AY37</f>
        <v>9.518730233267253E-2</v>
      </c>
      <c r="E34" s="84">
        <f>'総括表(地区)'!AZ37</f>
        <v>9.4907853102603607E-2</v>
      </c>
      <c r="F34" s="84">
        <f>'総括表(地区)'!BA37</f>
        <v>9.4619617012907206E-2</v>
      </c>
      <c r="G34" s="84">
        <f>'総括表(地区)'!BB37</f>
        <v>9.433089477547997E-2</v>
      </c>
      <c r="H34" s="84">
        <f>'総括表(地区)'!BC37</f>
        <v>9.4034979977310168E-2</v>
      </c>
      <c r="I34" s="84" t="str">
        <f>'総括表(地区)'!BD37</f>
        <v>　</v>
      </c>
      <c r="J34" s="84" t="str">
        <f>'総括表(地区)'!BE37</f>
        <v>　</v>
      </c>
      <c r="K34" s="84" t="str">
        <f>'総括表(地区)'!BF37</f>
        <v>　</v>
      </c>
    </row>
    <row r="35" spans="1:11" s="56" customFormat="1" ht="15" customHeight="1">
      <c r="A35" s="62" t="str">
        <f t="shared" si="3"/>
        <v>蒲田地区</v>
      </c>
      <c r="B35" s="82">
        <f>'総括表(地区)'!AW38</f>
        <v>7.3981717554803442E-2</v>
      </c>
      <c r="C35" s="82">
        <f>'総括表(地区)'!AX38</f>
        <v>7.359607942999459E-2</v>
      </c>
      <c r="D35" s="82">
        <f>'総括表(地区)'!AY38</f>
        <v>7.3243611773432291E-2</v>
      </c>
      <c r="E35" s="82">
        <f>'総括表(地区)'!AZ38</f>
        <v>7.2926122903279239E-2</v>
      </c>
      <c r="F35" s="82">
        <f>'総括表(地区)'!BA38</f>
        <v>7.262492132639782E-2</v>
      </c>
      <c r="G35" s="82">
        <f>'総括表(地区)'!BB38</f>
        <v>7.2354547318670498E-2</v>
      </c>
      <c r="H35" s="82">
        <f>'総括表(地区)'!BC38</f>
        <v>7.2109320651843861E-2</v>
      </c>
      <c r="I35" s="82" t="str">
        <f>'総括表(地区)'!BD38</f>
        <v>　</v>
      </c>
      <c r="J35" s="82" t="str">
        <f>'総括表(地区)'!BE38</f>
        <v>　</v>
      </c>
      <c r="K35" s="82" t="str">
        <f>'総括表(地区)'!BF38</f>
        <v>　</v>
      </c>
    </row>
    <row r="36" spans="1:11" s="56" customFormat="1" ht="15" customHeight="1">
      <c r="A36" s="64" t="str">
        <f t="shared" si="3"/>
        <v>区全域</v>
      </c>
      <c r="B36" s="81">
        <f>'総括表(地区)'!AW39</f>
        <v>8.4508169291826446E-2</v>
      </c>
      <c r="C36" s="81">
        <f>'総括表(地区)'!AX39</f>
        <v>8.4163220957745422E-2</v>
      </c>
      <c r="D36" s="81">
        <f>'総括表(地区)'!AY39</f>
        <v>8.3841019711253698E-2</v>
      </c>
      <c r="E36" s="81">
        <f>'総括表(地区)'!AZ39</f>
        <v>8.3537967205753197E-2</v>
      </c>
      <c r="F36" s="81">
        <f>'総括表(地区)'!BA39</f>
        <v>8.3241876980155935E-2</v>
      </c>
      <c r="G36" s="81">
        <f>'総括表(地区)'!BB39</f>
        <v>8.2963965321696434E-2</v>
      </c>
      <c r="H36" s="81">
        <f>'総括表(地区)'!BC39</f>
        <v>8.2697358706523436E-2</v>
      </c>
      <c r="I36" s="81" t="str">
        <f>'総括表(地区)'!BD39</f>
        <v>　</v>
      </c>
      <c r="J36" s="81" t="str">
        <f>'総括表(地区)'!BE39</f>
        <v>　</v>
      </c>
      <c r="K36" s="81" t="str">
        <f>'総括表(地区)'!BF39</f>
        <v>　</v>
      </c>
    </row>
  </sheetData>
  <mergeCells count="5">
    <mergeCell ref="D2:E2"/>
    <mergeCell ref="D3:E3"/>
    <mergeCell ref="D4:E4"/>
    <mergeCell ref="D5:E5"/>
    <mergeCell ref="D6:E6"/>
  </mergeCells>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A1:K18"/>
  <sheetViews>
    <sheetView zoomScale="70" zoomScaleNormal="70" workbookViewId="0">
      <selection activeCell="A18" sqref="A18:XFD20"/>
    </sheetView>
  </sheetViews>
  <sheetFormatPr defaultColWidth="9" defaultRowHeight="15" customHeight="1"/>
  <cols>
    <col min="1" max="1" width="18.5" style="51" customWidth="1"/>
    <col min="2" max="10" width="11.875" style="50" customWidth="1"/>
    <col min="11" max="11" width="15.625" style="50" customWidth="1"/>
    <col min="12" max="16384" width="9" style="50"/>
  </cols>
  <sheetData>
    <row r="1" spans="1:11" ht="30" customHeight="1">
      <c r="A1" s="49" t="str">
        <f>総括表!$A$14</f>
        <v>：生産年齢人口(15-64歳)_区全域</v>
      </c>
      <c r="K1" s="51" t="s">
        <v>260</v>
      </c>
    </row>
    <row r="2" spans="1:11" s="53" customFormat="1" ht="20.100000000000001" customHeight="1">
      <c r="A2" s="52"/>
      <c r="E2" s="54"/>
      <c r="F2" s="54">
        <f>総括表!C5</f>
        <v>2019</v>
      </c>
      <c r="G2" s="54">
        <f>総括表!D5</f>
        <v>2020</v>
      </c>
      <c r="H2" s="54">
        <f>総括表!E5</f>
        <v>2021</v>
      </c>
      <c r="I2" s="54">
        <f>総括表!F5</f>
        <v>2022</v>
      </c>
      <c r="J2" s="54">
        <f>総括表!G5</f>
        <v>2023</v>
      </c>
      <c r="K2" s="54">
        <f>総括表!H5</f>
        <v>2024</v>
      </c>
    </row>
    <row r="3" spans="1:11" s="56" customFormat="1" ht="20.100000000000001" customHeight="1">
      <c r="A3" s="55"/>
      <c r="E3" s="66" t="s">
        <v>27</v>
      </c>
      <c r="F3" s="67">
        <f>IF(総括表!C17="","",総括表!C17)</f>
        <v>483583.99999999988</v>
      </c>
      <c r="G3" s="67">
        <f>IF(総括表!D17="","",総括表!D17)</f>
        <v>488363.00000000012</v>
      </c>
      <c r="H3" s="67">
        <f>IF(総括表!E17="","",総括表!E17)</f>
        <v>487654.00000000012</v>
      </c>
      <c r="I3" s="67">
        <f>IF(総括表!F17="","",総括表!F17)</f>
        <v>484818.99999999988</v>
      </c>
      <c r="J3" s="67">
        <f>IF(総括表!G17="","",総括表!G17)</f>
        <v>486774</v>
      </c>
      <c r="K3" s="67">
        <f>IF(総括表!H17="","",総括表!H17)</f>
        <v>493790.00000000012</v>
      </c>
    </row>
    <row r="4" spans="1:11" s="56" customFormat="1" ht="6.95" customHeight="1">
      <c r="A4" s="55"/>
      <c r="E4" s="55"/>
    </row>
    <row r="5" spans="1:11" s="53" customFormat="1" ht="20.100000000000001" customHeight="1">
      <c r="A5" s="57"/>
      <c r="B5" s="54">
        <f>総括表!I5</f>
        <v>2025</v>
      </c>
      <c r="C5" s="54">
        <f>総括表!J5</f>
        <v>2026</v>
      </c>
      <c r="D5" s="54">
        <f>総括表!K5</f>
        <v>2027</v>
      </c>
      <c r="E5" s="54">
        <f>総括表!L5</f>
        <v>2028</v>
      </c>
      <c r="F5" s="54">
        <f>総括表!M5</f>
        <v>2029</v>
      </c>
      <c r="G5" s="54">
        <f>総括表!N5</f>
        <v>2030</v>
      </c>
      <c r="H5" s="54">
        <f>総括表!O5</f>
        <v>2031</v>
      </c>
      <c r="I5" s="54">
        <f>総括表!P5</f>
        <v>2032</v>
      </c>
      <c r="J5" s="54">
        <f>総括表!Q5</f>
        <v>2033</v>
      </c>
      <c r="K5" s="54">
        <f>総括表!R5</f>
        <v>2034</v>
      </c>
    </row>
    <row r="6" spans="1:11" s="56" customFormat="1" ht="20.100000000000001" customHeight="1">
      <c r="A6" s="64" t="str">
        <f>総括表!B10</f>
        <v>基本推計</v>
      </c>
      <c r="B6" s="70">
        <f>IF(総括表!I17="","",総括表!I17)</f>
        <v>502188.99999999994</v>
      </c>
      <c r="C6" s="70">
        <f>IF(総括表!J17="","",総括表!J17)</f>
        <v>504715.00733535714</v>
      </c>
      <c r="D6" s="70">
        <f>IF(総括表!K17="","",総括表!K17)</f>
        <v>507267.20392148232</v>
      </c>
      <c r="E6" s="70">
        <f>IF(総括表!L17="","",総括表!L17)</f>
        <v>509251.17597829242</v>
      </c>
      <c r="F6" s="70">
        <f>IF(総括表!M17="","",総括表!M17)</f>
        <v>510790.19728181406</v>
      </c>
      <c r="G6" s="70">
        <f>IF(総括表!N17="","",総括表!N17)</f>
        <v>511503.63401014288</v>
      </c>
      <c r="H6" s="70">
        <f>IF(総括表!O17="","",総括表!O17)</f>
        <v>511582.76065527304</v>
      </c>
      <c r="I6" s="70">
        <f>IF(総括表!P17="","",総括表!P17)</f>
        <v>513623.02762890788</v>
      </c>
      <c r="J6" s="70">
        <f>IF(総括表!Q17="","",総括表!Q17)</f>
        <v>512627.65125499899</v>
      </c>
      <c r="K6" s="70">
        <f>IF(総括表!R17="","",総括表!R17)</f>
        <v>511681.37236464419</v>
      </c>
    </row>
    <row r="7" spans="1:11" s="56" customFormat="1" ht="6.95" customHeight="1">
      <c r="A7" s="55"/>
      <c r="E7" s="55"/>
    </row>
    <row r="8" spans="1:11" s="53" customFormat="1" ht="20.100000000000001" customHeight="1">
      <c r="A8" s="57"/>
      <c r="B8" s="54">
        <f>総括表!S5</f>
        <v>2035</v>
      </c>
      <c r="C8" s="54">
        <f>総括表!T5</f>
        <v>2036</v>
      </c>
      <c r="D8" s="54">
        <f>総括表!U5</f>
        <v>2037</v>
      </c>
      <c r="E8" s="54">
        <f>総括表!V5</f>
        <v>2038</v>
      </c>
      <c r="F8" s="54">
        <f>総括表!W5</f>
        <v>2039</v>
      </c>
      <c r="G8" s="54">
        <f>総括表!X5</f>
        <v>2040</v>
      </c>
      <c r="H8" s="54">
        <f>総括表!Y5</f>
        <v>2041</v>
      </c>
      <c r="I8" s="54">
        <f>総括表!Z5</f>
        <v>2042</v>
      </c>
      <c r="J8" s="54">
        <f>総括表!AA5</f>
        <v>2043</v>
      </c>
      <c r="K8" s="54">
        <f>総括表!AB5</f>
        <v>2044</v>
      </c>
    </row>
    <row r="9" spans="1:11" s="56" customFormat="1" ht="20.100000000000001" customHeight="1">
      <c r="A9" s="64" t="str">
        <f t="shared" ref="A9" si="0">A6</f>
        <v>基本推計</v>
      </c>
      <c r="B9" s="70">
        <f>IF(総括表!S17="","",総括表!S17)</f>
        <v>510003.5418530436</v>
      </c>
      <c r="C9" s="70">
        <f>IF(総括表!T17="","",総括表!T17)</f>
        <v>508366.11906583281</v>
      </c>
      <c r="D9" s="70">
        <f>IF(総括表!U17="","",総括表!U17)</f>
        <v>506220.69300817046</v>
      </c>
      <c r="E9" s="70">
        <f>IF(総括表!V17="","",総括表!V17)</f>
        <v>503825.45244653482</v>
      </c>
      <c r="F9" s="70">
        <f>IF(総括表!W17="","",総括表!W17)</f>
        <v>501149.4023010853</v>
      </c>
      <c r="G9" s="70">
        <f>IF(総括表!X17="","",総括表!X17)</f>
        <v>498704.14085732028</v>
      </c>
      <c r="H9" s="70">
        <f>IF(総括表!Y17="","",総括表!Y17)</f>
        <v>497181.33346006682</v>
      </c>
      <c r="I9" s="70">
        <f>IF(総括表!Z17="","",総括表!Z17)</f>
        <v>495748.18640360731</v>
      </c>
      <c r="J9" s="70">
        <f>IF(総括表!AA17="","",総括表!AA17)</f>
        <v>494367.04238981981</v>
      </c>
      <c r="K9" s="70">
        <f>IF(総括表!AB17="","",総括表!AB17)</f>
        <v>492832.8314382903</v>
      </c>
    </row>
    <row r="10" spans="1:11" s="56" customFormat="1" ht="6.95" customHeight="1">
      <c r="A10" s="55"/>
      <c r="E10" s="55"/>
    </row>
    <row r="11" spans="1:11" s="53" customFormat="1" ht="20.100000000000001" customHeight="1">
      <c r="A11" s="57"/>
      <c r="B11" s="54">
        <f>総括表!AC5</f>
        <v>2045</v>
      </c>
      <c r="C11" s="54">
        <f>総括表!AD5</f>
        <v>2046</v>
      </c>
      <c r="D11" s="54">
        <f>総括表!AE5</f>
        <v>2047</v>
      </c>
      <c r="E11" s="54">
        <f>総括表!AF5</f>
        <v>2048</v>
      </c>
      <c r="F11" s="54">
        <f>総括表!AG5</f>
        <v>2049</v>
      </c>
      <c r="G11" s="54">
        <f>総括表!AH5</f>
        <v>2050</v>
      </c>
      <c r="H11" s="54">
        <f>総括表!AI5</f>
        <v>2051</v>
      </c>
      <c r="I11" s="54">
        <f>総括表!AJ5</f>
        <v>2052</v>
      </c>
      <c r="J11" s="54">
        <f>総括表!AK5</f>
        <v>2053</v>
      </c>
      <c r="K11" s="54">
        <f>総括表!AL5</f>
        <v>2054</v>
      </c>
    </row>
    <row r="12" spans="1:11" s="56" customFormat="1" ht="20.100000000000001" customHeight="1">
      <c r="A12" s="64" t="str">
        <f t="shared" ref="A12" si="1">A6</f>
        <v>基本推計</v>
      </c>
      <c r="B12" s="70">
        <f>IF(総括表!AC17="","",総括表!AC17)</f>
        <v>491443.0827092604</v>
      </c>
      <c r="C12" s="70">
        <f>IF(総括表!AD17="","",総括表!AD17)</f>
        <v>490188.27064433205</v>
      </c>
      <c r="D12" s="70">
        <f>IF(総括表!AE17="","",総括表!AE17)</f>
        <v>488702.14734054235</v>
      </c>
      <c r="E12" s="70">
        <f>IF(総括表!AF17="","",総括表!AF17)</f>
        <v>487255.30521520076</v>
      </c>
      <c r="F12" s="70">
        <f>IF(総括表!AG17="","",総括表!AG17)</f>
        <v>486095.66576240142</v>
      </c>
      <c r="G12" s="70">
        <f>IF(総括表!AH17="","",総括表!AH17)</f>
        <v>484883.41198295471</v>
      </c>
      <c r="H12" s="70">
        <f>IF(総括表!AI17="","",総括表!AI17)</f>
        <v>483918.86969334166</v>
      </c>
      <c r="I12" s="70">
        <f>IF(総括表!AJ17="","",総括表!AJ17)</f>
        <v>483480.49581510329</v>
      </c>
      <c r="J12" s="70">
        <f>IF(総括表!AK17="","",総括表!AK17)</f>
        <v>483246.19308766397</v>
      </c>
      <c r="K12" s="70">
        <f>IF(総括表!AL17="","",総括表!AL17)</f>
        <v>482957.82740882394</v>
      </c>
    </row>
    <row r="13" spans="1:11" s="56" customFormat="1" ht="6.95" customHeight="1">
      <c r="A13" s="55"/>
      <c r="E13" s="55"/>
    </row>
    <row r="14" spans="1:11" s="56" customFormat="1" ht="20.100000000000001" customHeight="1">
      <c r="A14" s="66"/>
      <c r="B14" s="54">
        <f>総括表!AM5</f>
        <v>2055</v>
      </c>
      <c r="C14" s="54">
        <f>総括表!AN5</f>
        <v>2056</v>
      </c>
      <c r="D14" s="54">
        <f>総括表!AO5</f>
        <v>2057</v>
      </c>
      <c r="E14" s="54">
        <f>総括表!AP5</f>
        <v>2058</v>
      </c>
      <c r="F14" s="54">
        <f>総括表!AQ5</f>
        <v>2059</v>
      </c>
      <c r="G14" s="54">
        <f>総括表!AR5</f>
        <v>2060</v>
      </c>
      <c r="H14" s="54">
        <f>総括表!AS5</f>
        <v>2061</v>
      </c>
      <c r="I14" s="54">
        <f>総括表!AT5</f>
        <v>2062</v>
      </c>
      <c r="J14" s="54">
        <f>総括表!AU5</f>
        <v>2063</v>
      </c>
      <c r="K14" s="54">
        <f>総括表!AV5</f>
        <v>2064</v>
      </c>
    </row>
    <row r="15" spans="1:11" s="56" customFormat="1" ht="20.100000000000001" customHeight="1">
      <c r="A15" s="64" t="str">
        <f t="shared" ref="A15" si="2">A6</f>
        <v>基本推計</v>
      </c>
      <c r="B15" s="70">
        <f>IF(総括表!AM17="","",総括表!AM17)</f>
        <v>482994.78469371429</v>
      </c>
      <c r="C15" s="70">
        <f>IF(総括表!AN17="","",総括表!AN17)</f>
        <v>483013.46056432085</v>
      </c>
      <c r="D15" s="70">
        <f>IF(総括表!AO17="","",総括表!AO17)</f>
        <v>482668.41147880303</v>
      </c>
      <c r="E15" s="70">
        <f>IF(総括表!AP17="","",総括表!AP17)</f>
        <v>482381.14050187333</v>
      </c>
      <c r="F15" s="70">
        <f>IF(総括表!AQ17="","",総括表!AQ17)</f>
        <v>481819.43755981862</v>
      </c>
      <c r="G15" s="70">
        <f>IF(総括表!AR17="","",総括表!AR17)</f>
        <v>480549.11083378061</v>
      </c>
      <c r="H15" s="70">
        <f>IF(総括表!AS17="","",総括表!AS17)</f>
        <v>479331.14758784615</v>
      </c>
      <c r="I15" s="70">
        <f>IF(総括表!AT17="","",総括表!AT17)</f>
        <v>477306.15158081258</v>
      </c>
      <c r="J15" s="70">
        <f>IF(総括表!AU17="","",総括表!AU17)</f>
        <v>475099.09935726796</v>
      </c>
      <c r="K15" s="70">
        <f>IF(総括表!AV17="","",総括表!AV17)</f>
        <v>472927.83600210282</v>
      </c>
    </row>
    <row r="16" spans="1:11" s="56" customFormat="1" ht="6.95" customHeight="1">
      <c r="A16" s="55"/>
      <c r="E16" s="55"/>
    </row>
    <row r="17" spans="1:11" s="53" customFormat="1" ht="20.100000000000001" customHeight="1">
      <c r="A17" s="57"/>
      <c r="B17" s="54">
        <f>総括表!AW5</f>
        <v>2065</v>
      </c>
      <c r="C17" s="54">
        <f>総括表!AX5</f>
        <v>2066</v>
      </c>
      <c r="D17" s="54">
        <f>総括表!AY5</f>
        <v>2067</v>
      </c>
      <c r="E17" s="54">
        <f>総括表!AZ5</f>
        <v>2068</v>
      </c>
      <c r="F17" s="54">
        <f>総括表!BA5</f>
        <v>2069</v>
      </c>
      <c r="G17" s="54">
        <f>総括表!BB5</f>
        <v>2070</v>
      </c>
      <c r="H17" s="54">
        <f>総括表!BC5</f>
        <v>2071</v>
      </c>
      <c r="I17" s="54" t="str">
        <f>総括表!BD5</f>
        <v>　</v>
      </c>
      <c r="J17" s="54" t="str">
        <f>総括表!BE5</f>
        <v>　</v>
      </c>
      <c r="K17" s="54" t="str">
        <f>総括表!BF5</f>
        <v>　</v>
      </c>
    </row>
    <row r="18" spans="1:11" s="56" customFormat="1" ht="20.100000000000001" customHeight="1">
      <c r="A18" s="64" t="str">
        <f t="shared" ref="A18" si="3">A6</f>
        <v>基本推計</v>
      </c>
      <c r="B18" s="70">
        <f>IF(総括表!AW17="","",総括表!AW17)</f>
        <v>470506.41993064899</v>
      </c>
      <c r="C18" s="70">
        <f>IF(総括表!AX17="","",総括表!AX17)</f>
        <v>467592.23042359145</v>
      </c>
      <c r="D18" s="70">
        <f>IF(総括表!AY17="","",総括表!AY17)</f>
        <v>464625.12000191904</v>
      </c>
      <c r="E18" s="70">
        <f>IF(総括表!AZ17="","",総括表!AZ17)</f>
        <v>461909.97101373132</v>
      </c>
      <c r="F18" s="70">
        <f>IF(総括表!BA17="","",総括表!BA17)</f>
        <v>459498.41055335023</v>
      </c>
      <c r="G18" s="70">
        <f>IF(総括表!BB17="","",総括表!BB17)</f>
        <v>457067.36448667676</v>
      </c>
      <c r="H18" s="70">
        <f>IF(総括表!BC17="","",総括表!BC17)</f>
        <v>455028.06097651197</v>
      </c>
      <c r="I18" s="70" t="str">
        <f>IF(総括表!BD17="","",総括表!BD17)</f>
        <v>　</v>
      </c>
      <c r="J18" s="70" t="str">
        <f>IF(総括表!BE17="","",総括表!BE17)</f>
        <v>　</v>
      </c>
      <c r="K18" s="70" t="str">
        <f>IF(総括表!BF17="","",総括表!BF17)</f>
        <v>　</v>
      </c>
    </row>
  </sheetData>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A1:BI36"/>
  <sheetViews>
    <sheetView zoomScale="70" zoomScaleNormal="70" workbookViewId="0">
      <selection activeCell="I52" sqref="I52"/>
    </sheetView>
  </sheetViews>
  <sheetFormatPr defaultColWidth="9" defaultRowHeight="15" customHeight="1"/>
  <cols>
    <col min="1" max="1" width="18.5" style="51" customWidth="1"/>
    <col min="2" max="10" width="11.875" style="50" customWidth="1"/>
    <col min="11" max="11" width="15.625" style="50" customWidth="1"/>
    <col min="12" max="61" width="9" style="31"/>
    <col min="62" max="16384" width="9" style="50"/>
  </cols>
  <sheetData>
    <row r="1" spans="1:61" ht="20.100000000000001" customHeight="1">
      <c r="A1" s="49" t="str">
        <f>'総括表(地区)'!$A$14</f>
        <v>：生産年齢人口(15-64歳)_地区別(基本推計)</v>
      </c>
      <c r="K1" s="51" t="s">
        <v>260</v>
      </c>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row>
    <row r="2" spans="1:61" s="53" customFormat="1" ht="20.100000000000001" customHeight="1">
      <c r="A2" s="52"/>
      <c r="D2" s="112"/>
      <c r="E2" s="113"/>
      <c r="F2" s="54">
        <f>総括表!C5</f>
        <v>2019</v>
      </c>
      <c r="G2" s="54">
        <f>総括表!D5</f>
        <v>2020</v>
      </c>
      <c r="H2" s="54">
        <f>総括表!E5</f>
        <v>2021</v>
      </c>
      <c r="I2" s="54">
        <f>総括表!F5</f>
        <v>2022</v>
      </c>
      <c r="J2" s="54">
        <f>総括表!G5</f>
        <v>2023</v>
      </c>
      <c r="K2" s="54">
        <f>総括表!H5</f>
        <v>2024</v>
      </c>
    </row>
    <row r="3" spans="1:61" s="53" customFormat="1" ht="15" customHeight="1">
      <c r="A3" s="52"/>
      <c r="D3" s="114" t="str">
        <f>"大森地区"</f>
        <v>大森地区</v>
      </c>
      <c r="E3" s="115"/>
      <c r="F3" s="59">
        <f>'総括表(地区)'!C14</f>
        <v>162063.37287938039</v>
      </c>
      <c r="G3" s="59">
        <f>'総括表(地区)'!D14</f>
        <v>164015.71699011157</v>
      </c>
      <c r="H3" s="59">
        <f>'総括表(地区)'!E14</f>
        <v>163617.16588570428</v>
      </c>
      <c r="I3" s="59">
        <f>'総括表(地区)'!F14</f>
        <v>162145.24649228848</v>
      </c>
      <c r="J3" s="59">
        <f>'総括表(地区)'!G14</f>
        <v>162911.79810278004</v>
      </c>
      <c r="K3" s="59">
        <f>'総括表(地区)'!H14</f>
        <v>165693.23356618642</v>
      </c>
    </row>
    <row r="4" spans="1:61" s="53" customFormat="1" ht="15" customHeight="1">
      <c r="A4" s="52"/>
      <c r="D4" s="116" t="str">
        <f>"調布地区"</f>
        <v>調布地区</v>
      </c>
      <c r="E4" s="117"/>
      <c r="F4" s="61">
        <f>'総括表(地区)'!C15</f>
        <v>124995.43037597995</v>
      </c>
      <c r="G4" s="61">
        <f>'総括表(地区)'!D15</f>
        <v>126217.3366513841</v>
      </c>
      <c r="H4" s="61">
        <f>'総括表(地区)'!E15</f>
        <v>126092.01873263836</v>
      </c>
      <c r="I4" s="61">
        <f>'総括表(地区)'!F15</f>
        <v>125092.40277597621</v>
      </c>
      <c r="J4" s="61">
        <f>'総括表(地区)'!G15</f>
        <v>124935.27891804875</v>
      </c>
      <c r="K4" s="61">
        <f>'総括表(地区)'!H15</f>
        <v>125754.62431793778</v>
      </c>
    </row>
    <row r="5" spans="1:61" s="53" customFormat="1" ht="15" customHeight="1">
      <c r="A5" s="52"/>
      <c r="D5" s="118" t="str">
        <f>"蒲田地区"</f>
        <v>蒲田地区</v>
      </c>
      <c r="E5" s="119"/>
      <c r="F5" s="63">
        <f>'総括表(地区)'!C16</f>
        <v>196525.19674463951</v>
      </c>
      <c r="G5" s="63">
        <f>'総括表(地区)'!D16</f>
        <v>198129.94635850438</v>
      </c>
      <c r="H5" s="63">
        <f>'総括表(地区)'!E16</f>
        <v>197944.81538165748</v>
      </c>
      <c r="I5" s="63">
        <f>'総括表(地区)'!F16</f>
        <v>197581.35073173521</v>
      </c>
      <c r="J5" s="63">
        <f>'総括表(地区)'!G16</f>
        <v>198926.92297917118</v>
      </c>
      <c r="K5" s="63">
        <f>'総括表(地区)'!H16</f>
        <v>202342.1421158759</v>
      </c>
    </row>
    <row r="6" spans="1:61" s="56" customFormat="1" ht="15" customHeight="1">
      <c r="A6" s="55"/>
      <c r="D6" s="120" t="str">
        <f>"区全域"</f>
        <v>区全域</v>
      </c>
      <c r="E6" s="121"/>
      <c r="F6" s="65">
        <f>'総括表(地区)'!C17</f>
        <v>483583.99999999988</v>
      </c>
      <c r="G6" s="65">
        <f>'総括表(地区)'!D17</f>
        <v>488363</v>
      </c>
      <c r="H6" s="65">
        <f>'総括表(地区)'!E17</f>
        <v>487654.00000000012</v>
      </c>
      <c r="I6" s="65">
        <f>'総括表(地区)'!F17</f>
        <v>484818.99999999988</v>
      </c>
      <c r="J6" s="65">
        <f>'総括表(地区)'!G17</f>
        <v>486774</v>
      </c>
      <c r="K6" s="65">
        <f>'総括表(地区)'!H17</f>
        <v>493790.00000000012</v>
      </c>
    </row>
    <row r="7" spans="1:61" s="56" customFormat="1" ht="6.95" customHeight="1">
      <c r="A7" s="55"/>
      <c r="E7" s="55"/>
    </row>
    <row r="8" spans="1:61" s="53" customFormat="1" ht="20.100000000000001" customHeight="1">
      <c r="A8" s="57"/>
      <c r="B8" s="54">
        <f>総括表!I5</f>
        <v>2025</v>
      </c>
      <c r="C8" s="54">
        <f>総括表!J5</f>
        <v>2026</v>
      </c>
      <c r="D8" s="54">
        <f>総括表!K5</f>
        <v>2027</v>
      </c>
      <c r="E8" s="54">
        <f>総括表!L5</f>
        <v>2028</v>
      </c>
      <c r="F8" s="54">
        <f>総括表!M5</f>
        <v>2029</v>
      </c>
      <c r="G8" s="54">
        <f>総括表!N5</f>
        <v>2030</v>
      </c>
      <c r="H8" s="54">
        <f>総括表!O5</f>
        <v>2031</v>
      </c>
      <c r="I8" s="54">
        <f>総括表!P5</f>
        <v>2032</v>
      </c>
      <c r="J8" s="54">
        <f>総括表!Q5</f>
        <v>2033</v>
      </c>
      <c r="K8" s="54">
        <f>総括表!R5</f>
        <v>2034</v>
      </c>
    </row>
    <row r="9" spans="1:61" s="56" customFormat="1" ht="15" customHeight="1">
      <c r="A9" s="58" t="str">
        <f>"大森地区"</f>
        <v>大森地区</v>
      </c>
      <c r="B9" s="59">
        <f>'総括表(地区)'!I14</f>
        <v>168644.1484314214</v>
      </c>
      <c r="C9" s="59">
        <f>'総括表(地区)'!J14</f>
        <v>169533.24052875297</v>
      </c>
      <c r="D9" s="59">
        <f>'総括表(地区)'!K14</f>
        <v>170549.97123557492</v>
      </c>
      <c r="E9" s="59">
        <f>'総括表(地区)'!L14</f>
        <v>171416.09183617882</v>
      </c>
      <c r="F9" s="59">
        <f>'総括表(地区)'!M14</f>
        <v>172196.61151149115</v>
      </c>
      <c r="G9" s="59">
        <f>'総括表(地区)'!N14</f>
        <v>172702.07915694415</v>
      </c>
      <c r="H9" s="59">
        <f>'総括表(地区)'!O14</f>
        <v>172949.73571124949</v>
      </c>
      <c r="I9" s="59">
        <f>'総括表(地区)'!P14</f>
        <v>173867.65982583471</v>
      </c>
      <c r="J9" s="59">
        <f>'総括表(地区)'!Q14</f>
        <v>173812.33664078129</v>
      </c>
      <c r="K9" s="59">
        <f>'総括表(地区)'!R14</f>
        <v>173784.27597607928</v>
      </c>
    </row>
    <row r="10" spans="1:61" s="56" customFormat="1" ht="15" customHeight="1">
      <c r="A10" s="60" t="str">
        <f>"調布地区"</f>
        <v>調布地区</v>
      </c>
      <c r="B10" s="61">
        <f>'総括表(地区)'!I15</f>
        <v>127541.76849471929</v>
      </c>
      <c r="C10" s="61">
        <f>'総括表(地区)'!J15</f>
        <v>127769.72887772626</v>
      </c>
      <c r="D10" s="61">
        <f>'総括表(地区)'!K15</f>
        <v>127942.92594704508</v>
      </c>
      <c r="E10" s="61">
        <f>'総括表(地区)'!L15</f>
        <v>128042.6160780044</v>
      </c>
      <c r="F10" s="61">
        <f>'総括表(地区)'!M15</f>
        <v>127954.59076544283</v>
      </c>
      <c r="G10" s="61">
        <f>'総括表(地区)'!N15</f>
        <v>127714.63273261947</v>
      </c>
      <c r="H10" s="61">
        <f>'総括表(地区)'!O15</f>
        <v>127335.91630501561</v>
      </c>
      <c r="I10" s="61">
        <f>'総括表(地区)'!P15</f>
        <v>127497.72462825761</v>
      </c>
      <c r="J10" s="61">
        <f>'総括表(地区)'!Q15</f>
        <v>126833.77839802412</v>
      </c>
      <c r="K10" s="61">
        <f>'総括表(地区)'!R15</f>
        <v>126278.62646582456</v>
      </c>
    </row>
    <row r="11" spans="1:61" s="56" customFormat="1" ht="15" customHeight="1">
      <c r="A11" s="62" t="str">
        <f>"蒲田地区"</f>
        <v>蒲田地区</v>
      </c>
      <c r="B11" s="63">
        <f>'総括表(地区)'!I16</f>
        <v>206003.08307385925</v>
      </c>
      <c r="C11" s="63">
        <f>'総括表(地区)'!J16</f>
        <v>207412.03792887792</v>
      </c>
      <c r="D11" s="63">
        <f>'総括表(地区)'!K16</f>
        <v>208774.30673886233</v>
      </c>
      <c r="E11" s="63">
        <f>'総括表(地区)'!L16</f>
        <v>209792.46806410918</v>
      </c>
      <c r="F11" s="63">
        <f>'総括表(地区)'!M16</f>
        <v>210638.99500488013</v>
      </c>
      <c r="G11" s="63">
        <f>'総括表(地区)'!N16</f>
        <v>211086.92212057926</v>
      </c>
      <c r="H11" s="63">
        <f>'総括表(地区)'!O16</f>
        <v>211297.1086390079</v>
      </c>
      <c r="I11" s="63">
        <f>'総括表(地区)'!P16</f>
        <v>212257.64317481554</v>
      </c>
      <c r="J11" s="63">
        <f>'総括表(地区)'!Q16</f>
        <v>211981.53621619358</v>
      </c>
      <c r="K11" s="63">
        <f>'総括表(地区)'!R16</f>
        <v>211618.46992274033</v>
      </c>
    </row>
    <row r="12" spans="1:61" s="56" customFormat="1" ht="15" customHeight="1">
      <c r="A12" s="64" t="str">
        <f>"区全域"</f>
        <v>区全域</v>
      </c>
      <c r="B12" s="65">
        <f>'総括表(地区)'!I17</f>
        <v>502188.99999999988</v>
      </c>
      <c r="C12" s="65">
        <f>'総括表(地区)'!J17</f>
        <v>504715.00733535714</v>
      </c>
      <c r="D12" s="65">
        <f>'総括表(地区)'!K17</f>
        <v>507267.20392148232</v>
      </c>
      <c r="E12" s="65">
        <f>'総括表(地区)'!L17</f>
        <v>509251.17597829236</v>
      </c>
      <c r="F12" s="65">
        <f>'総括表(地区)'!M17</f>
        <v>510790.19728181412</v>
      </c>
      <c r="G12" s="65">
        <f>'総括表(地区)'!N17</f>
        <v>511503.63401014288</v>
      </c>
      <c r="H12" s="65">
        <f>'総括表(地区)'!O17</f>
        <v>511582.76065527298</v>
      </c>
      <c r="I12" s="65">
        <f>'総括表(地区)'!P17</f>
        <v>513623.02762890782</v>
      </c>
      <c r="J12" s="65">
        <f>'総括表(地区)'!Q17</f>
        <v>512627.65125499899</v>
      </c>
      <c r="K12" s="65">
        <f>'総括表(地区)'!R17</f>
        <v>511681.37236464419</v>
      </c>
    </row>
    <row r="13" spans="1:61" s="56" customFormat="1" ht="6.95" customHeight="1">
      <c r="A13" s="55"/>
      <c r="E13" s="55"/>
    </row>
    <row r="14" spans="1:61" s="53" customFormat="1" ht="20.100000000000001" customHeight="1">
      <c r="A14" s="57"/>
      <c r="B14" s="54">
        <f>総括表!S5</f>
        <v>2035</v>
      </c>
      <c r="C14" s="54">
        <f>総括表!T5</f>
        <v>2036</v>
      </c>
      <c r="D14" s="54">
        <f>総括表!U5</f>
        <v>2037</v>
      </c>
      <c r="E14" s="54">
        <f>総括表!V5</f>
        <v>2038</v>
      </c>
      <c r="F14" s="54">
        <f>総括表!W5</f>
        <v>2039</v>
      </c>
      <c r="G14" s="54">
        <f>総括表!X5</f>
        <v>2040</v>
      </c>
      <c r="H14" s="54">
        <f>総括表!Y5</f>
        <v>2041</v>
      </c>
      <c r="I14" s="54">
        <f>総括表!Z5</f>
        <v>2042</v>
      </c>
      <c r="J14" s="54">
        <f>総括表!AA5</f>
        <v>2043</v>
      </c>
      <c r="K14" s="54">
        <f>総括表!AB5</f>
        <v>2044</v>
      </c>
    </row>
    <row r="15" spans="1:61" s="56" customFormat="1" ht="15" customHeight="1">
      <c r="A15" s="58" t="str">
        <f t="shared" ref="A15:A18" si="0">A9</f>
        <v>大森地区</v>
      </c>
      <c r="B15" s="59">
        <f>'総括表(地区)'!S14</f>
        <v>173561.78215940759</v>
      </c>
      <c r="C15" s="59">
        <f>'総括表(地区)'!T14</f>
        <v>173383.70675322742</v>
      </c>
      <c r="D15" s="59">
        <f>'総括表(地区)'!U14</f>
        <v>172982.09480152486</v>
      </c>
      <c r="E15" s="59">
        <f>'総括表(地区)'!V14</f>
        <v>172609.38519954757</v>
      </c>
      <c r="F15" s="59">
        <f>'総括表(地区)'!W14</f>
        <v>172146.45606482899</v>
      </c>
      <c r="G15" s="59">
        <f>'総括表(地区)'!X14</f>
        <v>171584.89313533378</v>
      </c>
      <c r="H15" s="59">
        <f>'総括表(地区)'!Y14</f>
        <v>171372.87921631112</v>
      </c>
      <c r="I15" s="59">
        <f>'総括表(地区)'!Z14</f>
        <v>171136.07592288332</v>
      </c>
      <c r="J15" s="59">
        <f>'総括表(地区)'!AA14</f>
        <v>171001.92084935526</v>
      </c>
      <c r="K15" s="59">
        <f>'総括表(地区)'!AB14</f>
        <v>170689.8797186501</v>
      </c>
    </row>
    <row r="16" spans="1:61" s="56" customFormat="1" ht="15" customHeight="1">
      <c r="A16" s="60" t="str">
        <f t="shared" si="0"/>
        <v>調布地区</v>
      </c>
      <c r="B16" s="61">
        <f>'総括表(地区)'!S15</f>
        <v>125489.42414128337</v>
      </c>
      <c r="C16" s="61">
        <f>'総括表(地区)'!T15</f>
        <v>124782.28626645134</v>
      </c>
      <c r="D16" s="61">
        <f>'総括表(地区)'!U15</f>
        <v>124052.41931997275</v>
      </c>
      <c r="E16" s="61">
        <f>'総括表(地区)'!V15</f>
        <v>123169.38710247636</v>
      </c>
      <c r="F16" s="61">
        <f>'総括表(地区)'!W15</f>
        <v>122133.93967650898</v>
      </c>
      <c r="G16" s="61">
        <f>'総括表(地区)'!X15</f>
        <v>121125.29984044995</v>
      </c>
      <c r="H16" s="61">
        <f>'総括表(地区)'!Y15</f>
        <v>120406.22396138197</v>
      </c>
      <c r="I16" s="61">
        <f>'総括表(地区)'!Z15</f>
        <v>119805.33335267341</v>
      </c>
      <c r="J16" s="61">
        <f>'総括表(地区)'!AA15</f>
        <v>119115.30344301596</v>
      </c>
      <c r="K16" s="61">
        <f>'総括表(地区)'!AB15</f>
        <v>118418.00114291054</v>
      </c>
    </row>
    <row r="17" spans="1:11" s="56" customFormat="1" ht="15" customHeight="1">
      <c r="A17" s="62" t="str">
        <f t="shared" si="0"/>
        <v>蒲田地区</v>
      </c>
      <c r="B17" s="63">
        <f>'総括表(地区)'!S16</f>
        <v>210952.33555235266</v>
      </c>
      <c r="C17" s="63">
        <f>'総括表(地区)'!T16</f>
        <v>210200.12604615401</v>
      </c>
      <c r="D17" s="63">
        <f>'総括表(地区)'!U16</f>
        <v>209186.17888667289</v>
      </c>
      <c r="E17" s="63">
        <f>'総括表(地区)'!V16</f>
        <v>208046.6801445109</v>
      </c>
      <c r="F17" s="63">
        <f>'総括表(地区)'!W16</f>
        <v>206869.00655974727</v>
      </c>
      <c r="G17" s="63">
        <f>'総括表(地区)'!X16</f>
        <v>205993.94788153656</v>
      </c>
      <c r="H17" s="63">
        <f>'総括表(地区)'!Y16</f>
        <v>205402.2302823737</v>
      </c>
      <c r="I17" s="63">
        <f>'総括表(地区)'!Z16</f>
        <v>204806.77712805057</v>
      </c>
      <c r="J17" s="63">
        <f>'総括表(地区)'!AA16</f>
        <v>204249.81809744859</v>
      </c>
      <c r="K17" s="63">
        <f>'総括表(地区)'!AB16</f>
        <v>203724.95057672964</v>
      </c>
    </row>
    <row r="18" spans="1:11" s="56" customFormat="1" ht="15" customHeight="1">
      <c r="A18" s="64" t="str">
        <f t="shared" si="0"/>
        <v>区全域</v>
      </c>
      <c r="B18" s="65">
        <f>'総括表(地区)'!S17</f>
        <v>510003.5418530436</v>
      </c>
      <c r="C18" s="65">
        <f>'総括表(地区)'!T17</f>
        <v>508366.11906583275</v>
      </c>
      <c r="D18" s="65">
        <f>'総括表(地区)'!U17</f>
        <v>506220.69300817052</v>
      </c>
      <c r="E18" s="65">
        <f>'総括表(地区)'!V17</f>
        <v>503825.45244653488</v>
      </c>
      <c r="F18" s="65">
        <f>'総括表(地区)'!W17</f>
        <v>501149.40230108524</v>
      </c>
      <c r="G18" s="65">
        <f>'総括表(地区)'!X17</f>
        <v>498704.14085732028</v>
      </c>
      <c r="H18" s="65">
        <f>'総括表(地区)'!Y17</f>
        <v>497181.33346006682</v>
      </c>
      <c r="I18" s="65">
        <f>'総括表(地区)'!Z17</f>
        <v>495748.18640360731</v>
      </c>
      <c r="J18" s="65">
        <f>'総括表(地区)'!AA17</f>
        <v>494367.04238981975</v>
      </c>
      <c r="K18" s="65">
        <f>'総括表(地区)'!AB17</f>
        <v>492832.8314382903</v>
      </c>
    </row>
    <row r="19" spans="1:11" s="56" customFormat="1" ht="6.95" customHeight="1">
      <c r="A19" s="55"/>
      <c r="E19" s="55"/>
    </row>
    <row r="20" spans="1:11" s="53" customFormat="1" ht="20.100000000000001" customHeight="1">
      <c r="A20" s="57"/>
      <c r="B20" s="54">
        <f>総括表!AC5</f>
        <v>2045</v>
      </c>
      <c r="C20" s="54">
        <f>総括表!AD5</f>
        <v>2046</v>
      </c>
      <c r="D20" s="54">
        <f>総括表!AE5</f>
        <v>2047</v>
      </c>
      <c r="E20" s="54">
        <f>総括表!AF5</f>
        <v>2048</v>
      </c>
      <c r="F20" s="54">
        <f>総括表!AG5</f>
        <v>2049</v>
      </c>
      <c r="G20" s="54">
        <f>総括表!AH5</f>
        <v>2050</v>
      </c>
      <c r="H20" s="54">
        <f>総括表!AI5</f>
        <v>2051</v>
      </c>
      <c r="I20" s="54">
        <f>総括表!AJ5</f>
        <v>2052</v>
      </c>
      <c r="J20" s="54">
        <f>総括表!AK5</f>
        <v>2053</v>
      </c>
      <c r="K20" s="54">
        <f>総括表!AL5</f>
        <v>2054</v>
      </c>
    </row>
    <row r="21" spans="1:11" s="56" customFormat="1" ht="15" customHeight="1">
      <c r="A21" s="58" t="str">
        <f t="shared" ref="A21:A24" si="1">A9</f>
        <v>大森地区</v>
      </c>
      <c r="B21" s="59">
        <f>'総括表(地区)'!AC14</f>
        <v>170441.80377094532</v>
      </c>
      <c r="C21" s="59">
        <f>'総括表(地区)'!AD14</f>
        <v>170219.61208799592</v>
      </c>
      <c r="D21" s="59">
        <f>'総括表(地区)'!AE14</f>
        <v>169897.12983540946</v>
      </c>
      <c r="E21" s="59">
        <f>'総括表(地区)'!AF14</f>
        <v>169594.64354975245</v>
      </c>
      <c r="F21" s="59">
        <f>'総括表(地区)'!AG14</f>
        <v>169399.28417570851</v>
      </c>
      <c r="G21" s="59">
        <f>'総括表(地区)'!AH14</f>
        <v>169126.34924020481</v>
      </c>
      <c r="H21" s="59">
        <f>'総括表(地区)'!AI14</f>
        <v>168941.83448937425</v>
      </c>
      <c r="I21" s="59">
        <f>'総括表(地区)'!AJ14</f>
        <v>168933.74238500406</v>
      </c>
      <c r="J21" s="59">
        <f>'総括表(地区)'!AK14</f>
        <v>168980.00583415755</v>
      </c>
      <c r="K21" s="59">
        <f>'総括表(地区)'!AL14</f>
        <v>169025.61638578199</v>
      </c>
    </row>
    <row r="22" spans="1:11" s="56" customFormat="1" ht="15" customHeight="1">
      <c r="A22" s="60" t="str">
        <f t="shared" si="1"/>
        <v>調布地区</v>
      </c>
      <c r="B22" s="61">
        <f>'総括表(地区)'!AC15</f>
        <v>117842.00827937083</v>
      </c>
      <c r="C22" s="61">
        <f>'総括表(地区)'!AD15</f>
        <v>117262.31451377305</v>
      </c>
      <c r="D22" s="61">
        <f>'総括表(地区)'!AE15</f>
        <v>116727.23701866728</v>
      </c>
      <c r="E22" s="61">
        <f>'総括表(地区)'!AF15</f>
        <v>116191.12239424889</v>
      </c>
      <c r="F22" s="61">
        <f>'総括表(地区)'!AG15</f>
        <v>115678.54422917184</v>
      </c>
      <c r="G22" s="61">
        <f>'総括表(地区)'!AH15</f>
        <v>115265.49150926145</v>
      </c>
      <c r="H22" s="61">
        <f>'総括表(地区)'!AI15</f>
        <v>114838.55142814478</v>
      </c>
      <c r="I22" s="61">
        <f>'総括表(地区)'!AJ15</f>
        <v>114751.55865169829</v>
      </c>
      <c r="J22" s="61">
        <f>'総括表(地区)'!AK15</f>
        <v>114673.62849111819</v>
      </c>
      <c r="K22" s="61">
        <f>'総括表(地区)'!AL15</f>
        <v>114580.66506758163</v>
      </c>
    </row>
    <row r="23" spans="1:11" s="56" customFormat="1" ht="15" customHeight="1">
      <c r="A23" s="62" t="str">
        <f t="shared" si="1"/>
        <v>蒲田地区</v>
      </c>
      <c r="B23" s="63">
        <f>'総括表(地区)'!AC16</f>
        <v>203159.27065894424</v>
      </c>
      <c r="C23" s="63">
        <f>'総括表(地区)'!AD16</f>
        <v>202706.34404256305</v>
      </c>
      <c r="D23" s="63">
        <f>'総括表(地区)'!AE16</f>
        <v>202077.78048646561</v>
      </c>
      <c r="E23" s="63">
        <f>'総括表(地区)'!AF16</f>
        <v>201469.53927119941</v>
      </c>
      <c r="F23" s="63">
        <f>'総括表(地区)'!AG16</f>
        <v>201017.83735752112</v>
      </c>
      <c r="G23" s="63">
        <f>'総括表(地区)'!AH16</f>
        <v>200491.57123348842</v>
      </c>
      <c r="H23" s="63">
        <f>'総括表(地区)'!AI16</f>
        <v>200138.48377582262</v>
      </c>
      <c r="I23" s="63">
        <f>'総括表(地区)'!AJ16</f>
        <v>199795.19477840091</v>
      </c>
      <c r="J23" s="63">
        <f>'総括表(地区)'!AK16</f>
        <v>199592.55876238825</v>
      </c>
      <c r="K23" s="63">
        <f>'総括表(地区)'!AL16</f>
        <v>199351.54595546029</v>
      </c>
    </row>
    <row r="24" spans="1:11" s="56" customFormat="1" ht="15" customHeight="1">
      <c r="A24" s="64" t="str">
        <f t="shared" si="1"/>
        <v>区全域</v>
      </c>
      <c r="B24" s="65">
        <f>'総括表(地区)'!AC17</f>
        <v>491443.0827092604</v>
      </c>
      <c r="C24" s="65">
        <f>'総括表(地区)'!AD17</f>
        <v>490188.27064433199</v>
      </c>
      <c r="D24" s="65">
        <f>'総括表(地区)'!AE17</f>
        <v>488702.14734054235</v>
      </c>
      <c r="E24" s="65">
        <f>'総括表(地区)'!AF17</f>
        <v>487255.30521520076</v>
      </c>
      <c r="F24" s="65">
        <f>'総括表(地区)'!AG17</f>
        <v>486095.66576240148</v>
      </c>
      <c r="G24" s="65">
        <f>'総括表(地区)'!AH17</f>
        <v>484883.41198295471</v>
      </c>
      <c r="H24" s="65">
        <f>'総括表(地区)'!AI17</f>
        <v>483918.86969334166</v>
      </c>
      <c r="I24" s="65">
        <f>'総括表(地区)'!AJ17</f>
        <v>483480.49581510329</v>
      </c>
      <c r="J24" s="65">
        <f>'総括表(地区)'!AK17</f>
        <v>483246.19308766397</v>
      </c>
      <c r="K24" s="65">
        <f>'総括表(地区)'!AL17</f>
        <v>482957.82740882388</v>
      </c>
    </row>
    <row r="25" spans="1:11" s="56" customFormat="1" ht="6.95" customHeight="1">
      <c r="A25" s="55"/>
      <c r="E25" s="55"/>
    </row>
    <row r="26" spans="1:11" s="56" customFormat="1" ht="20.100000000000001" customHeight="1">
      <c r="A26" s="66"/>
      <c r="B26" s="54">
        <f>総括表!AM5</f>
        <v>2055</v>
      </c>
      <c r="C26" s="54">
        <f>総括表!AN5</f>
        <v>2056</v>
      </c>
      <c r="D26" s="54">
        <f>総括表!AO5</f>
        <v>2057</v>
      </c>
      <c r="E26" s="54">
        <f>総括表!AP5</f>
        <v>2058</v>
      </c>
      <c r="F26" s="54">
        <f>総括表!AQ5</f>
        <v>2059</v>
      </c>
      <c r="G26" s="54">
        <f>総括表!AR5</f>
        <v>2060</v>
      </c>
      <c r="H26" s="54">
        <f>総括表!AS5</f>
        <v>2061</v>
      </c>
      <c r="I26" s="54">
        <f>総括表!AT5</f>
        <v>2062</v>
      </c>
      <c r="J26" s="54">
        <f>総括表!AU5</f>
        <v>2063</v>
      </c>
      <c r="K26" s="54">
        <f>総括表!AV5</f>
        <v>2064</v>
      </c>
    </row>
    <row r="27" spans="1:11" s="56" customFormat="1" ht="15" customHeight="1">
      <c r="A27" s="58" t="str">
        <f t="shared" ref="A27:A30" si="2">A9</f>
        <v>大森地区</v>
      </c>
      <c r="B27" s="59">
        <f>'総括表(地区)'!AM14</f>
        <v>169247.18095632849</v>
      </c>
      <c r="C27" s="59">
        <f>'総括表(地区)'!AN14</f>
        <v>169388.95121692831</v>
      </c>
      <c r="D27" s="59">
        <f>'総括表(地区)'!AO14</f>
        <v>169562.1648785047</v>
      </c>
      <c r="E27" s="59">
        <f>'総括表(地区)'!AP14</f>
        <v>169719.71018836691</v>
      </c>
      <c r="F27" s="59">
        <f>'総括表(地区)'!AQ14</f>
        <v>169732.61013014475</v>
      </c>
      <c r="G27" s="59">
        <f>'総括表(地区)'!AR14</f>
        <v>169613.97418659786</v>
      </c>
      <c r="H27" s="59">
        <f>'総括表(地区)'!AS14</f>
        <v>169454.74921485645</v>
      </c>
      <c r="I27" s="59">
        <f>'総括表(地区)'!AT14</f>
        <v>169132.49125495908</v>
      </c>
      <c r="J27" s="59">
        <f>'総括表(地区)'!AU14</f>
        <v>168691.80589016649</v>
      </c>
      <c r="K27" s="59">
        <f>'総括表(地区)'!AV14</f>
        <v>168270.08737797727</v>
      </c>
    </row>
    <row r="28" spans="1:11" s="56" customFormat="1" ht="15" customHeight="1">
      <c r="A28" s="60" t="str">
        <f t="shared" si="2"/>
        <v>調布地区</v>
      </c>
      <c r="B28" s="61">
        <f>'総括表(地区)'!AM15</f>
        <v>114569.39323217743</v>
      </c>
      <c r="C28" s="61">
        <f>'総括表(地区)'!AN15</f>
        <v>114576.21162596742</v>
      </c>
      <c r="D28" s="61">
        <f>'総括表(地区)'!AO15</f>
        <v>114458.8557694458</v>
      </c>
      <c r="E28" s="61">
        <f>'総括表(地区)'!AP15</f>
        <v>114384.42846239488</v>
      </c>
      <c r="F28" s="61">
        <f>'総括表(地区)'!AQ15</f>
        <v>114314.90042100732</v>
      </c>
      <c r="G28" s="61">
        <f>'総括表(地区)'!AR15</f>
        <v>114027.26835398028</v>
      </c>
      <c r="H28" s="61">
        <f>'総括表(地区)'!AS15</f>
        <v>113900.03633293568</v>
      </c>
      <c r="I28" s="61">
        <f>'総括表(地区)'!AT15</f>
        <v>113514.73493982933</v>
      </c>
      <c r="J28" s="61">
        <f>'総括表(地区)'!AU15</f>
        <v>113123.69434873453</v>
      </c>
      <c r="K28" s="61">
        <f>'総括表(地区)'!AV15</f>
        <v>112665.55830065186</v>
      </c>
    </row>
    <row r="29" spans="1:11" s="56" customFormat="1" ht="15" customHeight="1">
      <c r="A29" s="62" t="str">
        <f t="shared" si="2"/>
        <v>蒲田地区</v>
      </c>
      <c r="B29" s="63">
        <f>'総括表(地区)'!AM16</f>
        <v>199178.21050520838</v>
      </c>
      <c r="C29" s="63">
        <f>'総括表(地区)'!AN16</f>
        <v>199048.29772142513</v>
      </c>
      <c r="D29" s="63">
        <f>'総括表(地区)'!AO16</f>
        <v>198647.39083085256</v>
      </c>
      <c r="E29" s="63">
        <f>'総括表(地区)'!AP16</f>
        <v>198277.00185111159</v>
      </c>
      <c r="F29" s="63">
        <f>'総括表(地区)'!AQ16</f>
        <v>197771.92700866659</v>
      </c>
      <c r="G29" s="63">
        <f>'総括表(地区)'!AR16</f>
        <v>196907.86829320251</v>
      </c>
      <c r="H29" s="63">
        <f>'総括表(地区)'!AS16</f>
        <v>195976.36204005399</v>
      </c>
      <c r="I29" s="63">
        <f>'総括表(地区)'!AT16</f>
        <v>194658.92538602417</v>
      </c>
      <c r="J29" s="63">
        <f>'総括表(地区)'!AU16</f>
        <v>193283.59911836695</v>
      </c>
      <c r="K29" s="63">
        <f>'総括表(地区)'!AV16</f>
        <v>191992.19032347368</v>
      </c>
    </row>
    <row r="30" spans="1:11" s="56" customFormat="1" ht="15" customHeight="1">
      <c r="A30" s="64" t="str">
        <f t="shared" si="2"/>
        <v>区全域</v>
      </c>
      <c r="B30" s="65">
        <f>'総括表(地区)'!AM17</f>
        <v>482994.78469371435</v>
      </c>
      <c r="C30" s="65">
        <f>'総括表(地区)'!AN17</f>
        <v>483013.46056432085</v>
      </c>
      <c r="D30" s="65">
        <f>'総括表(地区)'!AO17</f>
        <v>482668.41147880303</v>
      </c>
      <c r="E30" s="65">
        <f>'総括表(地区)'!AP17</f>
        <v>482381.14050187339</v>
      </c>
      <c r="F30" s="65">
        <f>'総括表(地区)'!AQ17</f>
        <v>481819.43755981862</v>
      </c>
      <c r="G30" s="65">
        <f>'総括表(地区)'!AR17</f>
        <v>480549.11083378061</v>
      </c>
      <c r="H30" s="65">
        <f>'総括表(地区)'!AS17</f>
        <v>479331.14758784609</v>
      </c>
      <c r="I30" s="65">
        <f>'総括表(地区)'!AT17</f>
        <v>477306.15158081258</v>
      </c>
      <c r="J30" s="65">
        <f>'総括表(地区)'!AU17</f>
        <v>475099.09935726796</v>
      </c>
      <c r="K30" s="65">
        <f>'総括表(地区)'!AV17</f>
        <v>472927.83600210282</v>
      </c>
    </row>
    <row r="31" spans="1:11" s="56" customFormat="1" ht="6.95" customHeight="1">
      <c r="A31" s="55"/>
      <c r="E31" s="55"/>
    </row>
    <row r="32" spans="1:11" s="53" customFormat="1" ht="20.100000000000001" customHeight="1">
      <c r="A32" s="57"/>
      <c r="B32" s="54">
        <f>総括表!AW5</f>
        <v>2065</v>
      </c>
      <c r="C32" s="54">
        <f>総括表!AX5</f>
        <v>2066</v>
      </c>
      <c r="D32" s="54">
        <f>総括表!AY5</f>
        <v>2067</v>
      </c>
      <c r="E32" s="54">
        <f>総括表!AZ5</f>
        <v>2068</v>
      </c>
      <c r="F32" s="54">
        <f>総括表!BA5</f>
        <v>2069</v>
      </c>
      <c r="G32" s="54">
        <f>総括表!BB5</f>
        <v>2070</v>
      </c>
      <c r="H32" s="54">
        <f>総括表!BC5</f>
        <v>2071</v>
      </c>
      <c r="I32" s="54" t="str">
        <f>総括表!BD5</f>
        <v>　</v>
      </c>
      <c r="J32" s="54" t="str">
        <f>総括表!BE5</f>
        <v>　</v>
      </c>
      <c r="K32" s="54" t="str">
        <f>総括表!BF5</f>
        <v>　</v>
      </c>
    </row>
    <row r="33" spans="1:11" s="56" customFormat="1" ht="15" customHeight="1">
      <c r="A33" s="58" t="str">
        <f t="shared" ref="A33:A36" si="3">A9</f>
        <v>大森地区</v>
      </c>
      <c r="B33" s="59">
        <f>'総括表(地区)'!AW14</f>
        <v>167770.55364321455</v>
      </c>
      <c r="C33" s="59">
        <f>'総括表(地区)'!AX14</f>
        <v>167066.05372076039</v>
      </c>
      <c r="D33" s="59">
        <f>'総括表(地区)'!AY14</f>
        <v>166452.37399943464</v>
      </c>
      <c r="E33" s="59">
        <f>'総括表(地区)'!AZ14</f>
        <v>165895.36645051849</v>
      </c>
      <c r="F33" s="59">
        <f>'総括表(地区)'!BA14</f>
        <v>165507.48699272098</v>
      </c>
      <c r="G33" s="59">
        <f>'総括表(地区)'!BB14</f>
        <v>165079.33586850026</v>
      </c>
      <c r="H33" s="59">
        <f>'総括表(地区)'!BC14</f>
        <v>164759.62956100565</v>
      </c>
      <c r="I33" s="59" t="str">
        <f>'総括表(地区)'!BD14</f>
        <v>　</v>
      </c>
      <c r="J33" s="59" t="str">
        <f>'総括表(地区)'!BE14</f>
        <v>　</v>
      </c>
      <c r="K33" s="59" t="str">
        <f>'総括表(地区)'!BF14</f>
        <v>　</v>
      </c>
    </row>
    <row r="34" spans="1:11" s="56" customFormat="1" ht="15" customHeight="1">
      <c r="A34" s="60" t="str">
        <f t="shared" si="3"/>
        <v>調布地区</v>
      </c>
      <c r="B34" s="61">
        <f>'総括表(地区)'!AW15</f>
        <v>112155.65814414901</v>
      </c>
      <c r="C34" s="61">
        <f>'総括表(地区)'!AX15</f>
        <v>111541.1121016532</v>
      </c>
      <c r="D34" s="61">
        <f>'総括表(地区)'!AY15</f>
        <v>110949.39478721168</v>
      </c>
      <c r="E34" s="61">
        <f>'総括表(地区)'!AZ15</f>
        <v>110429.76005540087</v>
      </c>
      <c r="F34" s="61">
        <f>'総括表(地区)'!BA15</f>
        <v>109876.58146689899</v>
      </c>
      <c r="G34" s="61">
        <f>'総括表(地区)'!BB15</f>
        <v>109337.70872113878</v>
      </c>
      <c r="H34" s="61">
        <f>'総括表(地区)'!BC15</f>
        <v>108995.4169731461</v>
      </c>
      <c r="I34" s="61" t="str">
        <f>'総括表(地区)'!BD15</f>
        <v>　</v>
      </c>
      <c r="J34" s="61" t="str">
        <f>'総括表(地区)'!BE15</f>
        <v>　</v>
      </c>
      <c r="K34" s="61" t="str">
        <f>'総括表(地区)'!BF15</f>
        <v>　</v>
      </c>
    </row>
    <row r="35" spans="1:11" s="56" customFormat="1" ht="15" customHeight="1">
      <c r="A35" s="62" t="str">
        <f t="shared" si="3"/>
        <v>蒲田地区</v>
      </c>
      <c r="B35" s="63">
        <f>'総括表(地区)'!AW16</f>
        <v>190580.20814328545</v>
      </c>
      <c r="C35" s="63">
        <f>'総括表(地区)'!AX16</f>
        <v>188985.06460117787</v>
      </c>
      <c r="D35" s="63">
        <f>'総括表(地区)'!AY16</f>
        <v>187223.35121527273</v>
      </c>
      <c r="E35" s="63">
        <f>'総括表(地区)'!AZ16</f>
        <v>185584.84450781194</v>
      </c>
      <c r="F35" s="63">
        <f>'総括表(地区)'!BA16</f>
        <v>184114.34209373023</v>
      </c>
      <c r="G35" s="63">
        <f>'総括表(地区)'!BB16</f>
        <v>182650.31989703776</v>
      </c>
      <c r="H35" s="63">
        <f>'総括表(地区)'!BC16</f>
        <v>181273.01444236023</v>
      </c>
      <c r="I35" s="63" t="str">
        <f>'総括表(地区)'!BD16</f>
        <v>　</v>
      </c>
      <c r="J35" s="63" t="str">
        <f>'総括表(地区)'!BE16</f>
        <v>　</v>
      </c>
      <c r="K35" s="63" t="str">
        <f>'総括表(地区)'!BF16</f>
        <v>　</v>
      </c>
    </row>
    <row r="36" spans="1:11" s="56" customFormat="1" ht="15" customHeight="1">
      <c r="A36" s="64" t="str">
        <f t="shared" si="3"/>
        <v>区全域</v>
      </c>
      <c r="B36" s="65">
        <f>'総括表(地区)'!AW17</f>
        <v>470506.41993064899</v>
      </c>
      <c r="C36" s="65">
        <f>'総括表(地区)'!AX17</f>
        <v>467592.23042359145</v>
      </c>
      <c r="D36" s="65">
        <f>'総括表(地区)'!AY17</f>
        <v>464625.12000191904</v>
      </c>
      <c r="E36" s="65">
        <f>'総括表(地区)'!AZ17</f>
        <v>461909.97101373132</v>
      </c>
      <c r="F36" s="65">
        <f>'総括表(地区)'!BA17</f>
        <v>459498.41055335023</v>
      </c>
      <c r="G36" s="65">
        <f>'総括表(地区)'!BB17</f>
        <v>457067.36448667682</v>
      </c>
      <c r="H36" s="65">
        <f>'総括表(地区)'!BC17</f>
        <v>455028.06097651203</v>
      </c>
      <c r="I36" s="65" t="str">
        <f>'総括表(地区)'!BD17</f>
        <v>　</v>
      </c>
      <c r="J36" s="65" t="str">
        <f>'総括表(地区)'!BE17</f>
        <v>　</v>
      </c>
      <c r="K36" s="65" t="str">
        <f>'総括表(地区)'!BF17</f>
        <v>　</v>
      </c>
    </row>
  </sheetData>
  <mergeCells count="5">
    <mergeCell ref="D2:E2"/>
    <mergeCell ref="D3:E3"/>
    <mergeCell ref="D4:E4"/>
    <mergeCell ref="D5:E5"/>
    <mergeCell ref="D6:E6"/>
  </mergeCells>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BI36"/>
  <sheetViews>
    <sheetView zoomScale="85" zoomScaleNormal="85" workbookViewId="0">
      <selection activeCell="A97" sqref="A97:K127"/>
    </sheetView>
  </sheetViews>
  <sheetFormatPr defaultColWidth="9" defaultRowHeight="15" customHeight="1"/>
  <cols>
    <col min="1" max="1" width="18.5" style="51" customWidth="1"/>
    <col min="2" max="10" width="11.875" style="50" customWidth="1"/>
    <col min="11" max="11" width="15.625" style="50" customWidth="1"/>
    <col min="12" max="61" width="9" style="31"/>
    <col min="62" max="16384" width="9" style="50"/>
  </cols>
  <sheetData>
    <row r="1" spans="1:11" s="50" customFormat="1" ht="20.100000000000001" customHeight="1">
      <c r="A1" s="49" t="str">
        <f>'総括表(地区)'!$A$28</f>
        <v>：総人口_地区別(基本推計)</v>
      </c>
      <c r="K1" s="51" t="s">
        <v>260</v>
      </c>
    </row>
    <row r="2" spans="1:11" s="53" customFormat="1" ht="20.100000000000001" customHeight="1">
      <c r="A2" s="52"/>
      <c r="D2" s="112"/>
      <c r="E2" s="113"/>
      <c r="F2" s="54">
        <f>総括表!C5</f>
        <v>2019</v>
      </c>
      <c r="G2" s="54">
        <f>総括表!D5</f>
        <v>2020</v>
      </c>
      <c r="H2" s="54">
        <f>総括表!E5</f>
        <v>2021</v>
      </c>
      <c r="I2" s="54">
        <f>総括表!F5</f>
        <v>2022</v>
      </c>
      <c r="J2" s="54">
        <f>総括表!G5</f>
        <v>2023</v>
      </c>
      <c r="K2" s="54">
        <f>総括表!H5</f>
        <v>2024</v>
      </c>
    </row>
    <row r="3" spans="1:11" s="53" customFormat="1" ht="15" customHeight="1">
      <c r="A3" s="52"/>
      <c r="D3" s="114" t="str">
        <f>"大森地区"</f>
        <v>大森地区</v>
      </c>
      <c r="E3" s="115"/>
      <c r="F3" s="59">
        <f>'総括表(地区)'!C28</f>
        <v>243927.99999999997</v>
      </c>
      <c r="G3" s="59">
        <f>'総括表(地区)'!D28</f>
        <v>245982.00000000009</v>
      </c>
      <c r="H3" s="59">
        <f>'総括表(地区)'!E28</f>
        <v>245536.00000000006</v>
      </c>
      <c r="I3" s="59">
        <f>'総括表(地区)'!F28</f>
        <v>243225.00000000003</v>
      </c>
      <c r="J3" s="59">
        <f>'総括表(地区)'!G28</f>
        <v>243332.00000000003</v>
      </c>
      <c r="K3" s="59">
        <f>'総括表(地区)'!H28</f>
        <v>245568.99999999991</v>
      </c>
    </row>
    <row r="4" spans="1:11" s="53" customFormat="1" ht="15" customHeight="1">
      <c r="A4" s="52"/>
      <c r="D4" s="116" t="str">
        <f>"調布地区"</f>
        <v>調布地区</v>
      </c>
      <c r="E4" s="117"/>
      <c r="F4" s="61">
        <f>'総括表(地区)'!C29</f>
        <v>189022.99999999997</v>
      </c>
      <c r="G4" s="61">
        <f>'総括表(地区)'!D29</f>
        <v>190511.99999999997</v>
      </c>
      <c r="H4" s="61">
        <f>'総括表(地区)'!E29</f>
        <v>190732.00000000003</v>
      </c>
      <c r="I4" s="61">
        <f>'総括表(地区)'!F29</f>
        <v>189306.00000000006</v>
      </c>
      <c r="J4" s="61">
        <f>'総括表(地区)'!G29</f>
        <v>189046.99999999994</v>
      </c>
      <c r="K4" s="61">
        <f>'総括表(地区)'!H29</f>
        <v>189480.99999999997</v>
      </c>
    </row>
    <row r="5" spans="1:11" s="53" customFormat="1" ht="15" customHeight="1">
      <c r="A5" s="52"/>
      <c r="D5" s="118" t="str">
        <f>"蒲田地区"</f>
        <v>蒲田地区</v>
      </c>
      <c r="E5" s="119"/>
      <c r="F5" s="63">
        <f>'総括表(地区)'!C30</f>
        <v>296583.00000000012</v>
      </c>
      <c r="G5" s="63">
        <f>'総括表(地区)'!D30</f>
        <v>297999.00000000012</v>
      </c>
      <c r="H5" s="63">
        <f>'総括表(地区)'!E30</f>
        <v>297404.00000000017</v>
      </c>
      <c r="I5" s="63">
        <f>'総括表(地区)'!F30</f>
        <v>296172.00000000012</v>
      </c>
      <c r="J5" s="63">
        <f>'総括表(地区)'!G30</f>
        <v>296046</v>
      </c>
      <c r="K5" s="63">
        <f>'総括表(地区)'!H30</f>
        <v>298583.99999999994</v>
      </c>
    </row>
    <row r="6" spans="1:11" s="56" customFormat="1" ht="15" customHeight="1">
      <c r="A6" s="55"/>
      <c r="D6" s="120" t="str">
        <f>"区全域"</f>
        <v>区全域</v>
      </c>
      <c r="E6" s="121"/>
      <c r="F6" s="65">
        <f>'総括表(地区)'!C31</f>
        <v>729534</v>
      </c>
      <c r="G6" s="65">
        <f>'総括表(地区)'!D31</f>
        <v>734493.00000000023</v>
      </c>
      <c r="H6" s="65">
        <f>'総括表(地区)'!E31</f>
        <v>733672.00000000023</v>
      </c>
      <c r="I6" s="65">
        <f>'総括表(地区)'!F31</f>
        <v>728703.00000000023</v>
      </c>
      <c r="J6" s="65">
        <f>'総括表(地区)'!G31</f>
        <v>728425</v>
      </c>
      <c r="K6" s="65">
        <f>'総括表(地区)'!H31</f>
        <v>733633.99999999977</v>
      </c>
    </row>
    <row r="7" spans="1:11" s="56" customFormat="1" ht="6.95" customHeight="1">
      <c r="A7" s="55"/>
      <c r="E7" s="55"/>
    </row>
    <row r="8" spans="1:11" s="53" customFormat="1" ht="20.100000000000001" customHeight="1">
      <c r="A8" s="57"/>
      <c r="B8" s="54">
        <f>総括表!I5</f>
        <v>2025</v>
      </c>
      <c r="C8" s="54">
        <f>総括表!J5</f>
        <v>2026</v>
      </c>
      <c r="D8" s="54">
        <f>総括表!K5</f>
        <v>2027</v>
      </c>
      <c r="E8" s="54">
        <f>総括表!L5</f>
        <v>2028</v>
      </c>
      <c r="F8" s="54">
        <f>総括表!M5</f>
        <v>2029</v>
      </c>
      <c r="G8" s="54">
        <f>総括表!N5</f>
        <v>2030</v>
      </c>
      <c r="H8" s="54">
        <f>総括表!O5</f>
        <v>2031</v>
      </c>
      <c r="I8" s="54">
        <f>総括表!P5</f>
        <v>2032</v>
      </c>
      <c r="J8" s="54">
        <f>総括表!Q5</f>
        <v>2033</v>
      </c>
      <c r="K8" s="54">
        <f>総括表!R5</f>
        <v>2034</v>
      </c>
    </row>
    <row r="9" spans="1:11" s="56" customFormat="1" ht="15" customHeight="1">
      <c r="A9" s="58" t="str">
        <f>"大森地区"</f>
        <v>大森地区</v>
      </c>
      <c r="B9" s="59">
        <f>'総括表(地区)'!I28</f>
        <v>247908.99999999988</v>
      </c>
      <c r="C9" s="59">
        <f>'総括表(地区)'!J28</f>
        <v>248242.83960761121</v>
      </c>
      <c r="D9" s="59">
        <f>'総括表(地区)'!K28</f>
        <v>248505.09990783356</v>
      </c>
      <c r="E9" s="59">
        <f>'総括表(地区)'!L28</f>
        <v>248713.35851190137</v>
      </c>
      <c r="F9" s="59">
        <f>'総括表(地区)'!M28</f>
        <v>248844.03579190158</v>
      </c>
      <c r="G9" s="59">
        <f>'総括表(地区)'!N28</f>
        <v>248960.77127359615</v>
      </c>
      <c r="H9" s="59">
        <f>'総括表(地区)'!O28</f>
        <v>249169.44153999031</v>
      </c>
      <c r="I9" s="59">
        <f>'総括表(地区)'!P28</f>
        <v>249399.94530684807</v>
      </c>
      <c r="J9" s="59">
        <f>'総括表(地区)'!Q28</f>
        <v>249637.88506275465</v>
      </c>
      <c r="K9" s="59">
        <f>'総括表(地区)'!R28</f>
        <v>249871.17596327857</v>
      </c>
    </row>
    <row r="10" spans="1:11" s="56" customFormat="1" ht="15" customHeight="1">
      <c r="A10" s="60" t="str">
        <f>"調布地区"</f>
        <v>調布地区</v>
      </c>
      <c r="B10" s="61">
        <f>'総括表(地区)'!I29</f>
        <v>191100.00000000017</v>
      </c>
      <c r="C10" s="61">
        <f>'総括表(地区)'!J29</f>
        <v>191079.18261067107</v>
      </c>
      <c r="D10" s="61">
        <f>'総括表(地区)'!K29</f>
        <v>191033.38152891587</v>
      </c>
      <c r="E10" s="61">
        <f>'総括表(地区)'!L29</f>
        <v>190950.1641527933</v>
      </c>
      <c r="F10" s="61">
        <f>'総括表(地区)'!M29</f>
        <v>190820.59321984422</v>
      </c>
      <c r="G10" s="61">
        <f>'総括表(地区)'!N29</f>
        <v>190694.166737388</v>
      </c>
      <c r="H10" s="61">
        <f>'総括表(地区)'!O29</f>
        <v>190648.2461808729</v>
      </c>
      <c r="I10" s="61">
        <f>'総括表(地区)'!P29</f>
        <v>190611.44368239553</v>
      </c>
      <c r="J10" s="61">
        <f>'総括表(地区)'!Q29</f>
        <v>190589.27288474393</v>
      </c>
      <c r="K10" s="61">
        <f>'総括表(地区)'!R29</f>
        <v>190555.02884089021</v>
      </c>
    </row>
    <row r="11" spans="1:11" s="56" customFormat="1" ht="15" customHeight="1">
      <c r="A11" s="62" t="str">
        <f>"蒲田地区"</f>
        <v>蒲田地区</v>
      </c>
      <c r="B11" s="63">
        <f>'総括表(地区)'!I30</f>
        <v>301510</v>
      </c>
      <c r="C11" s="63">
        <f>'総括表(地区)'!J30</f>
        <v>301865.81561761</v>
      </c>
      <c r="D11" s="63">
        <f>'総括表(地区)'!K30</f>
        <v>302103.56259204773</v>
      </c>
      <c r="E11" s="63">
        <f>'総括表(地区)'!L30</f>
        <v>302237.90275051212</v>
      </c>
      <c r="F11" s="63">
        <f>'総括表(地区)'!M30</f>
        <v>302286.65916948696</v>
      </c>
      <c r="G11" s="63">
        <f>'総括表(地区)'!N30</f>
        <v>302259.51590274106</v>
      </c>
      <c r="H11" s="63">
        <f>'総括表(地区)'!O30</f>
        <v>302344.60754893767</v>
      </c>
      <c r="I11" s="63">
        <f>'総括表(地区)'!P30</f>
        <v>302374.6430126382</v>
      </c>
      <c r="J11" s="63">
        <f>'総括表(地区)'!Q30</f>
        <v>302349.53898271814</v>
      </c>
      <c r="K11" s="63">
        <f>'総括表(地区)'!R30</f>
        <v>302282.94198247819</v>
      </c>
    </row>
    <row r="12" spans="1:11" s="56" customFormat="1" ht="15" customHeight="1">
      <c r="A12" s="64" t="str">
        <f>"区全域"</f>
        <v>区全域</v>
      </c>
      <c r="B12" s="65">
        <f>'総括表(地区)'!I31</f>
        <v>740519</v>
      </c>
      <c r="C12" s="65">
        <f>'総括表(地区)'!J31</f>
        <v>741187.83783589234</v>
      </c>
      <c r="D12" s="65">
        <f>'総括表(地区)'!K31</f>
        <v>741642.04402879719</v>
      </c>
      <c r="E12" s="65">
        <f>'総括表(地区)'!L31</f>
        <v>741901.42541520682</v>
      </c>
      <c r="F12" s="65">
        <f>'総括表(地区)'!M31</f>
        <v>741951.28818123275</v>
      </c>
      <c r="G12" s="65">
        <f>'総括表(地区)'!N31</f>
        <v>741914.45391372521</v>
      </c>
      <c r="H12" s="65">
        <f>'総括表(地区)'!O31</f>
        <v>742162.29526980082</v>
      </c>
      <c r="I12" s="65">
        <f>'総括表(地区)'!P31</f>
        <v>742386.03200188186</v>
      </c>
      <c r="J12" s="65">
        <f>'総括表(地区)'!Q31</f>
        <v>742576.69693021674</v>
      </c>
      <c r="K12" s="65">
        <f>'総括表(地区)'!R31</f>
        <v>742709.14678664692</v>
      </c>
    </row>
    <row r="13" spans="1:11" s="56" customFormat="1" ht="6.95" customHeight="1">
      <c r="A13" s="55"/>
      <c r="E13" s="55"/>
    </row>
    <row r="14" spans="1:11" s="53" customFormat="1" ht="20.100000000000001" customHeight="1">
      <c r="A14" s="57"/>
      <c r="B14" s="54">
        <f>総括表!S5</f>
        <v>2035</v>
      </c>
      <c r="C14" s="54">
        <f>総括表!T5</f>
        <v>2036</v>
      </c>
      <c r="D14" s="54">
        <f>総括表!U5</f>
        <v>2037</v>
      </c>
      <c r="E14" s="54">
        <f>総括表!V5</f>
        <v>2038</v>
      </c>
      <c r="F14" s="54">
        <f>総括表!W5</f>
        <v>2039</v>
      </c>
      <c r="G14" s="54">
        <f>総括表!X5</f>
        <v>2040</v>
      </c>
      <c r="H14" s="54">
        <f>総括表!Y5</f>
        <v>2041</v>
      </c>
      <c r="I14" s="54">
        <f>総括表!Z5</f>
        <v>2042</v>
      </c>
      <c r="J14" s="54">
        <f>総括表!AA5</f>
        <v>2043</v>
      </c>
      <c r="K14" s="54">
        <f>総括表!AB5</f>
        <v>2044</v>
      </c>
    </row>
    <row r="15" spans="1:11" s="56" customFormat="1" ht="15" customHeight="1">
      <c r="A15" s="58" t="str">
        <f t="shared" ref="A15:A18" si="0">A9</f>
        <v>大森地区</v>
      </c>
      <c r="B15" s="59">
        <f>'総括表(地区)'!S28</f>
        <v>250147.38737520759</v>
      </c>
      <c r="C15" s="59">
        <f>'総括表(地区)'!T28</f>
        <v>250556.54913020573</v>
      </c>
      <c r="D15" s="59">
        <f>'総括表(地区)'!U28</f>
        <v>250996.18322347989</v>
      </c>
      <c r="E15" s="59">
        <f>'総括表(地区)'!V28</f>
        <v>251441.2952463312</v>
      </c>
      <c r="F15" s="59">
        <f>'総括表(地区)'!W28</f>
        <v>251887.83442737153</v>
      </c>
      <c r="G15" s="59">
        <f>'総括表(地区)'!X28</f>
        <v>252308.12710684014</v>
      </c>
      <c r="H15" s="59">
        <f>'総括表(地区)'!Y28</f>
        <v>252807.8682452029</v>
      </c>
      <c r="I15" s="59">
        <f>'総括表(地区)'!Z28</f>
        <v>253238.93695758248</v>
      </c>
      <c r="J15" s="59">
        <f>'総括表(地区)'!AA28</f>
        <v>253522.61122600868</v>
      </c>
      <c r="K15" s="59">
        <f>'総括表(地区)'!AB28</f>
        <v>253724.39850056788</v>
      </c>
    </row>
    <row r="16" spans="1:11" s="56" customFormat="1" ht="15" customHeight="1">
      <c r="A16" s="60" t="str">
        <f t="shared" si="0"/>
        <v>調布地区</v>
      </c>
      <c r="B16" s="61">
        <f>'総括表(地区)'!S29</f>
        <v>190507.31919161385</v>
      </c>
      <c r="C16" s="61">
        <f>'総括表(地区)'!T29</f>
        <v>190544.87940631001</v>
      </c>
      <c r="D16" s="61">
        <f>'総括表(地区)'!U29</f>
        <v>190564.57181757138</v>
      </c>
      <c r="E16" s="61">
        <f>'総括表(地区)'!V29</f>
        <v>190548.75812474225</v>
      </c>
      <c r="F16" s="61">
        <f>'総括表(地区)'!W29</f>
        <v>190514.35511910598</v>
      </c>
      <c r="G16" s="61">
        <f>'総括表(地区)'!X29</f>
        <v>190421.67331673999</v>
      </c>
      <c r="H16" s="61">
        <f>'総括表(地区)'!Y29</f>
        <v>190373.25592756749</v>
      </c>
      <c r="I16" s="61">
        <f>'総括表(地区)'!Z29</f>
        <v>190277.73316552385</v>
      </c>
      <c r="J16" s="61">
        <f>'総括表(地区)'!AA29</f>
        <v>190090.2645385403</v>
      </c>
      <c r="K16" s="61">
        <f>'総括表(地区)'!AB29</f>
        <v>189832.91207459493</v>
      </c>
    </row>
    <row r="17" spans="1:11" s="56" customFormat="1" ht="15" customHeight="1">
      <c r="A17" s="62" t="str">
        <f t="shared" si="0"/>
        <v>蒲田地区</v>
      </c>
      <c r="B17" s="63">
        <f>'総括表(地区)'!S30</f>
        <v>302195.82899889332</v>
      </c>
      <c r="C17" s="63">
        <f>'総括表(地区)'!T30</f>
        <v>302202.93729522446</v>
      </c>
      <c r="D17" s="63">
        <f>'総括表(地区)'!U30</f>
        <v>302162.10322418727</v>
      </c>
      <c r="E17" s="63">
        <f>'総括表(地区)'!V30</f>
        <v>302111.19321276044</v>
      </c>
      <c r="F17" s="63">
        <f>'総括表(地区)'!W30</f>
        <v>302038.55553175014</v>
      </c>
      <c r="G17" s="63">
        <f>'総括表(地区)'!X30</f>
        <v>301944.35117079539</v>
      </c>
      <c r="H17" s="63">
        <f>'総括表(地区)'!Y30</f>
        <v>301918.66119815613</v>
      </c>
      <c r="I17" s="63">
        <f>'総括表(地区)'!Z30</f>
        <v>301816.80729075213</v>
      </c>
      <c r="J17" s="63">
        <f>'総括表(地区)'!AA30</f>
        <v>301539.03933146218</v>
      </c>
      <c r="K17" s="63">
        <f>'総括表(地区)'!AB30</f>
        <v>301187.86291939445</v>
      </c>
    </row>
    <row r="18" spans="1:11" s="56" customFormat="1" ht="15" customHeight="1">
      <c r="A18" s="64" t="str">
        <f t="shared" si="0"/>
        <v>区全域</v>
      </c>
      <c r="B18" s="65">
        <f>'総括表(地区)'!S31</f>
        <v>742850.53556571482</v>
      </c>
      <c r="C18" s="65">
        <f>'総括表(地区)'!T31</f>
        <v>743304.3658317402</v>
      </c>
      <c r="D18" s="65">
        <f>'総括表(地区)'!U31</f>
        <v>743722.85826523858</v>
      </c>
      <c r="E18" s="65">
        <f>'総括表(地区)'!V31</f>
        <v>744101.24658383382</v>
      </c>
      <c r="F18" s="65">
        <f>'総括表(地区)'!W31</f>
        <v>744440.74507822772</v>
      </c>
      <c r="G18" s="65">
        <f>'総括表(地区)'!X31</f>
        <v>744674.15159437549</v>
      </c>
      <c r="H18" s="65">
        <f>'総括表(地区)'!Y31</f>
        <v>745099.78537092661</v>
      </c>
      <c r="I18" s="65">
        <f>'総括表(地区)'!Z31</f>
        <v>745333.47741385852</v>
      </c>
      <c r="J18" s="65">
        <f>'総括表(地区)'!AA31</f>
        <v>745151.91509601125</v>
      </c>
      <c r="K18" s="65">
        <f>'総括表(地区)'!AB31</f>
        <v>744745.17349455727</v>
      </c>
    </row>
    <row r="19" spans="1:11" s="56" customFormat="1" ht="6.95" customHeight="1">
      <c r="A19" s="55"/>
      <c r="E19" s="55"/>
    </row>
    <row r="20" spans="1:11" s="53" customFormat="1" ht="20.100000000000001" customHeight="1">
      <c r="A20" s="57"/>
      <c r="B20" s="54">
        <f>総括表!AC5</f>
        <v>2045</v>
      </c>
      <c r="C20" s="54">
        <f>総括表!AD5</f>
        <v>2046</v>
      </c>
      <c r="D20" s="54">
        <f>総括表!AE5</f>
        <v>2047</v>
      </c>
      <c r="E20" s="54">
        <f>総括表!AF5</f>
        <v>2048</v>
      </c>
      <c r="F20" s="54">
        <f>総括表!AG5</f>
        <v>2049</v>
      </c>
      <c r="G20" s="54">
        <f>総括表!AH5</f>
        <v>2050</v>
      </c>
      <c r="H20" s="54">
        <f>総括表!AI5</f>
        <v>2051</v>
      </c>
      <c r="I20" s="54">
        <f>総括表!AJ5</f>
        <v>2052</v>
      </c>
      <c r="J20" s="54">
        <f>総括表!AK5</f>
        <v>2053</v>
      </c>
      <c r="K20" s="54">
        <f>総括表!AL5</f>
        <v>2054</v>
      </c>
    </row>
    <row r="21" spans="1:11" s="56" customFormat="1" ht="15" customHeight="1">
      <c r="A21" s="58" t="str">
        <f t="shared" ref="A21:A24" si="1">A9</f>
        <v>大森地区</v>
      </c>
      <c r="B21" s="59">
        <f>'総括表(地区)'!AC28</f>
        <v>253803.10884939582</v>
      </c>
      <c r="C21" s="59">
        <f>'総括表(地区)'!AD28</f>
        <v>253865.25717908534</v>
      </c>
      <c r="D21" s="59">
        <f>'総括表(地区)'!AE28</f>
        <v>253825.88180118968</v>
      </c>
      <c r="E21" s="59">
        <f>'総括表(地区)'!AF28</f>
        <v>253733.66323437053</v>
      </c>
      <c r="F21" s="59">
        <f>'総括表(地区)'!AG28</f>
        <v>253670.35556223942</v>
      </c>
      <c r="G21" s="59">
        <f>'総括表(地区)'!AH28</f>
        <v>253595.07996681952</v>
      </c>
      <c r="H21" s="59">
        <f>'総括表(地区)'!AI28</f>
        <v>253517.88215393512</v>
      </c>
      <c r="I21" s="59">
        <f>'総括表(地区)'!AJ28</f>
        <v>253431.09690406112</v>
      </c>
      <c r="J21" s="59">
        <f>'総括表(地区)'!AK28</f>
        <v>253338.38863884067</v>
      </c>
      <c r="K21" s="59">
        <f>'総括表(地区)'!AL28</f>
        <v>253229.13826427603</v>
      </c>
    </row>
    <row r="22" spans="1:11" s="56" customFormat="1" ht="15" customHeight="1">
      <c r="A22" s="60" t="str">
        <f t="shared" si="1"/>
        <v>調布地区</v>
      </c>
      <c r="B22" s="61">
        <f>'総括表(地区)'!AC29</f>
        <v>189514.18394734425</v>
      </c>
      <c r="C22" s="61">
        <f>'総括表(地区)'!AD29</f>
        <v>189188.68809542331</v>
      </c>
      <c r="D22" s="61">
        <f>'総括表(地区)'!AE29</f>
        <v>188828.16704581692</v>
      </c>
      <c r="E22" s="61">
        <f>'総括表(地区)'!AF29</f>
        <v>188426.6393612712</v>
      </c>
      <c r="F22" s="61">
        <f>'総括表(地区)'!AG29</f>
        <v>188018.32807519939</v>
      </c>
      <c r="G22" s="61">
        <f>'総括表(地区)'!AH29</f>
        <v>187589.53204877171</v>
      </c>
      <c r="H22" s="61">
        <f>'総括表(地区)'!AI29</f>
        <v>187134.99308260987</v>
      </c>
      <c r="I22" s="61">
        <f>'総括表(地区)'!AJ29</f>
        <v>186652.34575378842</v>
      </c>
      <c r="J22" s="61">
        <f>'総括表(地区)'!AK29</f>
        <v>186137.45704754235</v>
      </c>
      <c r="K22" s="61">
        <f>'総括表(地区)'!AL29</f>
        <v>185590.29719077711</v>
      </c>
    </row>
    <row r="23" spans="1:11" s="56" customFormat="1" ht="15" customHeight="1">
      <c r="A23" s="62" t="str">
        <f t="shared" si="1"/>
        <v>蒲田地区</v>
      </c>
      <c r="B23" s="63">
        <f>'総括表(地区)'!AC30</f>
        <v>300742.74761650729</v>
      </c>
      <c r="C23" s="63">
        <f>'総括表(地区)'!AD30</f>
        <v>300257.60263308592</v>
      </c>
      <c r="D23" s="63">
        <f>'総括表(地区)'!AE30</f>
        <v>299717.57705582865</v>
      </c>
      <c r="E23" s="63">
        <f>'総括表(地区)'!AF30</f>
        <v>299169.55295344698</v>
      </c>
      <c r="F23" s="63">
        <f>'総括表(地区)'!AG30</f>
        <v>298661.67234566214</v>
      </c>
      <c r="G23" s="63">
        <f>'総括表(地区)'!AH30</f>
        <v>298161.94935340277</v>
      </c>
      <c r="H23" s="63">
        <f>'総括表(地区)'!AI30</f>
        <v>297666.98686391313</v>
      </c>
      <c r="I23" s="63">
        <f>'総括表(地区)'!AJ30</f>
        <v>297151.37502040231</v>
      </c>
      <c r="J23" s="63">
        <f>'総括表(地区)'!AK30</f>
        <v>296606.20244757261</v>
      </c>
      <c r="K23" s="63">
        <f>'総括表(地区)'!AL30</f>
        <v>296027.30520395871</v>
      </c>
    </row>
    <row r="24" spans="1:11" s="56" customFormat="1" ht="15" customHeight="1">
      <c r="A24" s="64" t="str">
        <f t="shared" si="1"/>
        <v>区全域</v>
      </c>
      <c r="B24" s="65">
        <f>'総括表(地区)'!AC31</f>
        <v>744060.04041324742</v>
      </c>
      <c r="C24" s="65">
        <f>'総括表(地区)'!AD31</f>
        <v>743311.54790759459</v>
      </c>
      <c r="D24" s="65">
        <f>'総括表(地区)'!AE31</f>
        <v>742371.62590283528</v>
      </c>
      <c r="E24" s="65">
        <f>'総括表(地区)'!AF31</f>
        <v>741329.85554908868</v>
      </c>
      <c r="F24" s="65">
        <f>'総括表(地区)'!AG31</f>
        <v>740350.35598310095</v>
      </c>
      <c r="G24" s="65">
        <f>'総括表(地区)'!AH31</f>
        <v>739346.56136899395</v>
      </c>
      <c r="H24" s="65">
        <f>'総括表(地区)'!AI31</f>
        <v>738319.86210045812</v>
      </c>
      <c r="I24" s="65">
        <f>'総括表(地区)'!AJ31</f>
        <v>737234.81767825177</v>
      </c>
      <c r="J24" s="65">
        <f>'総括表(地区)'!AK31</f>
        <v>736082.04813395557</v>
      </c>
      <c r="K24" s="65">
        <f>'総括表(地区)'!AL31</f>
        <v>734846.74065901176</v>
      </c>
    </row>
    <row r="25" spans="1:11" s="56" customFormat="1" ht="6.95" customHeight="1">
      <c r="A25" s="55"/>
      <c r="E25" s="55"/>
    </row>
    <row r="26" spans="1:11" s="56" customFormat="1" ht="20.100000000000001" customHeight="1">
      <c r="A26" s="66"/>
      <c r="B26" s="54">
        <f>総括表!AM5</f>
        <v>2055</v>
      </c>
      <c r="C26" s="54">
        <f>総括表!AN5</f>
        <v>2056</v>
      </c>
      <c r="D26" s="54">
        <f>総括表!AO5</f>
        <v>2057</v>
      </c>
      <c r="E26" s="54">
        <f>総括表!AP5</f>
        <v>2058</v>
      </c>
      <c r="F26" s="54">
        <f>総括表!AQ5</f>
        <v>2059</v>
      </c>
      <c r="G26" s="54">
        <f>総括表!AR5</f>
        <v>2060</v>
      </c>
      <c r="H26" s="54">
        <f>総括表!AS5</f>
        <v>2061</v>
      </c>
      <c r="I26" s="54">
        <f>総括表!AT5</f>
        <v>2062</v>
      </c>
      <c r="J26" s="54">
        <f>総括表!AU5</f>
        <v>2063</v>
      </c>
      <c r="K26" s="54">
        <f>総括表!AV5</f>
        <v>2064</v>
      </c>
    </row>
    <row r="27" spans="1:11" s="56" customFormat="1" ht="15" customHeight="1">
      <c r="A27" s="58" t="str">
        <f t="shared" ref="A27:A30" si="2">A9</f>
        <v>大森地区</v>
      </c>
      <c r="B27" s="59">
        <f>'総括表(地区)'!AM28</f>
        <v>253100.01192998889</v>
      </c>
      <c r="C27" s="59">
        <f>'総括表(地区)'!AN28</f>
        <v>252949.48615038962</v>
      </c>
      <c r="D27" s="59">
        <f>'総括表(地区)'!AO28</f>
        <v>252771.90675412153</v>
      </c>
      <c r="E27" s="59">
        <f>'総括表(地区)'!AP28</f>
        <v>252564.90930235753</v>
      </c>
      <c r="F27" s="59">
        <f>'総括表(地区)'!AQ28</f>
        <v>252333.47041926283</v>
      </c>
      <c r="G27" s="59">
        <f>'総括表(地区)'!AR28</f>
        <v>252075.70669751082</v>
      </c>
      <c r="H27" s="59">
        <f>'総括表(地区)'!AS28</f>
        <v>251800.53997757452</v>
      </c>
      <c r="I27" s="59">
        <f>'総括表(地区)'!AT28</f>
        <v>251512.72812822621</v>
      </c>
      <c r="J27" s="59">
        <f>'総括表(地区)'!AU28</f>
        <v>251206.06301359617</v>
      </c>
      <c r="K27" s="59">
        <f>'総括表(地区)'!AV28</f>
        <v>250890.04249301917</v>
      </c>
    </row>
    <row r="28" spans="1:11" s="56" customFormat="1" ht="15" customHeight="1">
      <c r="A28" s="60" t="str">
        <f t="shared" si="2"/>
        <v>調布地区</v>
      </c>
      <c r="B28" s="61">
        <f>'総括表(地区)'!AM29</f>
        <v>185016.08039510899</v>
      </c>
      <c r="C28" s="61">
        <f>'総括表(地区)'!AN29</f>
        <v>184416.46135419564</v>
      </c>
      <c r="D28" s="61">
        <f>'総括表(地区)'!AO29</f>
        <v>183782.52131964982</v>
      </c>
      <c r="E28" s="61">
        <f>'総括表(地区)'!AP29</f>
        <v>183118.49053202124</v>
      </c>
      <c r="F28" s="61">
        <f>'総括表(地区)'!AQ29</f>
        <v>182430.55560037153</v>
      </c>
      <c r="G28" s="61">
        <f>'総括表(地区)'!AR29</f>
        <v>181719.76653627766</v>
      </c>
      <c r="H28" s="61">
        <f>'総括表(地区)'!AS29</f>
        <v>180994.65619638743</v>
      </c>
      <c r="I28" s="61">
        <f>'総括表(地区)'!AT29</f>
        <v>180258.90910891898</v>
      </c>
      <c r="J28" s="61">
        <f>'総括表(地区)'!AU29</f>
        <v>179507.39185165541</v>
      </c>
      <c r="K28" s="61">
        <f>'総括表(地区)'!AV29</f>
        <v>178750.45894161801</v>
      </c>
    </row>
    <row r="29" spans="1:11" s="56" customFormat="1" ht="15" customHeight="1">
      <c r="A29" s="62" t="str">
        <f t="shared" si="2"/>
        <v>蒲田地区</v>
      </c>
      <c r="B29" s="63">
        <f>'総括表(地区)'!AM30</f>
        <v>295411.93302114261</v>
      </c>
      <c r="C29" s="63">
        <f>'総括表(地区)'!AN30</f>
        <v>294747.92495410959</v>
      </c>
      <c r="D29" s="63">
        <f>'総括表(地区)'!AO30</f>
        <v>294039.68034306529</v>
      </c>
      <c r="E29" s="63">
        <f>'総括表(地区)'!AP30</f>
        <v>293272.26821936219</v>
      </c>
      <c r="F29" s="63">
        <f>'総括表(地区)'!AQ30</f>
        <v>292463.62187111273</v>
      </c>
      <c r="G29" s="63">
        <f>'総括表(地区)'!AR30</f>
        <v>291615.40016696131</v>
      </c>
      <c r="H29" s="63">
        <f>'総括表(地区)'!AS30</f>
        <v>290726.39685070649</v>
      </c>
      <c r="I29" s="63">
        <f>'総括表(地区)'!AT30</f>
        <v>289803.05228003138</v>
      </c>
      <c r="J29" s="63">
        <f>'総括表(地区)'!AU30</f>
        <v>288843.70869338396</v>
      </c>
      <c r="K29" s="63">
        <f>'総括表(地区)'!AV30</f>
        <v>287852.20792164619</v>
      </c>
    </row>
    <row r="30" spans="1:11" s="56" customFormat="1" ht="15" customHeight="1">
      <c r="A30" s="64" t="str">
        <f t="shared" si="2"/>
        <v>区全域</v>
      </c>
      <c r="B30" s="65">
        <f>'総括表(地区)'!AM31</f>
        <v>733528.02534624049</v>
      </c>
      <c r="C30" s="65">
        <f>'総括表(地区)'!AN31</f>
        <v>732113.87245869485</v>
      </c>
      <c r="D30" s="65">
        <f>'総括表(地区)'!AO31</f>
        <v>730594.10841683671</v>
      </c>
      <c r="E30" s="65">
        <f>'総括表(地区)'!AP31</f>
        <v>728955.66805374087</v>
      </c>
      <c r="F30" s="65">
        <f>'総括表(地区)'!AQ31</f>
        <v>727227.64789074706</v>
      </c>
      <c r="G30" s="65">
        <f>'総括表(地区)'!AR31</f>
        <v>725410.87340074987</v>
      </c>
      <c r="H30" s="65">
        <f>'総括表(地区)'!AS31</f>
        <v>723521.59302466852</v>
      </c>
      <c r="I30" s="65">
        <f>'総括表(地区)'!AT31</f>
        <v>721574.68951717659</v>
      </c>
      <c r="J30" s="65">
        <f>'総括表(地区)'!AU31</f>
        <v>719557.16355863551</v>
      </c>
      <c r="K30" s="65">
        <f>'総括表(地区)'!AV31</f>
        <v>717492.7093562833</v>
      </c>
    </row>
    <row r="31" spans="1:11" s="56" customFormat="1" ht="6.95" customHeight="1">
      <c r="A31" s="55"/>
      <c r="E31" s="55"/>
    </row>
    <row r="32" spans="1:11" s="53" customFormat="1" ht="20.100000000000001" customHeight="1">
      <c r="A32" s="57"/>
      <c r="B32" s="54">
        <f>総括表!AW5</f>
        <v>2065</v>
      </c>
      <c r="C32" s="54">
        <f>総括表!AX5</f>
        <v>2066</v>
      </c>
      <c r="D32" s="54">
        <f>総括表!AY5</f>
        <v>2067</v>
      </c>
      <c r="E32" s="54">
        <f>総括表!AZ5</f>
        <v>2068</v>
      </c>
      <c r="F32" s="54">
        <f>総括表!BA5</f>
        <v>2069</v>
      </c>
      <c r="G32" s="54">
        <f>総括表!BB5</f>
        <v>2070</v>
      </c>
      <c r="H32" s="54">
        <f>総括表!BC5</f>
        <v>2071</v>
      </c>
      <c r="I32" s="54" t="str">
        <f>総括表!BD5</f>
        <v>　</v>
      </c>
      <c r="J32" s="54" t="str">
        <f>総括表!BE5</f>
        <v>　</v>
      </c>
      <c r="K32" s="54" t="str">
        <f>総括表!BF5</f>
        <v>　</v>
      </c>
    </row>
    <row r="33" spans="1:11" s="56" customFormat="1" ht="15" customHeight="1">
      <c r="A33" s="58" t="str">
        <f t="shared" ref="A33:A36" si="3">A9</f>
        <v>大森地区</v>
      </c>
      <c r="B33" s="59">
        <f>'総括表(地区)'!AW28</f>
        <v>250560.63997467249</v>
      </c>
      <c r="C33" s="59">
        <f>'総括表(地区)'!AX28</f>
        <v>250221.75113681995</v>
      </c>
      <c r="D33" s="59">
        <f>'総括表(地区)'!AY28</f>
        <v>249875.5576894132</v>
      </c>
      <c r="E33" s="59">
        <f>'総括表(地区)'!AZ28</f>
        <v>249521.33064884754</v>
      </c>
      <c r="F33" s="59">
        <f>'総括表(地区)'!BA28</f>
        <v>249162.09181689986</v>
      </c>
      <c r="G33" s="59">
        <f>'総括表(地区)'!BB28</f>
        <v>248796.53923291972</v>
      </c>
      <c r="H33" s="59">
        <f>'総括表(地区)'!BC28</f>
        <v>248426.4883003578</v>
      </c>
      <c r="I33" s="59" t="str">
        <f>'総括表(地区)'!BD28</f>
        <v>　</v>
      </c>
      <c r="J33" s="59" t="str">
        <f>'総括表(地区)'!BE28</f>
        <v>　</v>
      </c>
      <c r="K33" s="59" t="str">
        <f>'総括表(地区)'!BF28</f>
        <v>　</v>
      </c>
    </row>
    <row r="34" spans="1:11" s="56" customFormat="1" ht="15" customHeight="1">
      <c r="A34" s="60" t="str">
        <f t="shared" si="3"/>
        <v>調布地区</v>
      </c>
      <c r="B34" s="61">
        <f>'総括表(地区)'!AW29</f>
        <v>177992.28907689385</v>
      </c>
      <c r="C34" s="61">
        <f>'総括表(地区)'!AX29</f>
        <v>177234.74807051214</v>
      </c>
      <c r="D34" s="61">
        <f>'総括表(地区)'!AY29</f>
        <v>176483.35818469973</v>
      </c>
      <c r="E34" s="61">
        <f>'総括表(地区)'!AZ29</f>
        <v>175741.44479740731</v>
      </c>
      <c r="F34" s="61">
        <f>'総括表(地区)'!BA29</f>
        <v>175009.36852564188</v>
      </c>
      <c r="G34" s="61">
        <f>'総括表(地区)'!BB29</f>
        <v>174292.54522246614</v>
      </c>
      <c r="H34" s="61">
        <f>'総括表(地区)'!BC29</f>
        <v>173596.51098902826</v>
      </c>
      <c r="I34" s="61" t="str">
        <f>'総括表(地区)'!BD29</f>
        <v>　</v>
      </c>
      <c r="J34" s="61" t="str">
        <f>'総括表(地区)'!BE29</f>
        <v>　</v>
      </c>
      <c r="K34" s="61" t="str">
        <f>'総括表(地区)'!BF29</f>
        <v>　</v>
      </c>
    </row>
    <row r="35" spans="1:11" s="56" customFormat="1" ht="15" customHeight="1">
      <c r="A35" s="62" t="str">
        <f t="shared" si="3"/>
        <v>蒲田地区</v>
      </c>
      <c r="B35" s="63">
        <f>'総括表(地区)'!AW30</f>
        <v>286833.7686239265</v>
      </c>
      <c r="C35" s="63">
        <f>'総括表(地区)'!AX30</f>
        <v>285785.63931520714</v>
      </c>
      <c r="D35" s="63">
        <f>'総括表(地区)'!AY30</f>
        <v>284707.98318457545</v>
      </c>
      <c r="E35" s="63">
        <f>'総括表(地区)'!AZ30</f>
        <v>283602.70556031389</v>
      </c>
      <c r="F35" s="63">
        <f>'総括表(地区)'!BA30</f>
        <v>282471.92118824314</v>
      </c>
      <c r="G35" s="63">
        <f>'総括表(地区)'!BB30</f>
        <v>281324.30321492947</v>
      </c>
      <c r="H35" s="63">
        <f>'総括表(地区)'!BC30</f>
        <v>280156.48025909538</v>
      </c>
      <c r="I35" s="63" t="str">
        <f>'総括表(地区)'!BD30</f>
        <v>　</v>
      </c>
      <c r="J35" s="63" t="str">
        <f>'総括表(地区)'!BE30</f>
        <v>　</v>
      </c>
      <c r="K35" s="63" t="str">
        <f>'総括表(地区)'!BF30</f>
        <v>　</v>
      </c>
    </row>
    <row r="36" spans="1:11" s="56" customFormat="1" ht="15" customHeight="1">
      <c r="A36" s="64" t="str">
        <f t="shared" si="3"/>
        <v>区全域</v>
      </c>
      <c r="B36" s="65">
        <f>'総括表(地区)'!AW31</f>
        <v>715386.69767549285</v>
      </c>
      <c r="C36" s="65">
        <f>'総括表(地区)'!AX31</f>
        <v>713242.13852253929</v>
      </c>
      <c r="D36" s="65">
        <f>'総括表(地区)'!AY31</f>
        <v>711066.89905868843</v>
      </c>
      <c r="E36" s="65">
        <f>'総括表(地区)'!AZ31</f>
        <v>708865.48100656876</v>
      </c>
      <c r="F36" s="65">
        <f>'総括表(地区)'!BA31</f>
        <v>706643.38153078489</v>
      </c>
      <c r="G36" s="65">
        <f>'総括表(地区)'!BB31</f>
        <v>704413.38767031534</v>
      </c>
      <c r="H36" s="65">
        <f>'総括表(地区)'!BC31</f>
        <v>702179.47954848153</v>
      </c>
      <c r="I36" s="65" t="str">
        <f>'総括表(地区)'!BD31</f>
        <v>　</v>
      </c>
      <c r="J36" s="65" t="str">
        <f>'総括表(地区)'!BE31</f>
        <v>　</v>
      </c>
      <c r="K36" s="65" t="str">
        <f>'総括表(地区)'!BF31</f>
        <v>　</v>
      </c>
    </row>
  </sheetData>
  <mergeCells count="5">
    <mergeCell ref="D2:E2"/>
    <mergeCell ref="D3:E3"/>
    <mergeCell ref="D4:E4"/>
    <mergeCell ref="D5:E5"/>
    <mergeCell ref="D6:E6"/>
  </mergeCells>
  <phoneticPr fontId="6"/>
  <printOptions horizontalCentered="1" verticalCentered="1"/>
  <pageMargins left="0.25" right="0.25" top="0.75" bottom="0.75" header="0.3" footer="0.3"/>
  <pageSetup paperSize="9" orientation="landscape" r:id="rId1"/>
  <headerFooter>
    <oddHeader>&amp;R&amp;"メイリオ,ボールド"&amp;9大田区将来人口推計（令和4年3月）の概要</oddHead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A1:K18"/>
  <sheetViews>
    <sheetView zoomScale="70" zoomScaleNormal="70" workbookViewId="0">
      <selection activeCell="A18" sqref="A18:XFD20"/>
    </sheetView>
  </sheetViews>
  <sheetFormatPr defaultColWidth="9" defaultRowHeight="15" customHeight="1"/>
  <cols>
    <col min="1" max="1" width="18.5" style="51" customWidth="1"/>
    <col min="2" max="10" width="11.875" style="50" customWidth="1"/>
    <col min="11" max="11" width="15.625" style="50" customWidth="1"/>
    <col min="12" max="16384" width="9" style="50"/>
  </cols>
  <sheetData>
    <row r="1" spans="1:11" ht="30" customHeight="1">
      <c r="A1" s="49" t="str">
        <f>総括表!$A$43</f>
        <v>：生産年齢人口比率_区全域</v>
      </c>
      <c r="K1" s="51"/>
    </row>
    <row r="2" spans="1:11" s="53" customFormat="1" ht="20.100000000000001" customHeight="1">
      <c r="A2" s="52"/>
      <c r="E2" s="54"/>
      <c r="F2" s="54">
        <f>総括表!C5</f>
        <v>2019</v>
      </c>
      <c r="G2" s="54">
        <f>総括表!D5</f>
        <v>2020</v>
      </c>
      <c r="H2" s="54">
        <f>総括表!E5</f>
        <v>2021</v>
      </c>
      <c r="I2" s="54">
        <f>総括表!F5</f>
        <v>2022</v>
      </c>
      <c r="J2" s="54">
        <f>総括表!G5</f>
        <v>2023</v>
      </c>
      <c r="K2" s="54">
        <f>総括表!H5</f>
        <v>2024</v>
      </c>
    </row>
    <row r="3" spans="1:11" s="56" customFormat="1" ht="20.100000000000001" customHeight="1">
      <c r="A3" s="55"/>
      <c r="E3" s="66" t="s">
        <v>27</v>
      </c>
      <c r="F3" s="80">
        <f>IF(総括表!C46="","",総括表!C46)</f>
        <v>0.66286698083982354</v>
      </c>
      <c r="G3" s="80">
        <f>IF(総括表!D46="","",総括表!D46)</f>
        <v>0.66489809977766967</v>
      </c>
      <c r="H3" s="80">
        <f>IF(総括表!E46="","",総括表!E46)</f>
        <v>0.66467576791808869</v>
      </c>
      <c r="I3" s="80">
        <f>IF(総括表!F46="","",総括表!F46)</f>
        <v>0.66531769458887879</v>
      </c>
      <c r="J3" s="80">
        <f>IF(総括表!G46="","",総括表!G46)</f>
        <v>0.66825548271956614</v>
      </c>
      <c r="K3" s="80">
        <f>IF(総括表!H46="","",総括表!H46)</f>
        <v>0.67307403964374635</v>
      </c>
    </row>
    <row r="4" spans="1:11" s="56" customFormat="1" ht="6.95" customHeight="1">
      <c r="A4" s="55"/>
      <c r="E4" s="55"/>
    </row>
    <row r="5" spans="1:11" s="53" customFormat="1" ht="20.100000000000001" customHeight="1">
      <c r="A5" s="57"/>
      <c r="B5" s="54">
        <f>総括表!I5</f>
        <v>2025</v>
      </c>
      <c r="C5" s="54">
        <f>総括表!J5</f>
        <v>2026</v>
      </c>
      <c r="D5" s="54">
        <f>総括表!K5</f>
        <v>2027</v>
      </c>
      <c r="E5" s="54">
        <f>総括表!L5</f>
        <v>2028</v>
      </c>
      <c r="F5" s="54">
        <f>総括表!M5</f>
        <v>2029</v>
      </c>
      <c r="G5" s="54">
        <f>総括表!N5</f>
        <v>2030</v>
      </c>
      <c r="H5" s="54">
        <f>総括表!O5</f>
        <v>2031</v>
      </c>
      <c r="I5" s="54">
        <f>総括表!P5</f>
        <v>2032</v>
      </c>
      <c r="J5" s="54">
        <f>総括表!Q5</f>
        <v>2033</v>
      </c>
      <c r="K5" s="54">
        <f>総括表!R5</f>
        <v>2034</v>
      </c>
    </row>
    <row r="6" spans="1:11" s="56" customFormat="1" ht="20.100000000000001" customHeight="1">
      <c r="A6" s="64" t="str">
        <f>総括表!B10</f>
        <v>基本推計</v>
      </c>
      <c r="B6" s="81">
        <f>IF(総括表!I46="","",総括表!I46)</f>
        <v>0.67815815664419132</v>
      </c>
      <c r="C6" s="81">
        <f>IF(総括表!J46="","",総括表!J46)</f>
        <v>0.68095424880286148</v>
      </c>
      <c r="D6" s="81">
        <f>IF(総括表!K46="","",総括表!K46)</f>
        <v>0.68397848801272332</v>
      </c>
      <c r="E6" s="81">
        <f>IF(総括表!L46="","",総括表!L46)</f>
        <v>0.6864135295242072</v>
      </c>
      <c r="F6" s="81">
        <f>IF(総括表!M46="","",総括表!M46)</f>
        <v>0.68844168804387318</v>
      </c>
      <c r="G6" s="81">
        <f>IF(総括表!N46="","",総括表!N46)</f>
        <v>0.68943748340778921</v>
      </c>
      <c r="H6" s="81">
        <f>IF(総括表!O46="","",総括表!O46)</f>
        <v>0.68931386560037466</v>
      </c>
      <c r="I6" s="81">
        <f>IF(総括表!P46="","",総括表!P46)</f>
        <v>0.69185437964652596</v>
      </c>
      <c r="J6" s="81">
        <f>IF(総括表!Q46="","",総括表!Q46)</f>
        <v>0.69033630246435407</v>
      </c>
      <c r="K6" s="81">
        <f>IF(総括表!R46="","",総括表!R46)</f>
        <v>0.68893910163682348</v>
      </c>
    </row>
    <row r="7" spans="1:11" s="56" customFormat="1" ht="6.95" customHeight="1">
      <c r="A7" s="55"/>
      <c r="E7" s="55"/>
    </row>
    <row r="8" spans="1:11" s="53" customFormat="1" ht="20.100000000000001" customHeight="1">
      <c r="A8" s="57"/>
      <c r="B8" s="54">
        <f>総括表!S5</f>
        <v>2035</v>
      </c>
      <c r="C8" s="54">
        <f>総括表!T5</f>
        <v>2036</v>
      </c>
      <c r="D8" s="54">
        <f>総括表!U5</f>
        <v>2037</v>
      </c>
      <c r="E8" s="54">
        <f>総括表!V5</f>
        <v>2038</v>
      </c>
      <c r="F8" s="54">
        <f>総括表!W5</f>
        <v>2039</v>
      </c>
      <c r="G8" s="54">
        <f>総括表!X5</f>
        <v>2040</v>
      </c>
      <c r="H8" s="54">
        <f>総括表!Y5</f>
        <v>2041</v>
      </c>
      <c r="I8" s="54">
        <f>総括表!Z5</f>
        <v>2042</v>
      </c>
      <c r="J8" s="54">
        <f>総括表!AA5</f>
        <v>2043</v>
      </c>
      <c r="K8" s="54">
        <f>総括表!AB5</f>
        <v>2044</v>
      </c>
    </row>
    <row r="9" spans="1:11" s="56" customFormat="1" ht="20.100000000000001" customHeight="1">
      <c r="A9" s="64" t="str">
        <f t="shared" ref="A9" si="0">A6</f>
        <v>基本推計</v>
      </c>
      <c r="B9" s="81">
        <f>IF(総括表!S46="","",総括表!S46)</f>
        <v>0.68654933588309597</v>
      </c>
      <c r="C9" s="81">
        <f>IF(総括表!T46="","",総括表!T46)</f>
        <v>0.68392726107155721</v>
      </c>
      <c r="D9" s="81">
        <f>IF(総括表!U46="","",総括表!U46)</f>
        <v>0.68065770385079893</v>
      </c>
      <c r="E9" s="81">
        <f>IF(総括表!V46="","",総括表!V46)</f>
        <v>0.67709260636183</v>
      </c>
      <c r="F9" s="81">
        <f>IF(総括表!W46="","",総括表!W46)</f>
        <v>0.67318910956227052</v>
      </c>
      <c r="G9" s="81">
        <f>IF(総括表!X46="","",総括表!X46)</f>
        <v>0.66969444258213595</v>
      </c>
      <c r="H9" s="81">
        <f>IF(総括表!Y46="","",総括表!Y46)</f>
        <v>0.66726812062166863</v>
      </c>
      <c r="I9" s="81">
        <f>IF(総括表!Z46="","",総括表!Z46)</f>
        <v>0.66513607858289603</v>
      </c>
      <c r="J9" s="81">
        <f>IF(総括表!AA46="","",総括表!AA46)</f>
        <v>0.66344463776372598</v>
      </c>
      <c r="K9" s="81">
        <f>IF(総括表!AB46="","",総括表!AB46)</f>
        <v>0.66174692898750542</v>
      </c>
    </row>
    <row r="10" spans="1:11" s="56" customFormat="1" ht="6.95" customHeight="1">
      <c r="A10" s="55"/>
      <c r="E10" s="55"/>
    </row>
    <row r="11" spans="1:11" s="53" customFormat="1" ht="20.100000000000001" customHeight="1">
      <c r="A11" s="57"/>
      <c r="B11" s="54">
        <f>総括表!AC5</f>
        <v>2045</v>
      </c>
      <c r="C11" s="54">
        <f>総括表!AD5</f>
        <v>2046</v>
      </c>
      <c r="D11" s="54">
        <f>総括表!AE5</f>
        <v>2047</v>
      </c>
      <c r="E11" s="54">
        <f>総括表!AF5</f>
        <v>2048</v>
      </c>
      <c r="F11" s="54">
        <f>総括表!AG5</f>
        <v>2049</v>
      </c>
      <c r="G11" s="54">
        <f>総括表!AH5</f>
        <v>2050</v>
      </c>
      <c r="H11" s="54">
        <f>総括表!AI5</f>
        <v>2051</v>
      </c>
      <c r="I11" s="54">
        <f>総括表!AJ5</f>
        <v>2052</v>
      </c>
      <c r="J11" s="54">
        <f>総括表!AK5</f>
        <v>2053</v>
      </c>
      <c r="K11" s="54">
        <f>総括表!AL5</f>
        <v>2054</v>
      </c>
    </row>
    <row r="12" spans="1:11" s="56" customFormat="1" ht="20.100000000000001" customHeight="1">
      <c r="A12" s="64" t="str">
        <f t="shared" ref="A12" si="1">A6</f>
        <v>基本推計</v>
      </c>
      <c r="B12" s="81">
        <f>IF(総括表!AC46="","",総括表!AC46)</f>
        <v>0.66048847675829392</v>
      </c>
      <c r="C12" s="81">
        <f>IF(総括表!AD46="","",総括表!AD46)</f>
        <v>0.65946543145226411</v>
      </c>
      <c r="D12" s="81">
        <f>IF(総括表!AE46="","",総括表!AE46)</f>
        <v>0.65829852635626707</v>
      </c>
      <c r="E12" s="81">
        <f>IF(総括表!AF46="","",総括表!AF46)</f>
        <v>0.6572719303936575</v>
      </c>
      <c r="F12" s="81">
        <f>IF(総括表!AG46="","",総括表!AG46)</f>
        <v>0.65657517664987375</v>
      </c>
      <c r="G12" s="81">
        <f>IF(総括表!AH46="","",総括表!AH46)</f>
        <v>0.65582696575355881</v>
      </c>
      <c r="H12" s="81">
        <f>IF(総括表!AI46="","",総括表!AI46)</f>
        <v>0.65543254967654951</v>
      </c>
      <c r="I12" s="81">
        <f>IF(総括表!AJ46="","",総括表!AJ46)</f>
        <v>0.65580258042846074</v>
      </c>
      <c r="J12" s="81">
        <f>IF(総括表!AK46="","",総括表!AK46)</f>
        <v>0.65651131461872114</v>
      </c>
      <c r="K12" s="81">
        <f>IF(総括表!AL46="","",総括表!AL46)</f>
        <v>0.65722252095138434</v>
      </c>
    </row>
    <row r="13" spans="1:11" s="56" customFormat="1" ht="6.95" customHeight="1">
      <c r="A13" s="55"/>
      <c r="E13" s="55"/>
    </row>
    <row r="14" spans="1:11" s="56" customFormat="1" ht="20.100000000000001" customHeight="1">
      <c r="A14" s="66"/>
      <c r="B14" s="54">
        <f>総括表!AM5</f>
        <v>2055</v>
      </c>
      <c r="C14" s="54">
        <f>総括表!AN5</f>
        <v>2056</v>
      </c>
      <c r="D14" s="54">
        <f>総括表!AO5</f>
        <v>2057</v>
      </c>
      <c r="E14" s="54">
        <f>総括表!AP5</f>
        <v>2058</v>
      </c>
      <c r="F14" s="54">
        <f>総括表!AQ5</f>
        <v>2059</v>
      </c>
      <c r="G14" s="54">
        <f>総括表!AR5</f>
        <v>2060</v>
      </c>
      <c r="H14" s="54">
        <f>総括表!AS5</f>
        <v>2061</v>
      </c>
      <c r="I14" s="54">
        <f>総括表!AT5</f>
        <v>2062</v>
      </c>
      <c r="J14" s="54">
        <f>総括表!AU5</f>
        <v>2063</v>
      </c>
      <c r="K14" s="54">
        <f>総括表!AV5</f>
        <v>2064</v>
      </c>
    </row>
    <row r="15" spans="1:11" s="56" customFormat="1" ht="20.100000000000001" customHeight="1">
      <c r="A15" s="64" t="str">
        <f t="shared" ref="A15" si="2">A6</f>
        <v>基本推計</v>
      </c>
      <c r="B15" s="81">
        <f>IF(総括表!AM46="","",総括表!AM46)</f>
        <v>0.65845443937296155</v>
      </c>
      <c r="C15" s="81">
        <f>IF(総括表!AN46="","",総括表!AN46)</f>
        <v>0.65975182104143504</v>
      </c>
      <c r="D15" s="81">
        <f>IF(総括表!AO46="","",総括表!AO46)</f>
        <v>0.66065193507339237</v>
      </c>
      <c r="E15" s="81">
        <f>IF(総括表!AP46="","",総括表!AP46)</f>
        <v>0.66174276659346942</v>
      </c>
      <c r="F15" s="81">
        <f>IF(総括表!AQ46="","",総括表!AQ46)</f>
        <v>0.66254279379681025</v>
      </c>
      <c r="G15" s="81">
        <f>IF(総括表!AR46="","",総括表!AR46)</f>
        <v>0.66245093429734614</v>
      </c>
      <c r="H15" s="81">
        <f>IF(総括表!AS46="","",総括表!AS46)</f>
        <v>0.66249736318720109</v>
      </c>
      <c r="I15" s="81">
        <f>IF(総括表!AT46="","",総括表!AT46)</f>
        <v>0.6614785115317583</v>
      </c>
      <c r="J15" s="81">
        <f>IF(総括表!AU46="","",総括表!AU46)</f>
        <v>0.66026595720015069</v>
      </c>
      <c r="K15" s="81">
        <f>IF(総括表!AV46="","",総括表!AV46)</f>
        <v>0.65913957010992064</v>
      </c>
    </row>
    <row r="16" spans="1:11" s="56" customFormat="1" ht="6.95" customHeight="1">
      <c r="A16" s="55"/>
      <c r="E16" s="55"/>
    </row>
    <row r="17" spans="1:11" s="53" customFormat="1" ht="20.100000000000001" customHeight="1">
      <c r="A17" s="57"/>
      <c r="B17" s="54">
        <f>総括表!AW5</f>
        <v>2065</v>
      </c>
      <c r="C17" s="54">
        <f>総括表!AX5</f>
        <v>2066</v>
      </c>
      <c r="D17" s="54">
        <f>総括表!AY5</f>
        <v>2067</v>
      </c>
      <c r="E17" s="54">
        <f>総括表!AZ5</f>
        <v>2068</v>
      </c>
      <c r="F17" s="54">
        <f>総括表!BA5</f>
        <v>2069</v>
      </c>
      <c r="G17" s="54">
        <f>総括表!BB5</f>
        <v>2070</v>
      </c>
      <c r="H17" s="54">
        <f>総括表!BC5</f>
        <v>2071</v>
      </c>
      <c r="I17" s="54" t="str">
        <f>総括表!BD5</f>
        <v>　</v>
      </c>
      <c r="J17" s="54" t="str">
        <f>総括表!BE5</f>
        <v>　</v>
      </c>
      <c r="K17" s="54" t="str">
        <f>総括表!BF5</f>
        <v>　</v>
      </c>
    </row>
    <row r="18" spans="1:11" s="56" customFormat="1" ht="20.100000000000001" customHeight="1">
      <c r="A18" s="64" t="str">
        <f t="shared" ref="A18" si="3">A6</f>
        <v>基本推計</v>
      </c>
      <c r="B18" s="81">
        <f>IF(総括表!AW46="","",総括表!AW46)</f>
        <v>0.65769523176691191</v>
      </c>
      <c r="C18" s="81">
        <f>IF(総括表!AX46="","",総括表!AX46)</f>
        <v>0.655586939089431</v>
      </c>
      <c r="D18" s="81">
        <f>IF(総括表!AY46="","",総括表!AY46)</f>
        <v>0.65341970019556606</v>
      </c>
      <c r="E18" s="81">
        <f>IF(総括表!AZ46="","",総括表!AZ46)</f>
        <v>0.65161865458285873</v>
      </c>
      <c r="F18" s="81">
        <f>IF(総括表!BA46="","",総括表!BA46)</f>
        <v>0.65025502617451769</v>
      </c>
      <c r="G18" s="81">
        <f>IF(総括表!BB46="","",総括表!BB46)</f>
        <v>0.64886240450131361</v>
      </c>
      <c r="H18" s="81">
        <f>IF(総括表!BC46="","",総括表!BC46)</f>
        <v>0.64802244188210423</v>
      </c>
      <c r="I18" s="81" t="str">
        <f>IF(総括表!BD46="","",総括表!BD46)</f>
        <v/>
      </c>
      <c r="J18" s="81" t="str">
        <f>IF(総括表!BE46="","",総括表!BE46)</f>
        <v/>
      </c>
      <c r="K18" s="81" t="str">
        <f>IF(総括表!BF46="","",総括表!BF46)</f>
        <v/>
      </c>
    </row>
  </sheetData>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dimension ref="A1:K36"/>
  <sheetViews>
    <sheetView zoomScale="70" zoomScaleNormal="70" workbookViewId="0">
      <selection activeCell="A97" sqref="A97:K127"/>
    </sheetView>
  </sheetViews>
  <sheetFormatPr defaultColWidth="9" defaultRowHeight="15" customHeight="1"/>
  <cols>
    <col min="1" max="1" width="18.5" style="51" customWidth="1"/>
    <col min="2" max="10" width="11.875" style="50" customWidth="1"/>
    <col min="11" max="11" width="15.625" style="50" customWidth="1"/>
    <col min="12" max="16384" width="9" style="50"/>
  </cols>
  <sheetData>
    <row r="1" spans="1:11" ht="20.100000000000001" customHeight="1">
      <c r="A1" s="49" t="str">
        <f>'総括表(地区)'!$A$43</f>
        <v>：生産年齢人口比率_地区別(基本推計)</v>
      </c>
      <c r="K1" s="51"/>
    </row>
    <row r="2" spans="1:11" s="53" customFormat="1" ht="20.100000000000001" customHeight="1">
      <c r="A2" s="52"/>
      <c r="D2" s="112"/>
      <c r="E2" s="113"/>
      <c r="F2" s="54">
        <f>総括表!C5</f>
        <v>2019</v>
      </c>
      <c r="G2" s="54">
        <f>総括表!D5</f>
        <v>2020</v>
      </c>
      <c r="H2" s="54">
        <f>総括表!E5</f>
        <v>2021</v>
      </c>
      <c r="I2" s="54">
        <f>総括表!F5</f>
        <v>2022</v>
      </c>
      <c r="J2" s="54">
        <f>総括表!G5</f>
        <v>2023</v>
      </c>
      <c r="K2" s="54">
        <f>総括表!H5</f>
        <v>2024</v>
      </c>
    </row>
    <row r="3" spans="1:11" s="53" customFormat="1" ht="15" customHeight="1">
      <c r="A3" s="52"/>
      <c r="D3" s="114" t="str">
        <f>"大森地区"</f>
        <v>大森地区</v>
      </c>
      <c r="E3" s="115"/>
      <c r="F3" s="83">
        <f>'総括表(地区)'!C43</f>
        <v>0.66439020071242505</v>
      </c>
      <c r="G3" s="83">
        <f>'総括表(地区)'!D43</f>
        <v>0.66677934560297714</v>
      </c>
      <c r="H3" s="83">
        <f>'総括表(地区)'!E43</f>
        <v>0.66636731837980678</v>
      </c>
      <c r="I3" s="83">
        <f>'総括表(地区)'!F43</f>
        <v>0.66664712300252216</v>
      </c>
      <c r="J3" s="83">
        <f>'総括表(地区)'!G43</f>
        <v>0.6695042086646229</v>
      </c>
      <c r="K3" s="83">
        <f>'総括表(地区)'!H43</f>
        <v>0.6747318821438637</v>
      </c>
    </row>
    <row r="4" spans="1:11" s="53" customFormat="1" ht="15" customHeight="1">
      <c r="A4" s="52"/>
      <c r="D4" s="116" t="str">
        <f>"調布地区"</f>
        <v>調布地区</v>
      </c>
      <c r="E4" s="117"/>
      <c r="F4" s="84">
        <f>'総括表(地区)'!C44</f>
        <v>0.66127101133713873</v>
      </c>
      <c r="G4" s="84">
        <f>'総括表(地区)'!D44</f>
        <v>0.66251646432447364</v>
      </c>
      <c r="H4" s="84">
        <f>'総括表(地区)'!E44</f>
        <v>0.66109524742905412</v>
      </c>
      <c r="I4" s="84">
        <f>'総括表(地区)'!F44</f>
        <v>0.66079470685544128</v>
      </c>
      <c r="J4" s="84">
        <f>'総括表(地区)'!G44</f>
        <v>0.66086887873411793</v>
      </c>
      <c r="K4" s="84">
        <f>'総括表(地区)'!H44</f>
        <v>0.66367933628140974</v>
      </c>
    </row>
    <row r="5" spans="1:11" s="53" customFormat="1" ht="15" customHeight="1">
      <c r="A5" s="52"/>
      <c r="D5" s="118" t="str">
        <f>"蒲田地区"</f>
        <v>蒲田地区</v>
      </c>
      <c r="E5" s="119"/>
      <c r="F5" s="82">
        <f>'総括表(地区)'!C45</f>
        <v>0.6626313603431061</v>
      </c>
      <c r="G5" s="82">
        <f>'総括表(地区)'!D45</f>
        <v>0.66486782290713831</v>
      </c>
      <c r="H5" s="82">
        <f>'総括表(地区)'!E45</f>
        <v>0.66557549791414161</v>
      </c>
      <c r="I5" s="82">
        <f>'総括表(地区)'!F45</f>
        <v>0.6671169142651403</v>
      </c>
      <c r="J5" s="82">
        <f>'総括表(地区)'!G45</f>
        <v>0.67194599143096401</v>
      </c>
      <c r="K5" s="82">
        <f>'総括表(地区)'!H45</f>
        <v>0.67767242087947088</v>
      </c>
    </row>
    <row r="6" spans="1:11" s="56" customFormat="1" ht="15" customHeight="1">
      <c r="A6" s="55"/>
      <c r="D6" s="120" t="str">
        <f>"区全域"</f>
        <v>区全域</v>
      </c>
      <c r="E6" s="121"/>
      <c r="F6" s="81">
        <f>'総括表(地区)'!C46</f>
        <v>0.66286698083982365</v>
      </c>
      <c r="G6" s="81">
        <f>'総括表(地区)'!D46</f>
        <v>0.66489809977766956</v>
      </c>
      <c r="H6" s="81">
        <f>'総括表(地区)'!E46</f>
        <v>0.66467576791808869</v>
      </c>
      <c r="I6" s="81">
        <f>'総括表(地区)'!F46</f>
        <v>0.66531769458887879</v>
      </c>
      <c r="J6" s="81">
        <f>'総括表(地区)'!G46</f>
        <v>0.66825548271956614</v>
      </c>
      <c r="K6" s="81">
        <f>'総括表(地区)'!H46</f>
        <v>0.67307403964374646</v>
      </c>
    </row>
    <row r="7" spans="1:11" s="56" customFormat="1" ht="6.95" customHeight="1">
      <c r="A7" s="55"/>
      <c r="E7" s="55"/>
    </row>
    <row r="8" spans="1:11" s="53" customFormat="1" ht="20.100000000000001" customHeight="1">
      <c r="A8" s="57"/>
      <c r="B8" s="54">
        <f>総括表!I5</f>
        <v>2025</v>
      </c>
      <c r="C8" s="54">
        <f>総括表!J5</f>
        <v>2026</v>
      </c>
      <c r="D8" s="54">
        <f>総括表!K5</f>
        <v>2027</v>
      </c>
      <c r="E8" s="54">
        <f>総括表!L5</f>
        <v>2028</v>
      </c>
      <c r="F8" s="54">
        <f>総括表!M5</f>
        <v>2029</v>
      </c>
      <c r="G8" s="54">
        <f>総括表!N5</f>
        <v>2030</v>
      </c>
      <c r="H8" s="54">
        <f>総括表!O5</f>
        <v>2031</v>
      </c>
      <c r="I8" s="54">
        <f>総括表!P5</f>
        <v>2032</v>
      </c>
      <c r="J8" s="54">
        <f>総括表!Q5</f>
        <v>2033</v>
      </c>
      <c r="K8" s="54">
        <f>総括表!R5</f>
        <v>2034</v>
      </c>
    </row>
    <row r="9" spans="1:11" s="56" customFormat="1" ht="15" customHeight="1">
      <c r="A9" s="58" t="str">
        <f>"大森地区"</f>
        <v>大森地区</v>
      </c>
      <c r="B9" s="83">
        <f>'総括表(地区)'!I43</f>
        <v>0.68026634140519904</v>
      </c>
      <c r="C9" s="83">
        <f>'総括表(地区)'!J43</f>
        <v>0.68293305376593438</v>
      </c>
      <c r="D9" s="83">
        <f>'総括表(地区)'!K43</f>
        <v>0.68630370684074127</v>
      </c>
      <c r="E9" s="83">
        <f>'総括表(地区)'!L43</f>
        <v>0.68921143947310837</v>
      </c>
      <c r="F9" s="83">
        <f>'総括表(地区)'!M43</f>
        <v>0.69198609065918049</v>
      </c>
      <c r="G9" s="83">
        <f>'総括表(地区)'!N43</f>
        <v>0.69369193497216763</v>
      </c>
      <c r="H9" s="83">
        <f>'総括表(地区)'!O43</f>
        <v>0.69410492170442184</v>
      </c>
      <c r="I9" s="83">
        <f>'総括表(地区)'!P43</f>
        <v>0.69714393726878099</v>
      </c>
      <c r="J9" s="83">
        <f>'総括表(地区)'!Q43</f>
        <v>0.69625784803091029</v>
      </c>
      <c r="K9" s="83">
        <f>'総括表(地区)'!R43</f>
        <v>0.69549549005051658</v>
      </c>
    </row>
    <row r="10" spans="1:11" s="56" customFormat="1" ht="15" customHeight="1">
      <c r="A10" s="60" t="str">
        <f>"調布地区"</f>
        <v>調布地区</v>
      </c>
      <c r="B10" s="84">
        <f>'総括表(地区)'!I44</f>
        <v>0.66740852168874498</v>
      </c>
      <c r="C10" s="84">
        <f>'総括表(地区)'!J44</f>
        <v>0.66867424871740477</v>
      </c>
      <c r="D10" s="84">
        <f>'総括表(地区)'!K44</f>
        <v>0.66974119875315574</v>
      </c>
      <c r="E10" s="84">
        <f>'総括表(地区)'!L44</f>
        <v>0.67055515058655868</v>
      </c>
      <c r="F10" s="84">
        <f>'総括表(地区)'!M44</f>
        <v>0.67054917190214613</v>
      </c>
      <c r="G10" s="84">
        <f>'総括表(地区)'!N44</f>
        <v>0.66973539315704411</v>
      </c>
      <c r="H10" s="84">
        <f>'総括表(地区)'!O44</f>
        <v>0.66791024232244312</v>
      </c>
      <c r="I10" s="84">
        <f>'総括表(地区)'!P44</f>
        <v>0.6688880906893474</v>
      </c>
      <c r="J10" s="84">
        <f>'総括表(地区)'!Q44</f>
        <v>0.66548225132652139</v>
      </c>
      <c r="K10" s="84">
        <f>'総括表(地区)'!R44</f>
        <v>0.66268850123742884</v>
      </c>
    </row>
    <row r="11" spans="1:11" s="56" customFormat="1" ht="15" customHeight="1">
      <c r="A11" s="62" t="str">
        <f>"蒲田地区"</f>
        <v>蒲田地区</v>
      </c>
      <c r="B11" s="82">
        <f>'総括表(地区)'!I45</f>
        <v>0.68323797908480399</v>
      </c>
      <c r="C11" s="82">
        <f>'総括表(地区)'!J45</f>
        <v>0.68710011931797588</v>
      </c>
      <c r="D11" s="82">
        <f>'総括表(地区)'!K45</f>
        <v>0.69106866846448067</v>
      </c>
      <c r="E11" s="82">
        <f>'総括表(地区)'!L45</f>
        <v>0.69413024030042414</v>
      </c>
      <c r="F11" s="82">
        <f>'総括表(地区)'!M45</f>
        <v>0.69681869383054196</v>
      </c>
      <c r="G11" s="82">
        <f>'総括表(地区)'!N45</f>
        <v>0.69836319789680779</v>
      </c>
      <c r="H11" s="82">
        <f>'総括表(地区)'!O45</f>
        <v>0.69886183964702342</v>
      </c>
      <c r="I11" s="82">
        <f>'総括表(地区)'!P45</f>
        <v>0.70196905752425776</v>
      </c>
      <c r="J11" s="82">
        <f>'総括表(地区)'!Q45</f>
        <v>0.70111413739681649</v>
      </c>
      <c r="K11" s="82">
        <f>'総括表(地区)'!R45</f>
        <v>0.70006752129270589</v>
      </c>
    </row>
    <row r="12" spans="1:11" s="56" customFormat="1" ht="15" customHeight="1">
      <c r="A12" s="64" t="str">
        <f>"区全域"</f>
        <v>区全域</v>
      </c>
      <c r="B12" s="81">
        <f>'総括表(地区)'!I46</f>
        <v>0.67815815664419132</v>
      </c>
      <c r="C12" s="81">
        <f>'総括表(地区)'!J46</f>
        <v>0.68095424880286137</v>
      </c>
      <c r="D12" s="81">
        <f>'総括表(地区)'!K46</f>
        <v>0.68397848801272332</v>
      </c>
      <c r="E12" s="81">
        <f>'総括表(地区)'!L46</f>
        <v>0.68641352952420709</v>
      </c>
      <c r="F12" s="81">
        <f>'総括表(地区)'!M46</f>
        <v>0.68844168804387318</v>
      </c>
      <c r="G12" s="81">
        <f>'総括表(地区)'!N46</f>
        <v>0.68943748340778921</v>
      </c>
      <c r="H12" s="81">
        <f>'総括表(地区)'!O46</f>
        <v>0.68931386560037455</v>
      </c>
      <c r="I12" s="81">
        <f>'総括表(地区)'!P46</f>
        <v>0.69185437964652574</v>
      </c>
      <c r="J12" s="81">
        <f>'総括表(地区)'!Q46</f>
        <v>0.69033630246435396</v>
      </c>
      <c r="K12" s="81">
        <f>'総括表(地区)'!R46</f>
        <v>0.68893910163682348</v>
      </c>
    </row>
    <row r="13" spans="1:11" s="56" customFormat="1" ht="6.95" customHeight="1">
      <c r="A13" s="55"/>
      <c r="E13" s="55"/>
    </row>
    <row r="14" spans="1:11" s="53" customFormat="1" ht="20.100000000000001" customHeight="1">
      <c r="A14" s="57"/>
      <c r="B14" s="54">
        <f>総括表!S5</f>
        <v>2035</v>
      </c>
      <c r="C14" s="54">
        <f>総括表!T5</f>
        <v>2036</v>
      </c>
      <c r="D14" s="54">
        <f>総括表!U5</f>
        <v>2037</v>
      </c>
      <c r="E14" s="54">
        <f>総括表!V5</f>
        <v>2038</v>
      </c>
      <c r="F14" s="54">
        <f>総括表!W5</f>
        <v>2039</v>
      </c>
      <c r="G14" s="54">
        <f>総括表!X5</f>
        <v>2040</v>
      </c>
      <c r="H14" s="54">
        <f>総括表!Y5</f>
        <v>2041</v>
      </c>
      <c r="I14" s="54">
        <f>総括表!Z5</f>
        <v>2042</v>
      </c>
      <c r="J14" s="54">
        <f>総括表!AA5</f>
        <v>2043</v>
      </c>
      <c r="K14" s="54">
        <f>総括表!AB5</f>
        <v>2044</v>
      </c>
    </row>
    <row r="15" spans="1:11" s="56" customFormat="1" ht="15" customHeight="1">
      <c r="A15" s="58" t="str">
        <f t="shared" ref="A15:A18" si="0">A9</f>
        <v>大森地区</v>
      </c>
      <c r="B15" s="83">
        <f>'総括表(地区)'!S43</f>
        <v>0.69383807674582776</v>
      </c>
      <c r="C15" s="83">
        <f>'総括表(地区)'!T43</f>
        <v>0.69199431168380998</v>
      </c>
      <c r="D15" s="83">
        <f>'総括表(地区)'!U43</f>
        <v>0.68918217233409684</v>
      </c>
      <c r="E15" s="83">
        <f>'総括表(地区)'!V43</f>
        <v>0.68647986016157836</v>
      </c>
      <c r="F15" s="83">
        <f>'総括表(地区)'!W43</f>
        <v>0.68342505090084094</v>
      </c>
      <c r="G15" s="83">
        <f>'総括表(地区)'!X43</f>
        <v>0.68006090450933421</v>
      </c>
      <c r="H15" s="83">
        <f>'総括表(地区)'!Y43</f>
        <v>0.67787794899679898</v>
      </c>
      <c r="I15" s="83">
        <f>'総括表(地区)'!Z43</f>
        <v>0.67578895243723369</v>
      </c>
      <c r="J15" s="83">
        <f>'総括表(地区)'!AA43</f>
        <v>0.67450362720077695</v>
      </c>
      <c r="K15" s="83">
        <f>'総括表(地区)'!AB43</f>
        <v>0.67273735094998388</v>
      </c>
    </row>
    <row r="16" spans="1:11" s="56" customFormat="1" ht="15" customHeight="1">
      <c r="A16" s="60" t="str">
        <f t="shared" si="0"/>
        <v>調布地区</v>
      </c>
      <c r="B16" s="84">
        <f>'総括表(地区)'!S44</f>
        <v>0.65871182626356239</v>
      </c>
      <c r="C16" s="84">
        <f>'総括表(地区)'!T44</f>
        <v>0.65487084541574458</v>
      </c>
      <c r="D16" s="84">
        <f>'総括表(地区)'!U44</f>
        <v>0.65097314855947552</v>
      </c>
      <c r="E16" s="84">
        <f>'総括表(地区)'!V44</f>
        <v>0.64639301937535509</v>
      </c>
      <c r="F16" s="84">
        <f>'総括表(地区)'!W44</f>
        <v>0.64107473476291665</v>
      </c>
      <c r="G16" s="84">
        <f>'総括表(地区)'!X44</f>
        <v>0.63608988268354749</v>
      </c>
      <c r="H16" s="84">
        <f>'総括表(地区)'!Y44</f>
        <v>0.6324744690356805</v>
      </c>
      <c r="I16" s="84">
        <f>'総括表(地区)'!Z44</f>
        <v>0.6296340163378652</v>
      </c>
      <c r="J16" s="84">
        <f>'総括表(地区)'!AA44</f>
        <v>0.62662495489802239</v>
      </c>
      <c r="K16" s="84">
        <f>'総括表(地区)'!AB44</f>
        <v>0.62380121470389771</v>
      </c>
    </row>
    <row r="17" spans="1:11" s="56" customFormat="1" ht="15" customHeight="1">
      <c r="A17" s="62" t="str">
        <f t="shared" si="0"/>
        <v>蒲田地区</v>
      </c>
      <c r="B17" s="82">
        <f>'総括表(地区)'!S45</f>
        <v>0.69806501383950337</v>
      </c>
      <c r="C17" s="82">
        <f>'総括表(地区)'!T45</f>
        <v>0.69555950689125112</v>
      </c>
      <c r="D17" s="82">
        <f>'総括表(地区)'!U45</f>
        <v>0.69229786480361011</v>
      </c>
      <c r="E17" s="82">
        <f>'総括表(地区)'!V45</f>
        <v>0.68864274087982891</v>
      </c>
      <c r="F17" s="82">
        <f>'総括表(地区)'!W45</f>
        <v>0.68490926992928658</v>
      </c>
      <c r="G17" s="82">
        <f>'総括表(地区)'!X45</f>
        <v>0.68222487714305902</v>
      </c>
      <c r="H17" s="82">
        <f>'総括表(地区)'!Y45</f>
        <v>0.6803230693566289</v>
      </c>
      <c r="I17" s="82">
        <f>'総括表(地区)'!Z45</f>
        <v>0.67857976156626709</v>
      </c>
      <c r="J17" s="82">
        <f>'総括表(地区)'!AA45</f>
        <v>0.67735779270998508</v>
      </c>
      <c r="K17" s="82">
        <f>'総括表(地区)'!AB45</f>
        <v>0.67640491420217563</v>
      </c>
    </row>
    <row r="18" spans="1:11" s="56" customFormat="1" ht="15" customHeight="1">
      <c r="A18" s="64" t="str">
        <f t="shared" si="0"/>
        <v>区全域</v>
      </c>
      <c r="B18" s="81">
        <f>'総括表(地区)'!S46</f>
        <v>0.68654933588309586</v>
      </c>
      <c r="C18" s="81">
        <f>'総括表(地区)'!T46</f>
        <v>0.6839272610715571</v>
      </c>
      <c r="D18" s="81">
        <f>'総括表(地区)'!U46</f>
        <v>0.68065770385079905</v>
      </c>
      <c r="E18" s="81">
        <f>'総括表(地区)'!V46</f>
        <v>0.67709260636183011</v>
      </c>
      <c r="F18" s="81">
        <f>'総括表(地区)'!W46</f>
        <v>0.6731891095622704</v>
      </c>
      <c r="G18" s="81">
        <f>'総括表(地区)'!X46</f>
        <v>0.66969444258213595</v>
      </c>
      <c r="H18" s="81">
        <f>'総括表(地区)'!Y46</f>
        <v>0.66726812062166851</v>
      </c>
      <c r="I18" s="81">
        <f>'総括表(地区)'!Z46</f>
        <v>0.66513607858289592</v>
      </c>
      <c r="J18" s="81">
        <f>'総括表(地区)'!AA46</f>
        <v>0.66344463776372575</v>
      </c>
      <c r="K18" s="81">
        <f>'総括表(地区)'!AB46</f>
        <v>0.66174692898750553</v>
      </c>
    </row>
    <row r="19" spans="1:11" s="56" customFormat="1" ht="6.95" customHeight="1">
      <c r="A19" s="55"/>
      <c r="E19" s="55"/>
    </row>
    <row r="20" spans="1:11" s="53" customFormat="1" ht="20.100000000000001" customHeight="1">
      <c r="A20" s="57"/>
      <c r="B20" s="54">
        <f>総括表!AC5</f>
        <v>2045</v>
      </c>
      <c r="C20" s="54">
        <f>総括表!AD5</f>
        <v>2046</v>
      </c>
      <c r="D20" s="54">
        <f>総括表!AE5</f>
        <v>2047</v>
      </c>
      <c r="E20" s="54">
        <f>総括表!AF5</f>
        <v>2048</v>
      </c>
      <c r="F20" s="54">
        <f>総括表!AG5</f>
        <v>2049</v>
      </c>
      <c r="G20" s="54">
        <f>総括表!AH5</f>
        <v>2050</v>
      </c>
      <c r="H20" s="54">
        <f>総括表!AI5</f>
        <v>2051</v>
      </c>
      <c r="I20" s="54">
        <f>総括表!AJ5</f>
        <v>2052</v>
      </c>
      <c r="J20" s="54">
        <f>総括表!AK5</f>
        <v>2053</v>
      </c>
      <c r="K20" s="54">
        <f>総括表!AL5</f>
        <v>2054</v>
      </c>
    </row>
    <row r="21" spans="1:11" s="56" customFormat="1" ht="15" customHeight="1">
      <c r="A21" s="58" t="str">
        <f t="shared" ref="A21:A24" si="1">A9</f>
        <v>大森地区</v>
      </c>
      <c r="B21" s="83">
        <f>'総括表(地区)'!AC43</f>
        <v>0.67155128455137936</v>
      </c>
      <c r="C21" s="83">
        <f>'総括表(地区)'!AD43</f>
        <v>0.67051164849988554</v>
      </c>
      <c r="D21" s="83">
        <f>'総括表(地区)'!AE43</f>
        <v>0.66934517721278786</v>
      </c>
      <c r="E21" s="83">
        <f>'総括表(地区)'!AF43</f>
        <v>0.6683963073244249</v>
      </c>
      <c r="F21" s="83">
        <f>'総括表(地区)'!AG43</f>
        <v>0.66779298590191583</v>
      </c>
      <c r="G21" s="83">
        <f>'総括表(地区)'!AH43</f>
        <v>0.66691494670296192</v>
      </c>
      <c r="H21" s="83">
        <f>'総括表(地区)'!AI43</f>
        <v>0.66639020906143964</v>
      </c>
      <c r="I21" s="83">
        <f>'総括表(地区)'!AJ43</f>
        <v>0.66658647833164542</v>
      </c>
      <c r="J21" s="83">
        <f>'総括表(地区)'!AK43</f>
        <v>0.66701302847179444</v>
      </c>
      <c r="K21" s="83">
        <f>'総括表(地区)'!AL43</f>
        <v>0.66748091291683342</v>
      </c>
    </row>
    <row r="22" spans="1:11" s="56" customFormat="1" ht="15" customHeight="1">
      <c r="A22" s="60" t="str">
        <f t="shared" si="1"/>
        <v>調布地区</v>
      </c>
      <c r="B22" s="84">
        <f>'総括表(地区)'!AC44</f>
        <v>0.62181102134346178</v>
      </c>
      <c r="C22" s="84">
        <f>'総括表(地区)'!AD44</f>
        <v>0.61981673267181858</v>
      </c>
      <c r="D22" s="84">
        <f>'総括表(地区)'!AE44</f>
        <v>0.61816644648329822</v>
      </c>
      <c r="E22" s="84">
        <f>'総括表(地区)'!AF44</f>
        <v>0.61663851134910475</v>
      </c>
      <c r="F22" s="84">
        <f>'総括表(地区)'!AG44</f>
        <v>0.61525142475953354</v>
      </c>
      <c r="G22" s="84">
        <f>'総括表(地区)'!AH44</f>
        <v>0.61445588274772922</v>
      </c>
      <c r="H22" s="84">
        <f>'総括表(地区)'!AI44</f>
        <v>0.6136669018255172</v>
      </c>
      <c r="I22" s="84">
        <f>'総括表(地区)'!AJ44</f>
        <v>0.61478765877963371</v>
      </c>
      <c r="J22" s="84">
        <f>'総括表(地区)'!AK44</f>
        <v>0.61606959883323642</v>
      </c>
      <c r="K22" s="84">
        <f>'総括表(地区)'!AL44</f>
        <v>0.61738499696349269</v>
      </c>
    </row>
    <row r="23" spans="1:11" s="56" customFormat="1" ht="15" customHeight="1">
      <c r="A23" s="62" t="str">
        <f t="shared" si="1"/>
        <v>蒲田地区</v>
      </c>
      <c r="B23" s="82">
        <f>'総括表(地区)'!AC45</f>
        <v>0.6755250867030157</v>
      </c>
      <c r="C23" s="82">
        <f>'総括表(地区)'!AD45</f>
        <v>0.67510811471531573</v>
      </c>
      <c r="D23" s="82">
        <f>'総括表(地区)'!AE45</f>
        <v>0.67422732584290312</v>
      </c>
      <c r="E23" s="82">
        <f>'総括表(地区)'!AF45</f>
        <v>0.67342928878377395</v>
      </c>
      <c r="F23" s="82">
        <f>'総括表(地区)'!AG45</f>
        <v>0.67306204970575889</v>
      </c>
      <c r="G23" s="82">
        <f>'総括表(地区)'!AH45</f>
        <v>0.67242507525952455</v>
      </c>
      <c r="H23" s="82">
        <f>'総括表(地区)'!AI45</f>
        <v>0.6723570050021086</v>
      </c>
      <c r="I23" s="82">
        <f>'総括表(地区)'!AJ45</f>
        <v>0.67236840066677472</v>
      </c>
      <c r="J23" s="82">
        <f>'総括表(地区)'!AK45</f>
        <v>0.67292105530958257</v>
      </c>
      <c r="K23" s="82">
        <f>'総括表(地区)'!AL45</f>
        <v>0.67342283110711643</v>
      </c>
    </row>
    <row r="24" spans="1:11" s="56" customFormat="1" ht="15" customHeight="1">
      <c r="A24" s="64" t="str">
        <f t="shared" si="1"/>
        <v>区全域</v>
      </c>
      <c r="B24" s="81">
        <f>'総括表(地区)'!AC46</f>
        <v>0.66048847675829392</v>
      </c>
      <c r="C24" s="81">
        <f>'総括表(地区)'!AD46</f>
        <v>0.65946543145226388</v>
      </c>
      <c r="D24" s="81">
        <f>'総括表(地区)'!AE46</f>
        <v>0.65829852635626696</v>
      </c>
      <c r="E24" s="81">
        <f>'総括表(地区)'!AF46</f>
        <v>0.6572719303936575</v>
      </c>
      <c r="F24" s="81">
        <f>'総括表(地区)'!AG46</f>
        <v>0.65657517664987386</v>
      </c>
      <c r="G24" s="81">
        <f>'総括表(地区)'!AH46</f>
        <v>0.65582696575355892</v>
      </c>
      <c r="H24" s="81">
        <f>'総括表(地区)'!AI46</f>
        <v>0.65543254967654951</v>
      </c>
      <c r="I24" s="81">
        <f>'総括表(地区)'!AJ46</f>
        <v>0.65580258042846074</v>
      </c>
      <c r="J24" s="81">
        <f>'総括表(地区)'!AK46</f>
        <v>0.65651131461872114</v>
      </c>
      <c r="K24" s="81">
        <f>'総括表(地区)'!AL46</f>
        <v>0.65722252095138434</v>
      </c>
    </row>
    <row r="25" spans="1:11" s="56" customFormat="1" ht="6.95" customHeight="1">
      <c r="A25" s="55"/>
      <c r="E25" s="55"/>
    </row>
    <row r="26" spans="1:11" s="56" customFormat="1" ht="20.100000000000001" customHeight="1">
      <c r="A26" s="66"/>
      <c r="B26" s="54">
        <f>総括表!AM5</f>
        <v>2055</v>
      </c>
      <c r="C26" s="54">
        <f>総括表!AN5</f>
        <v>2056</v>
      </c>
      <c r="D26" s="54">
        <f>総括表!AO5</f>
        <v>2057</v>
      </c>
      <c r="E26" s="54">
        <f>総括表!AP5</f>
        <v>2058</v>
      </c>
      <c r="F26" s="54">
        <f>総括表!AQ5</f>
        <v>2059</v>
      </c>
      <c r="G26" s="54">
        <f>総括表!AR5</f>
        <v>2060</v>
      </c>
      <c r="H26" s="54">
        <f>総括表!AS5</f>
        <v>2061</v>
      </c>
      <c r="I26" s="54">
        <f>総括表!AT5</f>
        <v>2062</v>
      </c>
      <c r="J26" s="54">
        <f>総括表!AU5</f>
        <v>2063</v>
      </c>
      <c r="K26" s="54">
        <f>総括表!AV5</f>
        <v>2064</v>
      </c>
    </row>
    <row r="27" spans="1:11" s="56" customFormat="1" ht="15" customHeight="1">
      <c r="A27" s="58" t="str">
        <f t="shared" ref="A27:A30" si="2">A9</f>
        <v>大森地区</v>
      </c>
      <c r="B27" s="83">
        <f>'総括表(地区)'!AM43</f>
        <v>0.66869685096318643</v>
      </c>
      <c r="C27" s="83">
        <f>'総括表(地区)'!AN43</f>
        <v>0.66965524933392873</v>
      </c>
      <c r="D27" s="83">
        <f>'総括表(地区)'!AO43</f>
        <v>0.67081095781519218</v>
      </c>
      <c r="E27" s="83">
        <f>'総括表(地区)'!AP43</f>
        <v>0.67198452333371195</v>
      </c>
      <c r="F27" s="83">
        <f>'総括表(地区)'!AQ43</f>
        <v>0.67265198646904345</v>
      </c>
      <c r="G27" s="83">
        <f>'総括表(地区)'!AR43</f>
        <v>0.67286918048843758</v>
      </c>
      <c r="H27" s="83">
        <f>'総括表(地区)'!AS43</f>
        <v>0.67297214386414017</v>
      </c>
      <c r="I27" s="83">
        <f>'総括表(地区)'!AT43</f>
        <v>0.67246096256699961</v>
      </c>
      <c r="J27" s="83">
        <f>'総括表(地区)'!AU43</f>
        <v>0.67152760513203169</v>
      </c>
      <c r="K27" s="83">
        <f>'総括表(地区)'!AV43</f>
        <v>0.67069256996382887</v>
      </c>
    </row>
    <row r="28" spans="1:11" s="56" customFormat="1" ht="15" customHeight="1">
      <c r="A28" s="60" t="str">
        <f t="shared" si="2"/>
        <v>調布地区</v>
      </c>
      <c r="B28" s="84">
        <f>'総括表(地区)'!AM44</f>
        <v>0.61924019246062323</v>
      </c>
      <c r="C28" s="84">
        <f>'総括表(地区)'!AN44</f>
        <v>0.62129058753550748</v>
      </c>
      <c r="D28" s="84">
        <f>'総括表(地区)'!AO44</f>
        <v>0.62279511102347673</v>
      </c>
      <c r="E28" s="84">
        <f>'総括表(地区)'!AP44</f>
        <v>0.62464706939244297</v>
      </c>
      <c r="F28" s="84">
        <f>'総括表(地区)'!AQ44</f>
        <v>0.626621456284018</v>
      </c>
      <c r="G28" s="84">
        <f>'総括表(地区)'!AR44</f>
        <v>0.62748962607332226</v>
      </c>
      <c r="H28" s="84">
        <f>'総括表(地区)'!AS44</f>
        <v>0.62930054801921309</v>
      </c>
      <c r="I28" s="84">
        <f>'総括表(地区)'!AT44</f>
        <v>0.62973162048395404</v>
      </c>
      <c r="J28" s="84">
        <f>'総括表(地区)'!AU44</f>
        <v>0.63018961604778789</v>
      </c>
      <c r="K28" s="84">
        <f>'総括表(地区)'!AV44</f>
        <v>0.63029521136753974</v>
      </c>
    </row>
    <row r="29" spans="1:11" s="56" customFormat="1" ht="15" customHeight="1">
      <c r="A29" s="62" t="str">
        <f t="shared" si="2"/>
        <v>蒲田地区</v>
      </c>
      <c r="B29" s="82">
        <f>'総括表(地区)'!AM45</f>
        <v>0.67423887880302114</v>
      </c>
      <c r="C29" s="82">
        <f>'総括表(地区)'!AN45</f>
        <v>0.67531704507305934</v>
      </c>
      <c r="D29" s="82">
        <f>'総括表(地区)'!AO45</f>
        <v>0.67558021624525111</v>
      </c>
      <c r="E29" s="82">
        <f>'総括表(地区)'!AP45</f>
        <v>0.67608506953273906</v>
      </c>
      <c r="F29" s="82">
        <f>'総括表(地区)'!AQ45</f>
        <v>0.67622744238537713</v>
      </c>
      <c r="G29" s="82">
        <f>'総括表(地区)'!AR45</f>
        <v>0.67523137728825366</v>
      </c>
      <c r="H29" s="82">
        <f>'総括表(地区)'!AS45</f>
        <v>0.67409208163747025</v>
      </c>
      <c r="I29" s="82">
        <f>'総括表(地区)'!AT45</f>
        <v>0.67169384122955622</v>
      </c>
      <c r="J29" s="82">
        <f>'総括表(地区)'!AU45</f>
        <v>0.66916326477286425</v>
      </c>
      <c r="K29" s="82">
        <f>'総括表(地区)'!AV45</f>
        <v>0.66698182275445406</v>
      </c>
    </row>
    <row r="30" spans="1:11" s="56" customFormat="1" ht="15" customHeight="1">
      <c r="A30" s="64" t="str">
        <f t="shared" si="2"/>
        <v>区全域</v>
      </c>
      <c r="B30" s="81">
        <f>'総括表(地区)'!AM46</f>
        <v>0.65845443937296155</v>
      </c>
      <c r="C30" s="81">
        <f>'総括表(地区)'!AN46</f>
        <v>0.65975182104143504</v>
      </c>
      <c r="D30" s="81">
        <f>'総括表(地区)'!AO46</f>
        <v>0.66065193507339237</v>
      </c>
      <c r="E30" s="81">
        <f>'総括表(地区)'!AP46</f>
        <v>0.66174276659346964</v>
      </c>
      <c r="F30" s="81">
        <f>'総括表(地区)'!AQ46</f>
        <v>0.66254279379681036</v>
      </c>
      <c r="G30" s="81">
        <f>'総括表(地区)'!AR46</f>
        <v>0.66245093429734614</v>
      </c>
      <c r="H30" s="81">
        <f>'総括表(地区)'!AS46</f>
        <v>0.66249736318720109</v>
      </c>
      <c r="I30" s="81">
        <f>'総括表(地区)'!AT46</f>
        <v>0.6614785115317583</v>
      </c>
      <c r="J30" s="81">
        <f>'総括表(地区)'!AU46</f>
        <v>0.6602659572001508</v>
      </c>
      <c r="K30" s="81">
        <f>'総括表(地区)'!AV46</f>
        <v>0.65913957010992064</v>
      </c>
    </row>
    <row r="31" spans="1:11" s="56" customFormat="1" ht="6.95" customHeight="1">
      <c r="A31" s="55"/>
      <c r="E31" s="55"/>
    </row>
    <row r="32" spans="1:11" s="53" customFormat="1" ht="20.100000000000001" customHeight="1">
      <c r="A32" s="57"/>
      <c r="B32" s="54">
        <f>総括表!AW5</f>
        <v>2065</v>
      </c>
      <c r="C32" s="54">
        <f>総括表!AX5</f>
        <v>2066</v>
      </c>
      <c r="D32" s="54">
        <f>総括表!AY5</f>
        <v>2067</v>
      </c>
      <c r="E32" s="54">
        <f>総括表!AZ5</f>
        <v>2068</v>
      </c>
      <c r="F32" s="54">
        <f>総括表!BA5</f>
        <v>2069</v>
      </c>
      <c r="G32" s="54">
        <f>総括表!BB5</f>
        <v>2070</v>
      </c>
      <c r="H32" s="54">
        <f>総括表!BC5</f>
        <v>2071</v>
      </c>
      <c r="I32" s="54" t="str">
        <f>総括表!BD5</f>
        <v>　</v>
      </c>
      <c r="J32" s="54" t="str">
        <f>総括表!BE5</f>
        <v>　</v>
      </c>
      <c r="K32" s="54" t="str">
        <f>総括表!BF5</f>
        <v>　</v>
      </c>
    </row>
    <row r="33" spans="1:11" s="56" customFormat="1" ht="15" customHeight="1">
      <c r="A33" s="58" t="str">
        <f t="shared" ref="A33:A36" si="3">A9</f>
        <v>大森地区</v>
      </c>
      <c r="B33" s="83">
        <f>'総括表(地区)'!AW43</f>
        <v>0.66958063988092209</v>
      </c>
      <c r="C33" s="83">
        <f>'総括表(地区)'!AX43</f>
        <v>0.66767198679466333</v>
      </c>
      <c r="D33" s="83">
        <f>'総括表(地区)'!AY43</f>
        <v>0.6661410805386947</v>
      </c>
      <c r="E33" s="83">
        <f>'総括表(地区)'!AZ43</f>
        <v>0.66485444759022938</v>
      </c>
      <c r="F33" s="83">
        <f>'総括表(地区)'!BA43</f>
        <v>0.66425629109883377</v>
      </c>
      <c r="G33" s="83">
        <f>'総括表(地区)'!BB43</f>
        <v>0.66351138314651303</v>
      </c>
      <c r="H33" s="83">
        <f>'総括表(地区)'!BC43</f>
        <v>0.66321281071205462</v>
      </c>
      <c r="I33" s="83" t="str">
        <f>'総括表(地区)'!BD43</f>
        <v>　</v>
      </c>
      <c r="J33" s="83" t="str">
        <f>'総括表(地区)'!BE43</f>
        <v>　</v>
      </c>
      <c r="K33" s="83" t="str">
        <f>'総括表(地区)'!BF43</f>
        <v>　</v>
      </c>
    </row>
    <row r="34" spans="1:11" s="56" customFormat="1" ht="15" customHeight="1">
      <c r="A34" s="60" t="str">
        <f t="shared" si="3"/>
        <v>調布地区</v>
      </c>
      <c r="B34" s="84">
        <f>'総括表(地区)'!AW44</f>
        <v>0.63011526356457515</v>
      </c>
      <c r="C34" s="84">
        <f>'総括表(地区)'!AX44</f>
        <v>0.62934110447279223</v>
      </c>
      <c r="D34" s="84">
        <f>'総括表(地区)'!AY44</f>
        <v>0.62866774481419896</v>
      </c>
      <c r="E34" s="84">
        <f>'総括表(地区)'!AZ44</f>
        <v>0.62836492656984244</v>
      </c>
      <c r="F34" s="84">
        <f>'総括表(地区)'!BA44</f>
        <v>0.6278325691507205</v>
      </c>
      <c r="G34" s="84">
        <f>'総括表(地区)'!BB44</f>
        <v>0.62732292182422766</v>
      </c>
      <c r="H34" s="84">
        <f>'総括表(地区)'!BC44</f>
        <v>0.62786640325988397</v>
      </c>
      <c r="I34" s="84" t="str">
        <f>'総括表(地区)'!BD44</f>
        <v>　</v>
      </c>
      <c r="J34" s="84" t="str">
        <f>'総括表(地区)'!BE44</f>
        <v>　</v>
      </c>
      <c r="K34" s="84" t="str">
        <f>'総括表(地区)'!BF44</f>
        <v>　</v>
      </c>
    </row>
    <row r="35" spans="1:11" s="56" customFormat="1" ht="15" customHeight="1">
      <c r="A35" s="62" t="str">
        <f t="shared" si="3"/>
        <v>蒲田地区</v>
      </c>
      <c r="B35" s="82">
        <f>'総括表(地区)'!AW45</f>
        <v>0.66442737568029853</v>
      </c>
      <c r="C35" s="82">
        <f>'総括表(地区)'!AX45</f>
        <v>0.66128257897779419</v>
      </c>
      <c r="D35" s="82">
        <f>'総括表(地区)'!AY45</f>
        <v>0.65759782750417761</v>
      </c>
      <c r="E35" s="82">
        <f>'総括表(地区)'!AZ45</f>
        <v>0.65438319476237705</v>
      </c>
      <c r="F35" s="82">
        <f>'総括表(地区)'!BA45</f>
        <v>0.65179696912612395</v>
      </c>
      <c r="G35" s="82">
        <f>'総括表(地区)'!BB45</f>
        <v>0.64925183430559996</v>
      </c>
      <c r="H35" s="82">
        <f>'総括表(地区)'!BC45</f>
        <v>0.64704201835600816</v>
      </c>
      <c r="I35" s="82" t="str">
        <f>'総括表(地区)'!BD45</f>
        <v>　</v>
      </c>
      <c r="J35" s="82" t="str">
        <f>'総括表(地区)'!BE45</f>
        <v>　</v>
      </c>
      <c r="K35" s="82" t="str">
        <f>'総括表(地区)'!BF45</f>
        <v>　</v>
      </c>
    </row>
    <row r="36" spans="1:11" s="56" customFormat="1" ht="15" customHeight="1">
      <c r="A36" s="64" t="str">
        <f t="shared" si="3"/>
        <v>区全域</v>
      </c>
      <c r="B36" s="81">
        <f>'総括表(地区)'!AW46</f>
        <v>0.65769523176691191</v>
      </c>
      <c r="C36" s="81">
        <f>'総括表(地区)'!AX46</f>
        <v>0.655586939089431</v>
      </c>
      <c r="D36" s="81">
        <f>'総括表(地区)'!AY46</f>
        <v>0.65341970019556606</v>
      </c>
      <c r="E36" s="81">
        <f>'総括表(地区)'!AZ46</f>
        <v>0.65161865458285873</v>
      </c>
      <c r="F36" s="81">
        <f>'総括表(地区)'!BA46</f>
        <v>0.65025502617451769</v>
      </c>
      <c r="G36" s="81">
        <f>'総括表(地区)'!BB46</f>
        <v>0.64886240450131361</v>
      </c>
      <c r="H36" s="81">
        <f>'総括表(地区)'!BC46</f>
        <v>0.64802244188210423</v>
      </c>
      <c r="I36" s="81" t="str">
        <f>'総括表(地区)'!BD46</f>
        <v>　</v>
      </c>
      <c r="J36" s="81" t="str">
        <f>'総括表(地区)'!BE46</f>
        <v>　</v>
      </c>
      <c r="K36" s="81" t="str">
        <f>'総括表(地区)'!BF46</f>
        <v>　</v>
      </c>
    </row>
  </sheetData>
  <mergeCells count="5">
    <mergeCell ref="D2:E2"/>
    <mergeCell ref="D3:E3"/>
    <mergeCell ref="D4:E4"/>
    <mergeCell ref="D5:E5"/>
    <mergeCell ref="D6:E6"/>
  </mergeCells>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dimension ref="A1:K18"/>
  <sheetViews>
    <sheetView zoomScale="70" zoomScaleNormal="70" workbookViewId="0"/>
  </sheetViews>
  <sheetFormatPr defaultColWidth="9" defaultRowHeight="15" customHeight="1"/>
  <cols>
    <col min="1" max="1" width="18.5" style="51" customWidth="1"/>
    <col min="2" max="10" width="11.875" style="50" customWidth="1"/>
    <col min="11" max="11" width="15.625" style="50" customWidth="1"/>
    <col min="12" max="16384" width="9" style="50"/>
  </cols>
  <sheetData>
    <row r="1" spans="1:11" ht="30" customHeight="1">
      <c r="A1" s="49" t="str">
        <f>総括表!$A$21</f>
        <v>：老年人口(65歳-)_区全域</v>
      </c>
      <c r="K1" s="51" t="s">
        <v>260</v>
      </c>
    </row>
    <row r="2" spans="1:11" s="53" customFormat="1" ht="20.100000000000001" customHeight="1">
      <c r="A2" s="52"/>
      <c r="E2" s="54"/>
      <c r="F2" s="54">
        <f>総括表!C5</f>
        <v>2019</v>
      </c>
      <c r="G2" s="54">
        <f>総括表!D5</f>
        <v>2020</v>
      </c>
      <c r="H2" s="54">
        <f>総括表!E5</f>
        <v>2021</v>
      </c>
      <c r="I2" s="54">
        <f>総括表!F5</f>
        <v>2022</v>
      </c>
      <c r="J2" s="54">
        <f>総括表!G5</f>
        <v>2023</v>
      </c>
      <c r="K2" s="54">
        <f>総括表!H5</f>
        <v>2024</v>
      </c>
    </row>
    <row r="3" spans="1:11" s="56" customFormat="1" ht="20.100000000000001" customHeight="1">
      <c r="A3" s="55"/>
      <c r="E3" s="66" t="s">
        <v>27</v>
      </c>
      <c r="F3" s="67">
        <f>IF(総括表!C24="","",総括表!C24)</f>
        <v>165624.99999999997</v>
      </c>
      <c r="G3" s="67">
        <f>IF(総括表!D24="","",総括表!D24)</f>
        <v>166110</v>
      </c>
      <c r="H3" s="67">
        <f>IF(総括表!E24="","",総括表!E24)</f>
        <v>166329</v>
      </c>
      <c r="I3" s="67">
        <f>IF(総括表!F24="","",総括表!F24)</f>
        <v>165660</v>
      </c>
      <c r="J3" s="67">
        <f>IF(総括表!G24="","",総括表!G24)</f>
        <v>164734.00000000003</v>
      </c>
      <c r="K3" s="67">
        <f>IF(総括表!H24="","",総括表!H24)</f>
        <v>164372.00000000003</v>
      </c>
    </row>
    <row r="4" spans="1:11" s="56" customFormat="1" ht="6.95" customHeight="1">
      <c r="A4" s="55"/>
      <c r="E4" s="55"/>
    </row>
    <row r="5" spans="1:11" s="53" customFormat="1" ht="20.100000000000001" customHeight="1">
      <c r="A5" s="57"/>
      <c r="B5" s="54">
        <f>総括表!I5</f>
        <v>2025</v>
      </c>
      <c r="C5" s="54">
        <f>総括表!J5</f>
        <v>2026</v>
      </c>
      <c r="D5" s="54">
        <f>総括表!K5</f>
        <v>2027</v>
      </c>
      <c r="E5" s="54">
        <f>総括表!L5</f>
        <v>2028</v>
      </c>
      <c r="F5" s="54">
        <f>総括表!M5</f>
        <v>2029</v>
      </c>
      <c r="G5" s="54">
        <f>総括表!N5</f>
        <v>2030</v>
      </c>
      <c r="H5" s="54">
        <f>総括表!O5</f>
        <v>2031</v>
      </c>
      <c r="I5" s="54">
        <f>総括表!P5</f>
        <v>2032</v>
      </c>
      <c r="J5" s="54">
        <f>総括表!Q5</f>
        <v>2033</v>
      </c>
      <c r="K5" s="54">
        <f>総括表!R5</f>
        <v>2034</v>
      </c>
    </row>
    <row r="6" spans="1:11" s="56" customFormat="1" ht="20.100000000000001" customHeight="1">
      <c r="A6" s="64" t="str">
        <f>総括表!B10</f>
        <v>基本推計</v>
      </c>
      <c r="B6" s="70">
        <f>IF(総括表!I24="","",総括表!I24)</f>
        <v>164067</v>
      </c>
      <c r="C6" s="70">
        <f>IF(総括表!J24="","",総括表!J24)</f>
        <v>163194.19435487676</v>
      </c>
      <c r="D6" s="70">
        <f>IF(総括表!K24="","",総括表!K24)</f>
        <v>162128.51325431591</v>
      </c>
      <c r="E6" s="70">
        <f>IF(総括表!L24="","",総括表!L24)</f>
        <v>161362.21834861446</v>
      </c>
      <c r="F6" s="70">
        <f>IF(総括表!M24="","",総括表!M24)</f>
        <v>160916.17642452905</v>
      </c>
      <c r="G6" s="70">
        <f>IF(総括表!N24="","",総括表!N24)</f>
        <v>161214.12515211129</v>
      </c>
      <c r="H6" s="70">
        <f>IF(総括表!O24="","",総括表!O24)</f>
        <v>162489.88272960417</v>
      </c>
      <c r="I6" s="70">
        <f>IF(総括表!P24="","",総括表!P24)</f>
        <v>161577.35680855688</v>
      </c>
      <c r="J6" s="70">
        <f>IF(総括表!Q24="","",総括表!Q24)</f>
        <v>163462.08812340593</v>
      </c>
      <c r="K6" s="70">
        <f>IF(総括表!R24="","",総括表!R24)</f>
        <v>165253.07374245123</v>
      </c>
    </row>
    <row r="7" spans="1:11" s="56" customFormat="1" ht="6.95" customHeight="1">
      <c r="A7" s="55"/>
      <c r="E7" s="55"/>
    </row>
    <row r="8" spans="1:11" s="53" customFormat="1" ht="20.100000000000001" customHeight="1">
      <c r="A8" s="57"/>
      <c r="B8" s="54">
        <f>総括表!S5</f>
        <v>2035</v>
      </c>
      <c r="C8" s="54">
        <f>総括表!T5</f>
        <v>2036</v>
      </c>
      <c r="D8" s="54">
        <f>総括表!U5</f>
        <v>2037</v>
      </c>
      <c r="E8" s="54">
        <f>総括表!V5</f>
        <v>2038</v>
      </c>
      <c r="F8" s="54">
        <f>総括表!W5</f>
        <v>2039</v>
      </c>
      <c r="G8" s="54">
        <f>総括表!X5</f>
        <v>2040</v>
      </c>
      <c r="H8" s="54">
        <f>総括表!Y5</f>
        <v>2041</v>
      </c>
      <c r="I8" s="54">
        <f>総括表!Z5</f>
        <v>2042</v>
      </c>
      <c r="J8" s="54">
        <f>総括表!AA5</f>
        <v>2043</v>
      </c>
      <c r="K8" s="54">
        <f>総括表!AB5</f>
        <v>2044</v>
      </c>
    </row>
    <row r="9" spans="1:11" s="56" customFormat="1" ht="20.100000000000001" customHeight="1">
      <c r="A9" s="64" t="str">
        <f t="shared" ref="A9" si="0">A6</f>
        <v>基本推計</v>
      </c>
      <c r="B9" s="70">
        <f>IF(総括表!S24="","",総括表!S24)</f>
        <v>167299.16081430466</v>
      </c>
      <c r="C9" s="70">
        <f>IF(総括表!T24="","",総括表!T24)</f>
        <v>169614.56705457187</v>
      </c>
      <c r="D9" s="70">
        <f>IF(総括表!U24="","",総括表!U24)</f>
        <v>172217.63256264926</v>
      </c>
      <c r="E9" s="70">
        <f>IF(総括表!V24="","",総括表!V24)</f>
        <v>174845.76920206562</v>
      </c>
      <c r="F9" s="70">
        <f>IF(総括表!W24="","",総括表!W24)</f>
        <v>177490.47013942091</v>
      </c>
      <c r="G9" s="70">
        <f>IF(総括表!X24="","",総括表!X24)</f>
        <v>179711.29366536575</v>
      </c>
      <c r="H9" s="70">
        <f>IF(総括表!Y24="","",総括表!Y24)</f>
        <v>181550.07724615288</v>
      </c>
      <c r="I9" s="70">
        <f>IF(総括表!Z24="","",総括表!Z24)</f>
        <v>183109.58276268566</v>
      </c>
      <c r="J9" s="70">
        <f>IF(総括表!AA24="","",総括表!AA24)</f>
        <v>184214.43362501639</v>
      </c>
      <c r="K9" s="70">
        <f>IF(総括表!AB24="","",総括表!AB24)</f>
        <v>185262.48664191191</v>
      </c>
    </row>
    <row r="10" spans="1:11" s="56" customFormat="1" ht="6.95" customHeight="1">
      <c r="A10" s="55"/>
      <c r="E10" s="55"/>
    </row>
    <row r="11" spans="1:11" s="53" customFormat="1" ht="20.100000000000001" customHeight="1">
      <c r="A11" s="57"/>
      <c r="B11" s="54">
        <f>総括表!AC5</f>
        <v>2045</v>
      </c>
      <c r="C11" s="54">
        <f>総括表!AD5</f>
        <v>2046</v>
      </c>
      <c r="D11" s="54">
        <f>総括表!AE5</f>
        <v>2047</v>
      </c>
      <c r="E11" s="54">
        <f>総括表!AF5</f>
        <v>2048</v>
      </c>
      <c r="F11" s="54">
        <f>総括表!AG5</f>
        <v>2049</v>
      </c>
      <c r="G11" s="54">
        <f>総括表!AH5</f>
        <v>2050</v>
      </c>
      <c r="H11" s="54">
        <f>総括表!AI5</f>
        <v>2051</v>
      </c>
      <c r="I11" s="54">
        <f>総括表!AJ5</f>
        <v>2052</v>
      </c>
      <c r="J11" s="54">
        <f>総括表!AK5</f>
        <v>2053</v>
      </c>
      <c r="K11" s="54">
        <f>総括表!AL5</f>
        <v>2054</v>
      </c>
    </row>
    <row r="12" spans="1:11" s="56" customFormat="1" ht="20.100000000000001" customHeight="1">
      <c r="A12" s="64" t="str">
        <f t="shared" ref="A12" si="1">A6</f>
        <v>基本推計</v>
      </c>
      <c r="B12" s="70">
        <f>IF(総括表!AC24="","",総括表!AC24)</f>
        <v>185924.49476018263</v>
      </c>
      <c r="C12" s="70">
        <f>IF(総括表!AD24="","",総括表!AD24)</f>
        <v>186428.26624335509</v>
      </c>
      <c r="D12" s="70">
        <f>IF(総括表!AE24="","",総括表!AE24)</f>
        <v>187021.89060171891</v>
      </c>
      <c r="E12" s="70">
        <f>IF(総括表!AF24="","",総括表!AF24)</f>
        <v>187520.99371973809</v>
      </c>
      <c r="F12" s="70">
        <f>IF(総括表!AG24="","",総括表!AG24)</f>
        <v>187840.21604827576</v>
      </c>
      <c r="G12" s="70">
        <f>IF(総括表!AH24="","",総括表!AH24)</f>
        <v>188220.96804648178</v>
      </c>
      <c r="H12" s="70">
        <f>IF(総括表!AI24="","",総括表!AI24)</f>
        <v>188373.48270060093</v>
      </c>
      <c r="I12" s="70">
        <f>IF(総括表!AJ24="","",総括表!AJ24)</f>
        <v>187986.89776359891</v>
      </c>
      <c r="J12" s="70">
        <f>IF(総括表!AK24="","",総括表!AK24)</f>
        <v>187370.88645142468</v>
      </c>
      <c r="K12" s="70">
        <f>IF(総括表!AL24="","",総括表!AL24)</f>
        <v>186754.95364123586</v>
      </c>
    </row>
    <row r="13" spans="1:11" s="56" customFormat="1" ht="6.95" customHeight="1">
      <c r="A13" s="55"/>
      <c r="E13" s="55"/>
    </row>
    <row r="14" spans="1:11" s="56" customFormat="1" ht="20.100000000000001" customHeight="1">
      <c r="A14" s="66"/>
      <c r="B14" s="54">
        <f>総括表!AM5</f>
        <v>2055</v>
      </c>
      <c r="C14" s="54">
        <f>総括表!AN5</f>
        <v>2056</v>
      </c>
      <c r="D14" s="54">
        <f>総括表!AO5</f>
        <v>2057</v>
      </c>
      <c r="E14" s="54">
        <f>総括表!AP5</f>
        <v>2058</v>
      </c>
      <c r="F14" s="54">
        <f>総括表!AQ5</f>
        <v>2059</v>
      </c>
      <c r="G14" s="54">
        <f>総括表!AR5</f>
        <v>2060</v>
      </c>
      <c r="H14" s="54">
        <f>総括表!AS5</f>
        <v>2061</v>
      </c>
      <c r="I14" s="54">
        <f>総括表!AT5</f>
        <v>2062</v>
      </c>
      <c r="J14" s="54">
        <f>総括表!AU5</f>
        <v>2063</v>
      </c>
      <c r="K14" s="54">
        <f>総括表!AV5</f>
        <v>2064</v>
      </c>
    </row>
    <row r="15" spans="1:11" s="56" customFormat="1" ht="20.100000000000001" customHeight="1">
      <c r="A15" s="64" t="str">
        <f t="shared" ref="A15" si="2">A6</f>
        <v>基本推計</v>
      </c>
      <c r="B15" s="70">
        <f>IF(総括表!AM24="","",総括表!AM24)</f>
        <v>185759.7781370054</v>
      </c>
      <c r="C15" s="70">
        <f>IF(総括表!AN24="","",総括表!AN24)</f>
        <v>184714.57211912354</v>
      </c>
      <c r="D15" s="70">
        <f>IF(総括表!AO24="","",総括表!AO24)</f>
        <v>183954.17544567276</v>
      </c>
      <c r="E15" s="70">
        <f>IF(総括表!AP24="","",総括表!AP24)</f>
        <v>183034.63224204886</v>
      </c>
      <c r="F15" s="70">
        <f>IF(総括表!AQ24="","",総括表!AQ24)</f>
        <v>182318.9826938952</v>
      </c>
      <c r="G15" s="70">
        <f>IF(総括表!AR24="","",総括表!AR24)</f>
        <v>182224.92804209489</v>
      </c>
      <c r="H15" s="70">
        <f>IF(総括表!AS24="","",総括表!AS24)</f>
        <v>182006.10772338836</v>
      </c>
      <c r="I15" s="70">
        <f>IF(総括表!AT24="","",総括表!AT24)</f>
        <v>182525.96010118711</v>
      </c>
      <c r="J15" s="70">
        <f>IF(総括表!AU24="","",総括表!AU24)</f>
        <v>183145.56896945089</v>
      </c>
      <c r="K15" s="70">
        <f>IF(総括表!AV24="","",総括表!AV24)</f>
        <v>183680.3689192452</v>
      </c>
    </row>
    <row r="16" spans="1:11" s="56" customFormat="1" ht="6.95" customHeight="1">
      <c r="A16" s="55"/>
      <c r="E16" s="55"/>
    </row>
    <row r="17" spans="1:11" s="53" customFormat="1" ht="20.100000000000001" customHeight="1">
      <c r="A17" s="57"/>
      <c r="B17" s="54">
        <f>総括表!AW5</f>
        <v>2065</v>
      </c>
      <c r="C17" s="54">
        <f>総括表!AX5</f>
        <v>2066</v>
      </c>
      <c r="D17" s="54">
        <f>総括表!AY5</f>
        <v>2067</v>
      </c>
      <c r="E17" s="54">
        <f>総括表!AZ5</f>
        <v>2068</v>
      </c>
      <c r="F17" s="54">
        <f>総括表!BA5</f>
        <v>2069</v>
      </c>
      <c r="G17" s="54">
        <f>総括表!BB5</f>
        <v>2070</v>
      </c>
      <c r="H17" s="54">
        <f>総括表!BC5</f>
        <v>2071</v>
      </c>
      <c r="I17" s="54" t="str">
        <f>総括表!BD5</f>
        <v>　</v>
      </c>
      <c r="J17" s="54" t="str">
        <f>総括表!BE5</f>
        <v>　</v>
      </c>
      <c r="K17" s="54" t="str">
        <f>総括表!BF5</f>
        <v>　</v>
      </c>
    </row>
    <row r="18" spans="1:11" s="56" customFormat="1" ht="20.100000000000001" customHeight="1">
      <c r="A18" s="64" t="str">
        <f t="shared" ref="A18" si="3">A6</f>
        <v>基本推計</v>
      </c>
      <c r="B18" s="70">
        <f>IF(総括表!AW24="","",総括表!AW24)</f>
        <v>184424.25758856296</v>
      </c>
      <c r="C18" s="70">
        <f>IF(総括表!AX24="","",総括表!AX24)</f>
        <v>185621.15239810041</v>
      </c>
      <c r="D18" s="70">
        <f>IF(総括表!AY24="","",総括表!AY24)</f>
        <v>186825.20515676969</v>
      </c>
      <c r="E18" s="70">
        <f>IF(総括表!AZ24="","",総括表!AZ24)</f>
        <v>187738.32868722023</v>
      </c>
      <c r="F18" s="70">
        <f>IF(総括表!BA24="","",総括表!BA24)</f>
        <v>188322.64954320787</v>
      </c>
      <c r="G18" s="70">
        <f>IF(総括表!BB24="","",総括表!BB24)</f>
        <v>188905.09531681988</v>
      </c>
      <c r="H18" s="70">
        <f>IF(総括表!BC24="","",総括表!BC24)</f>
        <v>189083.03027538874</v>
      </c>
      <c r="I18" s="70" t="str">
        <f>IF(総括表!BD24="","",総括表!BD24)</f>
        <v/>
      </c>
      <c r="J18" s="70" t="str">
        <f>IF(総括表!BE24="","",総括表!BE24)</f>
        <v>　</v>
      </c>
      <c r="K18" s="70" t="str">
        <f>IF(総括表!BF24="","",総括表!BF24)</f>
        <v>　</v>
      </c>
    </row>
  </sheetData>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dimension ref="A1:BI36"/>
  <sheetViews>
    <sheetView zoomScale="70" zoomScaleNormal="70" workbookViewId="0">
      <selection activeCell="A97" sqref="A97:K127"/>
    </sheetView>
  </sheetViews>
  <sheetFormatPr defaultColWidth="9" defaultRowHeight="15" customHeight="1"/>
  <cols>
    <col min="1" max="1" width="18.5" style="51" customWidth="1"/>
    <col min="2" max="10" width="11.875" style="50" customWidth="1"/>
    <col min="11" max="11" width="15.625" style="50" customWidth="1"/>
    <col min="12" max="61" width="9" style="31"/>
    <col min="62" max="16384" width="9" style="50"/>
  </cols>
  <sheetData>
    <row r="1" spans="1:61" ht="20.100000000000001" customHeight="1">
      <c r="A1" s="49" t="str">
        <f>'総括表(地区)'!$A$21</f>
        <v>：老年人口(65歳-)_地区別(基本推計)</v>
      </c>
      <c r="K1" s="51" t="s">
        <v>260</v>
      </c>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row>
    <row r="2" spans="1:61" s="53" customFormat="1" ht="20.100000000000001" customHeight="1">
      <c r="A2" s="52"/>
      <c r="D2" s="112"/>
      <c r="E2" s="113"/>
      <c r="F2" s="54">
        <f>総括表!C5</f>
        <v>2019</v>
      </c>
      <c r="G2" s="54">
        <f>総括表!D5</f>
        <v>2020</v>
      </c>
      <c r="H2" s="54">
        <f>総括表!E5</f>
        <v>2021</v>
      </c>
      <c r="I2" s="54">
        <f>総括表!F5</f>
        <v>2022</v>
      </c>
      <c r="J2" s="54">
        <f>総括表!G5</f>
        <v>2023</v>
      </c>
      <c r="K2" s="54">
        <f>総括表!H5</f>
        <v>2024</v>
      </c>
    </row>
    <row r="3" spans="1:61" s="53" customFormat="1" ht="15" customHeight="1">
      <c r="A3" s="52"/>
      <c r="D3" s="114" t="str">
        <f>"大森地区"</f>
        <v>大森地区</v>
      </c>
      <c r="E3" s="115"/>
      <c r="F3" s="59">
        <f>'総括表(地区)'!C21</f>
        <v>54948.889609123798</v>
      </c>
      <c r="G3" s="59">
        <f>'総括表(地区)'!D21</f>
        <v>55007.999204230131</v>
      </c>
      <c r="H3" s="59">
        <f>'総括表(地区)'!E21</f>
        <v>54940.535184362991</v>
      </c>
      <c r="I3" s="59">
        <f>'総括表(地区)'!F21</f>
        <v>54635.589321071187</v>
      </c>
      <c r="J3" s="59">
        <f>'総括表(地区)'!G21</f>
        <v>54314.967567762738</v>
      </c>
      <c r="K3" s="59">
        <f>'総括表(地区)'!H21</f>
        <v>54099.032234202889</v>
      </c>
    </row>
    <row r="4" spans="1:61" s="53" customFormat="1" ht="15" customHeight="1">
      <c r="A4" s="52"/>
      <c r="D4" s="116" t="str">
        <f>"調布地区"</f>
        <v>調布地区</v>
      </c>
      <c r="E4" s="117"/>
      <c r="F4" s="61">
        <f>'総括表(地区)'!C22</f>
        <v>41279.088923627343</v>
      </c>
      <c r="G4" s="61">
        <f>'総括表(地区)'!D22</f>
        <v>41549.54575312254</v>
      </c>
      <c r="H4" s="61">
        <f>'総括表(地区)'!E22</f>
        <v>41834.745885094497</v>
      </c>
      <c r="I4" s="61">
        <f>'総括表(地区)'!F22</f>
        <v>41772.793819977262</v>
      </c>
      <c r="J4" s="61">
        <f>'総括表(地区)'!G22</f>
        <v>41868.603101418434</v>
      </c>
      <c r="K4" s="61">
        <f>'総括表(地区)'!H22</f>
        <v>41974.420957862683</v>
      </c>
    </row>
    <row r="5" spans="1:61" s="53" customFormat="1" ht="15" customHeight="1">
      <c r="A5" s="52"/>
      <c r="D5" s="118" t="str">
        <f>"蒲田地区"</f>
        <v>蒲田地区</v>
      </c>
      <c r="E5" s="119"/>
      <c r="F5" s="63">
        <f>'総括表(地区)'!C23</f>
        <v>69397.021467248822</v>
      </c>
      <c r="G5" s="63">
        <f>'総括表(地区)'!D23</f>
        <v>69552.455042647343</v>
      </c>
      <c r="H5" s="63">
        <f>'総括表(地区)'!E23</f>
        <v>69553.718930542498</v>
      </c>
      <c r="I5" s="63">
        <f>'総括表(地区)'!F23</f>
        <v>69251.616858951544</v>
      </c>
      <c r="J5" s="63">
        <f>'総括表(地区)'!G23</f>
        <v>68550.429330818864</v>
      </c>
      <c r="K5" s="63">
        <f>'総括表(地区)'!H23</f>
        <v>68298.546807934457</v>
      </c>
    </row>
    <row r="6" spans="1:61" s="56" customFormat="1" ht="15" customHeight="1">
      <c r="A6" s="55"/>
      <c r="D6" s="120" t="str">
        <f>"区全域"</f>
        <v>区全域</v>
      </c>
      <c r="E6" s="121"/>
      <c r="F6" s="65">
        <f>'総括表(地区)'!C24</f>
        <v>165624.99999999997</v>
      </c>
      <c r="G6" s="65">
        <f>'総括表(地区)'!D24</f>
        <v>166110</v>
      </c>
      <c r="H6" s="65">
        <f>'総括表(地区)'!E24</f>
        <v>166329</v>
      </c>
      <c r="I6" s="65">
        <f>'総括表(地区)'!F24</f>
        <v>165660</v>
      </c>
      <c r="J6" s="65">
        <f>'総括表(地区)'!G24</f>
        <v>164734.00000000006</v>
      </c>
      <c r="K6" s="65">
        <f>'総括表(地区)'!H24</f>
        <v>164372.00000000003</v>
      </c>
    </row>
    <row r="7" spans="1:61" s="56" customFormat="1" ht="6.95" customHeight="1">
      <c r="A7" s="55"/>
      <c r="E7" s="55"/>
    </row>
    <row r="8" spans="1:61" s="53" customFormat="1" ht="20.100000000000001" customHeight="1">
      <c r="A8" s="57"/>
      <c r="B8" s="54">
        <f>総括表!I5</f>
        <v>2025</v>
      </c>
      <c r="C8" s="54">
        <f>総括表!J5</f>
        <v>2026</v>
      </c>
      <c r="D8" s="54">
        <f>総括表!K5</f>
        <v>2027</v>
      </c>
      <c r="E8" s="54">
        <f>総括表!L5</f>
        <v>2028</v>
      </c>
      <c r="F8" s="54">
        <f>総括表!M5</f>
        <v>2029</v>
      </c>
      <c r="G8" s="54">
        <f>総括表!N5</f>
        <v>2030</v>
      </c>
      <c r="H8" s="54">
        <f>総括表!O5</f>
        <v>2031</v>
      </c>
      <c r="I8" s="54">
        <f>総括表!P5</f>
        <v>2032</v>
      </c>
      <c r="J8" s="54">
        <f>総括表!Q5</f>
        <v>2033</v>
      </c>
      <c r="K8" s="54">
        <f>総括表!R5</f>
        <v>2034</v>
      </c>
    </row>
    <row r="9" spans="1:61" s="56" customFormat="1" ht="15" customHeight="1">
      <c r="A9" s="58" t="str">
        <f>"大森地区"</f>
        <v>大森地区</v>
      </c>
      <c r="B9" s="59">
        <f>'総括表(地区)'!I21</f>
        <v>53907.717536338998</v>
      </c>
      <c r="C9" s="59">
        <f>'総括表(地区)'!J21</f>
        <v>53576.922166399469</v>
      </c>
      <c r="D9" s="59">
        <f>'総括表(地区)'!K21</f>
        <v>53098.652129089605</v>
      </c>
      <c r="E9" s="59">
        <f>'総括表(地区)'!L21</f>
        <v>52705.066609294801</v>
      </c>
      <c r="F9" s="59">
        <f>'総括表(地区)'!M21</f>
        <v>52378.076991917565</v>
      </c>
      <c r="G9" s="59">
        <f>'総括表(地区)'!N21</f>
        <v>52302.299316627068</v>
      </c>
      <c r="H9" s="59">
        <f>'総括表(地区)'!O21</f>
        <v>52614.67492828254</v>
      </c>
      <c r="I9" s="59">
        <f>'総括表(地区)'!P21</f>
        <v>52187.781727685084</v>
      </c>
      <c r="J9" s="59">
        <f>'総括表(地区)'!Q21</f>
        <v>52732.330031555597</v>
      </c>
      <c r="K9" s="59">
        <f>'総括表(地区)'!R21</f>
        <v>53204.190351257486</v>
      </c>
    </row>
    <row r="10" spans="1:61" s="56" customFormat="1" ht="15" customHeight="1">
      <c r="A10" s="60" t="str">
        <f>"調布地区"</f>
        <v>調布地区</v>
      </c>
      <c r="B10" s="61">
        <f>'総括表(地区)'!I22</f>
        <v>42248.3942999059</v>
      </c>
      <c r="C10" s="61">
        <f>'総括表(地区)'!J22</f>
        <v>42374.046016002008</v>
      </c>
      <c r="D10" s="61">
        <f>'総括表(地区)'!K22</f>
        <v>42484.45485287904</v>
      </c>
      <c r="E10" s="61">
        <f>'総括表(地区)'!L22</f>
        <v>42663.370099635635</v>
      </c>
      <c r="F10" s="61">
        <f>'総括表(地区)'!M22</f>
        <v>43046.297046546948</v>
      </c>
      <c r="G10" s="61">
        <f>'総括表(地区)'!N22</f>
        <v>43559.701084824803</v>
      </c>
      <c r="H10" s="61">
        <f>'総括表(地区)'!O22</f>
        <v>44293.177560161828</v>
      </c>
      <c r="I10" s="61">
        <f>'総括表(地区)'!P22</f>
        <v>44398.887129048693</v>
      </c>
      <c r="J10" s="61">
        <f>'総括表(地区)'!Q22</f>
        <v>45248.68614595924</v>
      </c>
      <c r="K10" s="61">
        <f>'総括表(地区)'!R22</f>
        <v>46035.330307962977</v>
      </c>
    </row>
    <row r="11" spans="1:61" s="56" customFormat="1" ht="15" customHeight="1">
      <c r="A11" s="62" t="str">
        <f>"蒲田地区"</f>
        <v>蒲田地区</v>
      </c>
      <c r="B11" s="63">
        <f>'総括表(地区)'!I23</f>
        <v>67910.888163755109</v>
      </c>
      <c r="C11" s="63">
        <f>'総括表(地区)'!J23</f>
        <v>67243.226172475275</v>
      </c>
      <c r="D11" s="63">
        <f>'総括表(地区)'!K23</f>
        <v>66545.406272347274</v>
      </c>
      <c r="E11" s="63">
        <f>'総括表(地区)'!L23</f>
        <v>65993.781639684021</v>
      </c>
      <c r="F11" s="63">
        <f>'総括表(地区)'!M23</f>
        <v>65491.802386064555</v>
      </c>
      <c r="G11" s="63">
        <f>'総括表(地区)'!N23</f>
        <v>65352.12475065943</v>
      </c>
      <c r="H11" s="63">
        <f>'総括表(地区)'!O23</f>
        <v>65582.03024115981</v>
      </c>
      <c r="I11" s="63">
        <f>'総括表(地区)'!P23</f>
        <v>64990.687951823107</v>
      </c>
      <c r="J11" s="63">
        <f>'総括表(地区)'!Q23</f>
        <v>65481.07194589109</v>
      </c>
      <c r="K11" s="63">
        <f>'総括表(地区)'!R23</f>
        <v>66013.55308323077</v>
      </c>
    </row>
    <row r="12" spans="1:61" s="56" customFormat="1" ht="15" customHeight="1">
      <c r="A12" s="64" t="str">
        <f>"区全域"</f>
        <v>区全域</v>
      </c>
      <c r="B12" s="65">
        <f>'総括表(地区)'!I24</f>
        <v>164067</v>
      </c>
      <c r="C12" s="65">
        <f>'総括表(地区)'!J24</f>
        <v>163194.19435487676</v>
      </c>
      <c r="D12" s="65">
        <f>'総括表(地区)'!K24</f>
        <v>162128.51325431594</v>
      </c>
      <c r="E12" s="65">
        <f>'総括表(地区)'!L24</f>
        <v>161362.21834861446</v>
      </c>
      <c r="F12" s="65">
        <f>'総括表(地区)'!M24</f>
        <v>160916.17642452905</v>
      </c>
      <c r="G12" s="65">
        <f>'総括表(地区)'!N24</f>
        <v>161214.12515211129</v>
      </c>
      <c r="H12" s="65">
        <f>'総括表(地区)'!O24</f>
        <v>162489.88272960417</v>
      </c>
      <c r="I12" s="65">
        <f>'総括表(地区)'!P24</f>
        <v>161577.35680855688</v>
      </c>
      <c r="J12" s="65">
        <f>'総括表(地区)'!Q24</f>
        <v>163462.08812340593</v>
      </c>
      <c r="K12" s="65">
        <f>'総括表(地区)'!R24</f>
        <v>165253.07374245123</v>
      </c>
    </row>
    <row r="13" spans="1:61" s="56" customFormat="1" ht="6.95" customHeight="1">
      <c r="A13" s="55"/>
      <c r="E13" s="55"/>
    </row>
    <row r="14" spans="1:61" s="53" customFormat="1" ht="20.100000000000001" customHeight="1">
      <c r="A14" s="57"/>
      <c r="B14" s="54">
        <f>総括表!S5</f>
        <v>2035</v>
      </c>
      <c r="C14" s="54">
        <f>総括表!T5</f>
        <v>2036</v>
      </c>
      <c r="D14" s="54">
        <f>総括表!U5</f>
        <v>2037</v>
      </c>
      <c r="E14" s="54">
        <f>総括表!V5</f>
        <v>2038</v>
      </c>
      <c r="F14" s="54">
        <f>総括表!W5</f>
        <v>2039</v>
      </c>
      <c r="G14" s="54">
        <f>総括表!X5</f>
        <v>2040</v>
      </c>
      <c r="H14" s="54">
        <f>総括表!Y5</f>
        <v>2041</v>
      </c>
      <c r="I14" s="54">
        <f>総括表!Z5</f>
        <v>2042</v>
      </c>
      <c r="J14" s="54">
        <f>総括表!AA5</f>
        <v>2043</v>
      </c>
      <c r="K14" s="54">
        <f>総括表!AB5</f>
        <v>2044</v>
      </c>
    </row>
    <row r="15" spans="1:61" s="56" customFormat="1" ht="15" customHeight="1">
      <c r="A15" s="58" t="str">
        <f t="shared" ref="A15:A18" si="0">A9</f>
        <v>大森地区</v>
      </c>
      <c r="B15" s="59">
        <f>'総括表(地区)'!S21</f>
        <v>53739.023323913665</v>
      </c>
      <c r="C15" s="59">
        <f>'総括表(地区)'!T21</f>
        <v>54388.353213952003</v>
      </c>
      <c r="D15" s="59">
        <f>'総括表(地区)'!U21</f>
        <v>55179.903287715584</v>
      </c>
      <c r="E15" s="59">
        <f>'総括表(地区)'!V21</f>
        <v>55961.271187243656</v>
      </c>
      <c r="F15" s="59">
        <f>'総括表(地区)'!W21</f>
        <v>56706.101116202015</v>
      </c>
      <c r="G15" s="59">
        <f>'総括表(地区)'!X21</f>
        <v>57469.862644079833</v>
      </c>
      <c r="H15" s="59">
        <f>'総括表(地区)'!Y21</f>
        <v>58110.23368105285</v>
      </c>
      <c r="I15" s="59">
        <f>'総括表(地区)'!Z21</f>
        <v>58705.477405736186</v>
      </c>
      <c r="J15" s="59">
        <f>'総括表(地区)'!AA21</f>
        <v>59052.942353529033</v>
      </c>
      <c r="K15" s="59">
        <f>'総括表(地区)'!AB21</f>
        <v>59500.456024866726</v>
      </c>
    </row>
    <row r="16" spans="1:61" s="56" customFormat="1" ht="15" customHeight="1">
      <c r="A16" s="60" t="str">
        <f t="shared" si="0"/>
        <v>調布地区</v>
      </c>
      <c r="B16" s="61">
        <f>'総括表(地区)'!S22</f>
        <v>46900.513134151392</v>
      </c>
      <c r="C16" s="61">
        <f>'総括表(地区)'!T22</f>
        <v>47732.134930524371</v>
      </c>
      <c r="D16" s="61">
        <f>'総括表(地区)'!U22</f>
        <v>48523.859018615585</v>
      </c>
      <c r="E16" s="61">
        <f>'総括表(地区)'!V22</f>
        <v>49375.021302621077</v>
      </c>
      <c r="F16" s="61">
        <f>'総括表(地区)'!W22</f>
        <v>50308.494466642267</v>
      </c>
      <c r="G16" s="61">
        <f>'総括表(地区)'!X22</f>
        <v>51102.899582070539</v>
      </c>
      <c r="H16" s="61">
        <f>'総括表(地区)'!Y22</f>
        <v>51750.706517038416</v>
      </c>
      <c r="I16" s="61">
        <f>'総括表(地区)'!Z22</f>
        <v>52227.830345128335</v>
      </c>
      <c r="J16" s="61">
        <f>'総括表(地区)'!AA22</f>
        <v>52700.050931471073</v>
      </c>
      <c r="K16" s="61">
        <f>'総括表(地区)'!AB22</f>
        <v>53107.963819432582</v>
      </c>
    </row>
    <row r="17" spans="1:11" s="56" customFormat="1" ht="15" customHeight="1">
      <c r="A17" s="62" t="str">
        <f t="shared" si="0"/>
        <v>蒲田地区</v>
      </c>
      <c r="B17" s="63">
        <f>'総括表(地区)'!S23</f>
        <v>66659.624356239612</v>
      </c>
      <c r="C17" s="63">
        <f>'総括表(地区)'!T23</f>
        <v>67494.078910095501</v>
      </c>
      <c r="D17" s="63">
        <f>'総括表(地区)'!U23</f>
        <v>68513.8702563181</v>
      </c>
      <c r="E17" s="63">
        <f>'総括表(地区)'!V23</f>
        <v>69509.476712200893</v>
      </c>
      <c r="F17" s="63">
        <f>'総括表(地区)'!W23</f>
        <v>70475.874556576629</v>
      </c>
      <c r="G17" s="63">
        <f>'総括表(地区)'!X23</f>
        <v>71138.531439215396</v>
      </c>
      <c r="H17" s="63">
        <f>'総括表(地区)'!Y23</f>
        <v>71689.137048061617</v>
      </c>
      <c r="I17" s="63">
        <f>'総括表(地区)'!Z23</f>
        <v>72176.275011821141</v>
      </c>
      <c r="J17" s="63">
        <f>'総括表(地区)'!AA23</f>
        <v>72461.44034001627</v>
      </c>
      <c r="K17" s="63">
        <f>'総括表(地区)'!AB23</f>
        <v>72654.066797612584</v>
      </c>
    </row>
    <row r="18" spans="1:11" s="56" customFormat="1" ht="15" customHeight="1">
      <c r="A18" s="64" t="str">
        <f t="shared" si="0"/>
        <v>区全域</v>
      </c>
      <c r="B18" s="65">
        <f>'総括表(地区)'!S24</f>
        <v>167299.16081430466</v>
      </c>
      <c r="C18" s="65">
        <f>'総括表(地区)'!T24</f>
        <v>169614.56705457187</v>
      </c>
      <c r="D18" s="65">
        <f>'総括表(地区)'!U24</f>
        <v>172217.63256264926</v>
      </c>
      <c r="E18" s="65">
        <f>'総括表(地区)'!V24</f>
        <v>174845.76920206562</v>
      </c>
      <c r="F18" s="65">
        <f>'総括表(地区)'!W24</f>
        <v>177490.47013942091</v>
      </c>
      <c r="G18" s="65">
        <f>'総括表(地区)'!X24</f>
        <v>179711.29366536578</v>
      </c>
      <c r="H18" s="65">
        <f>'総括表(地区)'!Y24</f>
        <v>181550.07724615288</v>
      </c>
      <c r="I18" s="65">
        <f>'総括表(地区)'!Z24</f>
        <v>183109.58276268566</v>
      </c>
      <c r="J18" s="65">
        <f>'総括表(地区)'!AA24</f>
        <v>184214.43362501636</v>
      </c>
      <c r="K18" s="65">
        <f>'総括表(地区)'!AB24</f>
        <v>185262.48664191191</v>
      </c>
    </row>
    <row r="19" spans="1:11" s="56" customFormat="1" ht="6.95" customHeight="1">
      <c r="A19" s="55"/>
      <c r="E19" s="55"/>
    </row>
    <row r="20" spans="1:11" s="53" customFormat="1" ht="20.100000000000001" customHeight="1">
      <c r="A20" s="57"/>
      <c r="B20" s="54">
        <f>総括表!AC5</f>
        <v>2045</v>
      </c>
      <c r="C20" s="54">
        <f>総括表!AD5</f>
        <v>2046</v>
      </c>
      <c r="D20" s="54">
        <f>総括表!AE5</f>
        <v>2047</v>
      </c>
      <c r="E20" s="54">
        <f>総括表!AF5</f>
        <v>2048</v>
      </c>
      <c r="F20" s="54">
        <f>総括表!AG5</f>
        <v>2049</v>
      </c>
      <c r="G20" s="54">
        <f>総括表!AH5</f>
        <v>2050</v>
      </c>
      <c r="H20" s="54">
        <f>総括表!AI5</f>
        <v>2051</v>
      </c>
      <c r="I20" s="54">
        <f>総括表!AJ5</f>
        <v>2052</v>
      </c>
      <c r="J20" s="54">
        <f>総括表!AK5</f>
        <v>2053</v>
      </c>
      <c r="K20" s="54">
        <f>総括表!AL5</f>
        <v>2054</v>
      </c>
    </row>
    <row r="21" spans="1:11" s="56" customFormat="1" ht="15" customHeight="1">
      <c r="A21" s="58" t="str">
        <f t="shared" ref="A21:A24" si="1">A9</f>
        <v>大森地区</v>
      </c>
      <c r="B21" s="59">
        <f>'総括表(地区)'!AC21</f>
        <v>59772.883800845586</v>
      </c>
      <c r="C21" s="59">
        <f>'総括表(地区)'!AD21</f>
        <v>60016.331128859267</v>
      </c>
      <c r="D21" s="59">
        <f>'総括表(地区)'!AE21</f>
        <v>60275.014453305208</v>
      </c>
      <c r="E21" s="59">
        <f>'総括表(地区)'!AF21</f>
        <v>60476.980512016613</v>
      </c>
      <c r="F21" s="59">
        <f>'総括表(地区)'!AG21</f>
        <v>60618.744963826284</v>
      </c>
      <c r="G21" s="59">
        <f>'総括表(地区)'!AH21</f>
        <v>60837.320155941154</v>
      </c>
      <c r="H21" s="59">
        <f>'総括表(地区)'!AI21</f>
        <v>60982.219351250511</v>
      </c>
      <c r="I21" s="59">
        <f>'総括表(地区)'!AJ21</f>
        <v>60955.305667825778</v>
      </c>
      <c r="J21" s="59">
        <f>'総括表(地区)'!AK21</f>
        <v>60882.265943470782</v>
      </c>
      <c r="K21" s="59">
        <f>'総括表(地区)'!AL21</f>
        <v>60802.320128131068</v>
      </c>
    </row>
    <row r="22" spans="1:11" s="56" customFormat="1" ht="15" customHeight="1">
      <c r="A22" s="60" t="str">
        <f t="shared" si="1"/>
        <v>調布地区</v>
      </c>
      <c r="B22" s="61">
        <f>'総括表(地区)'!AC22</f>
        <v>53338.713297071285</v>
      </c>
      <c r="C22" s="61">
        <f>'総括表(地区)'!AD22</f>
        <v>53571.293359276635</v>
      </c>
      <c r="D22" s="61">
        <f>'総括表(地区)'!AE22</f>
        <v>53732.135042490409</v>
      </c>
      <c r="E22" s="61">
        <f>'総括表(地区)'!AF22</f>
        <v>53862.803664245657</v>
      </c>
      <c r="F22" s="61">
        <f>'総括表(地区)'!AG22</f>
        <v>53972.649489710959</v>
      </c>
      <c r="G22" s="61">
        <f>'総括表(地区)'!AH22</f>
        <v>53972.004116203701</v>
      </c>
      <c r="H22" s="61">
        <f>'総括表(地区)'!AI22</f>
        <v>53969.508058865555</v>
      </c>
      <c r="I22" s="61">
        <f>'総括表(地区)'!AJ22</f>
        <v>53612.278780635825</v>
      </c>
      <c r="J22" s="61">
        <f>'総括表(地区)'!AK22</f>
        <v>53224.655642266625</v>
      </c>
      <c r="K22" s="61">
        <f>'総括表(地区)'!AL22</f>
        <v>52830.949706948806</v>
      </c>
    </row>
    <row r="23" spans="1:11" s="56" customFormat="1" ht="15" customHeight="1">
      <c r="A23" s="62" t="str">
        <f t="shared" si="1"/>
        <v>蒲田地区</v>
      </c>
      <c r="B23" s="63">
        <f>'総括表(地区)'!AC23</f>
        <v>72812.897662265765</v>
      </c>
      <c r="C23" s="63">
        <f>'総括表(地区)'!AD23</f>
        <v>72840.641755219185</v>
      </c>
      <c r="D23" s="63">
        <f>'総括表(地区)'!AE23</f>
        <v>73014.741105923298</v>
      </c>
      <c r="E23" s="63">
        <f>'総括表(地区)'!AF23</f>
        <v>73181.209543475852</v>
      </c>
      <c r="F23" s="63">
        <f>'総括表(地区)'!AG23</f>
        <v>73248.821594738532</v>
      </c>
      <c r="G23" s="63">
        <f>'総括表(地区)'!AH23</f>
        <v>73411.643774336946</v>
      </c>
      <c r="H23" s="63">
        <f>'総括表(地区)'!AI23</f>
        <v>73421.755290484856</v>
      </c>
      <c r="I23" s="63">
        <f>'総括表(地区)'!AJ23</f>
        <v>73419.313315137304</v>
      </c>
      <c r="J23" s="63">
        <f>'総括表(地区)'!AK23</f>
        <v>73263.964865687274</v>
      </c>
      <c r="K23" s="63">
        <f>'総括表(地区)'!AL23</f>
        <v>73121.683806155997</v>
      </c>
    </row>
    <row r="24" spans="1:11" s="56" customFormat="1" ht="15" customHeight="1">
      <c r="A24" s="64" t="str">
        <f t="shared" si="1"/>
        <v>区全域</v>
      </c>
      <c r="B24" s="65">
        <f>'総括表(地区)'!AC24</f>
        <v>185924.49476018263</v>
      </c>
      <c r="C24" s="65">
        <f>'総括表(地区)'!AD24</f>
        <v>186428.26624335509</v>
      </c>
      <c r="D24" s="65">
        <f>'総括表(地区)'!AE24</f>
        <v>187021.89060171891</v>
      </c>
      <c r="E24" s="65">
        <f>'総括表(地区)'!AF24</f>
        <v>187520.99371973812</v>
      </c>
      <c r="F24" s="65">
        <f>'総括表(地区)'!AG24</f>
        <v>187840.21604827576</v>
      </c>
      <c r="G24" s="65">
        <f>'総括表(地区)'!AH24</f>
        <v>188220.96804648178</v>
      </c>
      <c r="H24" s="65">
        <f>'総括表(地区)'!AI24</f>
        <v>188373.48270060093</v>
      </c>
      <c r="I24" s="65">
        <f>'総括表(地区)'!AJ24</f>
        <v>187986.89776359888</v>
      </c>
      <c r="J24" s="65">
        <f>'総括表(地区)'!AK24</f>
        <v>187370.88645142468</v>
      </c>
      <c r="K24" s="65">
        <f>'総括表(地区)'!AL24</f>
        <v>186754.95364123589</v>
      </c>
    </row>
    <row r="25" spans="1:11" s="56" customFormat="1" ht="6.95" customHeight="1">
      <c r="A25" s="55"/>
      <c r="E25" s="55"/>
    </row>
    <row r="26" spans="1:11" s="56" customFormat="1" ht="20.100000000000001" customHeight="1">
      <c r="A26" s="66"/>
      <c r="B26" s="54">
        <f>総括表!AM5</f>
        <v>2055</v>
      </c>
      <c r="C26" s="54">
        <f>総括表!AN5</f>
        <v>2056</v>
      </c>
      <c r="D26" s="54">
        <f>総括表!AO5</f>
        <v>2057</v>
      </c>
      <c r="E26" s="54">
        <f>総括表!AP5</f>
        <v>2058</v>
      </c>
      <c r="F26" s="54">
        <f>総括表!AQ5</f>
        <v>2059</v>
      </c>
      <c r="G26" s="54">
        <f>総括表!AR5</f>
        <v>2060</v>
      </c>
      <c r="H26" s="54">
        <f>総括表!AS5</f>
        <v>2061</v>
      </c>
      <c r="I26" s="54">
        <f>総括表!AT5</f>
        <v>2062</v>
      </c>
      <c r="J26" s="54">
        <f>総括表!AU5</f>
        <v>2063</v>
      </c>
      <c r="K26" s="54">
        <f>総括表!AV5</f>
        <v>2064</v>
      </c>
    </row>
    <row r="27" spans="1:11" s="56" customFormat="1" ht="15" customHeight="1">
      <c r="A27" s="58" t="str">
        <f t="shared" ref="A27:A30" si="2">A9</f>
        <v>大森地区</v>
      </c>
      <c r="B27" s="59">
        <f>'総括表(地区)'!AM21</f>
        <v>60536.538322589702</v>
      </c>
      <c r="C27" s="59">
        <f>'総括表(地区)'!AN21</f>
        <v>60337.741193324066</v>
      </c>
      <c r="D27" s="59">
        <f>'総括表(地区)'!AO21</f>
        <v>60092.927354473475</v>
      </c>
      <c r="E27" s="59">
        <f>'総括表(地区)'!AP21</f>
        <v>59841.371796783133</v>
      </c>
      <c r="F27" s="59">
        <f>'総括表(地区)'!AQ21</f>
        <v>59717.582245393322</v>
      </c>
      <c r="G27" s="59">
        <f>'総括表(地区)'!AR21</f>
        <v>59699.582261268755</v>
      </c>
      <c r="H27" s="59">
        <f>'総括表(地区)'!AS21</f>
        <v>59702.893087070603</v>
      </c>
      <c r="I27" s="59">
        <f>'総括表(地区)'!AT21</f>
        <v>59854.469730171921</v>
      </c>
      <c r="J27" s="59">
        <f>'総括表(地区)'!AU21</f>
        <v>60101.509256301615</v>
      </c>
      <c r="K27" s="59">
        <f>'総括表(地区)'!AV21</f>
        <v>60319.024175859529</v>
      </c>
    </row>
    <row r="28" spans="1:11" s="56" customFormat="1" ht="15" customHeight="1">
      <c r="A28" s="60" t="str">
        <f t="shared" si="2"/>
        <v>調布地区</v>
      </c>
      <c r="B28" s="61">
        <f>'総括表(地区)'!AM22</f>
        <v>52338.649438564789</v>
      </c>
      <c r="C28" s="61">
        <f>'総括表(地区)'!AN22</f>
        <v>51810.232343258554</v>
      </c>
      <c r="D28" s="61">
        <f>'総括表(地区)'!AO22</f>
        <v>51380.374510056936</v>
      </c>
      <c r="E28" s="61">
        <f>'総括表(地区)'!AP22</f>
        <v>50883.716246209908</v>
      </c>
      <c r="F28" s="61">
        <f>'総括表(地区)'!AQ22</f>
        <v>50366.861485139612</v>
      </c>
      <c r="G28" s="61">
        <f>'総括表(地区)'!AR22</f>
        <v>50051.724658464074</v>
      </c>
      <c r="H28" s="61">
        <f>'総括表(地区)'!AS22</f>
        <v>49568.243729892936</v>
      </c>
      <c r="I28" s="61">
        <f>'総括表(地区)'!AT22</f>
        <v>49333.357410358607</v>
      </c>
      <c r="J28" s="61">
        <f>'総括表(地区)'!AU22</f>
        <v>49090.095638383624</v>
      </c>
      <c r="K28" s="61">
        <f>'総括表(地区)'!AV22</f>
        <v>48913.07484406374</v>
      </c>
    </row>
    <row r="29" spans="1:11" s="56" customFormat="1" ht="15" customHeight="1">
      <c r="A29" s="62" t="str">
        <f t="shared" si="2"/>
        <v>蒲田地区</v>
      </c>
      <c r="B29" s="63">
        <f>'総括表(地区)'!AM23</f>
        <v>72884.590375850908</v>
      </c>
      <c r="C29" s="63">
        <f>'総括表(地区)'!AN23</f>
        <v>72566.598582540886</v>
      </c>
      <c r="D29" s="63">
        <f>'総括表(地区)'!AO23</f>
        <v>72480.873581142354</v>
      </c>
      <c r="E29" s="63">
        <f>'総括表(地区)'!AP23</f>
        <v>72309.544199055788</v>
      </c>
      <c r="F29" s="63">
        <f>'総括表(地区)'!AQ23</f>
        <v>72234.538963362269</v>
      </c>
      <c r="G29" s="63">
        <f>'総括表(地区)'!AR23</f>
        <v>72473.621122362048</v>
      </c>
      <c r="H29" s="63">
        <f>'総括表(地区)'!AS23</f>
        <v>72734.970906424802</v>
      </c>
      <c r="I29" s="63">
        <f>'総括表(地区)'!AT23</f>
        <v>73338.132960656585</v>
      </c>
      <c r="J29" s="63">
        <f>'総括表(地区)'!AU23</f>
        <v>73953.964074765667</v>
      </c>
      <c r="K29" s="63">
        <f>'総括表(地区)'!AV23</f>
        <v>74448.269899321909</v>
      </c>
    </row>
    <row r="30" spans="1:11" s="56" customFormat="1" ht="15" customHeight="1">
      <c r="A30" s="64" t="str">
        <f t="shared" si="2"/>
        <v>区全域</v>
      </c>
      <c r="B30" s="65">
        <f>'総括表(地区)'!AM24</f>
        <v>185759.7781370054</v>
      </c>
      <c r="C30" s="65">
        <f>'総括表(地区)'!AN24</f>
        <v>184714.57211912351</v>
      </c>
      <c r="D30" s="65">
        <f>'総括表(地区)'!AO24</f>
        <v>183954.17544567276</v>
      </c>
      <c r="E30" s="65">
        <f>'総括表(地区)'!AP24</f>
        <v>183034.63224204883</v>
      </c>
      <c r="F30" s="65">
        <f>'総括表(地区)'!AQ24</f>
        <v>182318.9826938952</v>
      </c>
      <c r="G30" s="65">
        <f>'総括表(地区)'!AR24</f>
        <v>182224.92804209486</v>
      </c>
      <c r="H30" s="65">
        <f>'総括表(地区)'!AS24</f>
        <v>182006.10772338836</v>
      </c>
      <c r="I30" s="65">
        <f>'総括表(地区)'!AT24</f>
        <v>182525.96010118711</v>
      </c>
      <c r="J30" s="65">
        <f>'総括表(地区)'!AU24</f>
        <v>183145.56896945089</v>
      </c>
      <c r="K30" s="65">
        <f>'総括表(地区)'!AV24</f>
        <v>183680.3689192452</v>
      </c>
    </row>
    <row r="31" spans="1:11" s="56" customFormat="1" ht="6.95" customHeight="1">
      <c r="A31" s="55"/>
      <c r="E31" s="55"/>
    </row>
    <row r="32" spans="1:11" s="53" customFormat="1" ht="20.100000000000001" customHeight="1">
      <c r="A32" s="57"/>
      <c r="B32" s="54">
        <f>総括表!AW5</f>
        <v>2065</v>
      </c>
      <c r="C32" s="54">
        <f>総括表!AX5</f>
        <v>2066</v>
      </c>
      <c r="D32" s="54">
        <f>総括表!AY5</f>
        <v>2067</v>
      </c>
      <c r="E32" s="54">
        <f>総括表!AZ5</f>
        <v>2068</v>
      </c>
      <c r="F32" s="54">
        <f>総括表!BA5</f>
        <v>2069</v>
      </c>
      <c r="G32" s="54">
        <f>総括表!BB5</f>
        <v>2070</v>
      </c>
      <c r="H32" s="54">
        <f>総括表!BC5</f>
        <v>2071</v>
      </c>
      <c r="I32" s="54" t="str">
        <f>総括表!BD5</f>
        <v>　</v>
      </c>
      <c r="J32" s="54" t="str">
        <f>総括表!BE5</f>
        <v>　</v>
      </c>
      <c r="K32" s="54" t="str">
        <f>総括表!BF5</f>
        <v>　</v>
      </c>
    </row>
    <row r="33" spans="1:11" s="56" customFormat="1" ht="15" customHeight="1">
      <c r="A33" s="58" t="str">
        <f t="shared" ref="A33:A36" si="3">A9</f>
        <v>大森地区</v>
      </c>
      <c r="B33" s="59">
        <f>'総括表(地区)'!AW21</f>
        <v>60601.891951121201</v>
      </c>
      <c r="C33" s="59">
        <f>'総括表(地区)'!AX21</f>
        <v>61080.994259950654</v>
      </c>
      <c r="D33" s="59">
        <f>'総括表(地区)'!AY21</f>
        <v>61458.625551359299</v>
      </c>
      <c r="E33" s="59">
        <f>'総括表(地区)'!AZ21</f>
        <v>61770.071880977441</v>
      </c>
      <c r="F33" s="59">
        <f>'総括表(地区)'!BA21</f>
        <v>61906.103866731508</v>
      </c>
      <c r="G33" s="59">
        <f>'総括表(地区)'!BB21</f>
        <v>62072.539849988287</v>
      </c>
      <c r="H33" s="59">
        <f>'総括表(地区)'!BC21</f>
        <v>62124.50834545066</v>
      </c>
      <c r="I33" s="59" t="str">
        <f>'総括表(地区)'!BD21</f>
        <v>　</v>
      </c>
      <c r="J33" s="59" t="str">
        <f>'総括表(地区)'!BE21</f>
        <v>　</v>
      </c>
      <c r="K33" s="59" t="str">
        <f>'総括表(地区)'!BF21</f>
        <v>　</v>
      </c>
    </row>
    <row r="34" spans="1:11" s="56" customFormat="1" ht="15" customHeight="1">
      <c r="A34" s="60" t="str">
        <f t="shared" si="3"/>
        <v>調布地区</v>
      </c>
      <c r="B34" s="61">
        <f>'総括表(地区)'!AW22</f>
        <v>48789.260012315666</v>
      </c>
      <c r="C34" s="61">
        <f>'総括表(地区)'!AX22</f>
        <v>48772.286035114252</v>
      </c>
      <c r="D34" s="61">
        <f>'総括表(地区)'!AY22</f>
        <v>48734.98862527575</v>
      </c>
      <c r="E34" s="61">
        <f>'総括表(地区)'!AZ22</f>
        <v>48632.441515134822</v>
      </c>
      <c r="F34" s="61">
        <f>'総括表(地区)'!BA22</f>
        <v>48573.467635175948</v>
      </c>
      <c r="G34" s="61">
        <f>'総括表(地区)'!BB22</f>
        <v>48513.664757796352</v>
      </c>
      <c r="H34" s="61">
        <f>'総括表(地区)'!BC22</f>
        <v>48276.949580897992</v>
      </c>
      <c r="I34" s="61" t="str">
        <f>'総括表(地区)'!BD22</f>
        <v>　</v>
      </c>
      <c r="J34" s="61" t="str">
        <f>'総括表(地区)'!BE22</f>
        <v>　</v>
      </c>
      <c r="K34" s="61" t="str">
        <f>'総括表(地区)'!BF22</f>
        <v>　</v>
      </c>
    </row>
    <row r="35" spans="1:11" s="56" customFormat="1" ht="15" customHeight="1">
      <c r="A35" s="62" t="str">
        <f t="shared" si="3"/>
        <v>蒲田地区</v>
      </c>
      <c r="B35" s="63">
        <f>'総括表(地区)'!AW23</f>
        <v>75033.105625126089</v>
      </c>
      <c r="C35" s="63">
        <f>'総括表(地区)'!AX23</f>
        <v>75767.872103035494</v>
      </c>
      <c r="D35" s="63">
        <f>'総括表(地区)'!AY23</f>
        <v>76631.590980134642</v>
      </c>
      <c r="E35" s="63">
        <f>'総括表(地区)'!AZ23</f>
        <v>77335.815291107952</v>
      </c>
      <c r="F35" s="63">
        <f>'総括表(地区)'!BA23</f>
        <v>77843.078041300425</v>
      </c>
      <c r="G35" s="63">
        <f>'総括表(地区)'!BB23</f>
        <v>78318.89070903523</v>
      </c>
      <c r="H35" s="63">
        <f>'総括表(地区)'!BC23</f>
        <v>78681.5723490401</v>
      </c>
      <c r="I35" s="63" t="str">
        <f>'総括表(地区)'!BD23</f>
        <v>　</v>
      </c>
      <c r="J35" s="63" t="str">
        <f>'総括表(地区)'!BE23</f>
        <v>　</v>
      </c>
      <c r="K35" s="63" t="str">
        <f>'総括表(地区)'!BF23</f>
        <v>　</v>
      </c>
    </row>
    <row r="36" spans="1:11" s="56" customFormat="1" ht="15" customHeight="1">
      <c r="A36" s="64" t="str">
        <f t="shared" si="3"/>
        <v>区全域</v>
      </c>
      <c r="B36" s="65">
        <f>'総括表(地区)'!AW24</f>
        <v>184424.25758856296</v>
      </c>
      <c r="C36" s="65">
        <f>'総括表(地区)'!AX24</f>
        <v>185621.15239810041</v>
      </c>
      <c r="D36" s="65">
        <f>'総括表(地区)'!AY24</f>
        <v>186825.20515676969</v>
      </c>
      <c r="E36" s="65">
        <f>'総括表(地区)'!AZ24</f>
        <v>187738.32868722023</v>
      </c>
      <c r="F36" s="65">
        <f>'総括表(地区)'!BA24</f>
        <v>188322.6495432079</v>
      </c>
      <c r="G36" s="65">
        <f>'総括表(地区)'!BB24</f>
        <v>188905.09531681985</v>
      </c>
      <c r="H36" s="65">
        <f>'総括表(地区)'!BC24</f>
        <v>189083.03027538874</v>
      </c>
      <c r="I36" s="65" t="str">
        <f>'総括表(地区)'!BD24</f>
        <v>　</v>
      </c>
      <c r="J36" s="65" t="str">
        <f>'総括表(地区)'!BE24</f>
        <v>　</v>
      </c>
      <c r="K36" s="65" t="str">
        <f>'総括表(地区)'!BF24</f>
        <v>　</v>
      </c>
    </row>
  </sheetData>
  <mergeCells count="5">
    <mergeCell ref="D2:E2"/>
    <mergeCell ref="D3:E3"/>
    <mergeCell ref="D4:E4"/>
    <mergeCell ref="D5:E5"/>
    <mergeCell ref="D6:E6"/>
  </mergeCells>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dimension ref="A1:K18"/>
  <sheetViews>
    <sheetView zoomScale="70" zoomScaleNormal="70" workbookViewId="0"/>
  </sheetViews>
  <sheetFormatPr defaultColWidth="9" defaultRowHeight="15" customHeight="1"/>
  <cols>
    <col min="1" max="1" width="18.5" style="51" customWidth="1"/>
    <col min="2" max="10" width="11.875" style="50" customWidth="1"/>
    <col min="11" max="11" width="15.625" style="50" customWidth="1"/>
    <col min="12" max="16384" width="9" style="50"/>
  </cols>
  <sheetData>
    <row r="1" spans="1:11" ht="30" customHeight="1">
      <c r="A1" s="49" t="str">
        <f>総括表!$A$50</f>
        <v>：高齢化率_区全域</v>
      </c>
      <c r="K1" s="51"/>
    </row>
    <row r="2" spans="1:11" s="53" customFormat="1" ht="20.100000000000001" customHeight="1">
      <c r="A2" s="52"/>
      <c r="E2" s="54"/>
      <c r="F2" s="54">
        <f>総括表!C5</f>
        <v>2019</v>
      </c>
      <c r="G2" s="54">
        <f>総括表!D5</f>
        <v>2020</v>
      </c>
      <c r="H2" s="54">
        <f>総括表!E5</f>
        <v>2021</v>
      </c>
      <c r="I2" s="54">
        <f>総括表!F5</f>
        <v>2022</v>
      </c>
      <c r="J2" s="54">
        <f>総括表!G5</f>
        <v>2023</v>
      </c>
      <c r="K2" s="54">
        <f>総括表!H5</f>
        <v>2024</v>
      </c>
    </row>
    <row r="3" spans="1:11" s="56" customFormat="1" ht="20.100000000000001" customHeight="1">
      <c r="A3" s="55"/>
      <c r="E3" s="66" t="s">
        <v>27</v>
      </c>
      <c r="F3" s="80">
        <f>IF(総括表!C53="","",総括表!C53)</f>
        <v>0.22702848667779699</v>
      </c>
      <c r="G3" s="80">
        <f>IF(総括表!D53="","",総括表!D53)</f>
        <v>0.22615600148673976</v>
      </c>
      <c r="H3" s="80">
        <f>IF(総括表!E53="","",総括表!E53)</f>
        <v>0.22670757504715996</v>
      </c>
      <c r="I3" s="80">
        <f>IF(総括表!F53="","",総括表!F53)</f>
        <v>0.22733541648655206</v>
      </c>
      <c r="J3" s="80">
        <f>IF(総括表!G53="","",総括表!G53)</f>
        <v>0.22615094210110859</v>
      </c>
      <c r="K3" s="80">
        <f>IF(総括表!H53="","",総括表!H53)</f>
        <v>0.22405177513583074</v>
      </c>
    </row>
    <row r="4" spans="1:11" s="56" customFormat="1" ht="6.95" customHeight="1">
      <c r="A4" s="55"/>
      <c r="E4" s="55"/>
    </row>
    <row r="5" spans="1:11" s="53" customFormat="1" ht="20.100000000000001" customHeight="1">
      <c r="A5" s="57"/>
      <c r="B5" s="54">
        <f>総括表!I5</f>
        <v>2025</v>
      </c>
      <c r="C5" s="54">
        <f>総括表!J5</f>
        <v>2026</v>
      </c>
      <c r="D5" s="54">
        <f>総括表!K5</f>
        <v>2027</v>
      </c>
      <c r="E5" s="54">
        <f>総括表!L5</f>
        <v>2028</v>
      </c>
      <c r="F5" s="54">
        <f>総括表!M5</f>
        <v>2029</v>
      </c>
      <c r="G5" s="54">
        <f>総括表!N5</f>
        <v>2030</v>
      </c>
      <c r="H5" s="54">
        <f>総括表!O5</f>
        <v>2031</v>
      </c>
      <c r="I5" s="54">
        <f>総括表!P5</f>
        <v>2032</v>
      </c>
      <c r="J5" s="54">
        <f>総括表!Q5</f>
        <v>2033</v>
      </c>
      <c r="K5" s="54">
        <f>総括表!R5</f>
        <v>2034</v>
      </c>
    </row>
    <row r="6" spans="1:11" s="56" customFormat="1" ht="20.100000000000001" customHeight="1">
      <c r="A6" s="64" t="str">
        <f>総括表!B10</f>
        <v>基本推計</v>
      </c>
      <c r="B6" s="81">
        <f>IF(総括表!I53="","",総括表!I53)</f>
        <v>0.22155677302000354</v>
      </c>
      <c r="C6" s="81">
        <f>IF(総括表!J53="","",総括表!J53)</f>
        <v>0.22017926634005278</v>
      </c>
      <c r="D6" s="81">
        <f>IF(総括表!K53="","",総括表!K53)</f>
        <v>0.21860750015410485</v>
      </c>
      <c r="E6" s="81">
        <f>IF(総括表!L53="","",総括表!L53)</f>
        <v>0.21749819156676745</v>
      </c>
      <c r="F6" s="81">
        <f>IF(総括表!M53="","",総括表!M53)</f>
        <v>0.21688240048613927</v>
      </c>
      <c r="G6" s="81">
        <f>IF(総括表!N53="","",総括表!N53)</f>
        <v>0.21729476262617514</v>
      </c>
      <c r="H6" s="81">
        <f>IF(総括表!O53="","",総括表!O53)</f>
        <v>0.21894117198521068</v>
      </c>
      <c r="I6" s="81">
        <f>IF(総括表!P53="","",総括表!P53)</f>
        <v>0.21764600873868184</v>
      </c>
      <c r="J6" s="81">
        <f>IF(総括表!Q53="","",総括表!Q53)</f>
        <v>0.22012822217442574</v>
      </c>
      <c r="K6" s="81">
        <f>IF(総括表!R53="","",総括表!R53)</f>
        <v>0.22250038855374751</v>
      </c>
    </row>
    <row r="7" spans="1:11" s="56" customFormat="1" ht="6.95" customHeight="1">
      <c r="A7" s="55"/>
      <c r="E7" s="55"/>
    </row>
    <row r="8" spans="1:11" s="53" customFormat="1" ht="20.100000000000001" customHeight="1">
      <c r="A8" s="57"/>
      <c r="B8" s="54">
        <f>総括表!S5</f>
        <v>2035</v>
      </c>
      <c r="C8" s="54">
        <f>総括表!T5</f>
        <v>2036</v>
      </c>
      <c r="D8" s="54">
        <f>総括表!U5</f>
        <v>2037</v>
      </c>
      <c r="E8" s="54">
        <f>総括表!V5</f>
        <v>2038</v>
      </c>
      <c r="F8" s="54">
        <f>総括表!W5</f>
        <v>2039</v>
      </c>
      <c r="G8" s="54">
        <f>総括表!X5</f>
        <v>2040</v>
      </c>
      <c r="H8" s="54">
        <f>総括表!Y5</f>
        <v>2041</v>
      </c>
      <c r="I8" s="54">
        <f>総括表!Z5</f>
        <v>2042</v>
      </c>
      <c r="J8" s="54">
        <f>総括表!AA5</f>
        <v>2043</v>
      </c>
      <c r="K8" s="54">
        <f>総括表!AB5</f>
        <v>2044</v>
      </c>
    </row>
    <row r="9" spans="1:11" s="56" customFormat="1" ht="20.100000000000001" customHeight="1">
      <c r="A9" s="64" t="str">
        <f t="shared" ref="A9" si="0">A6</f>
        <v>基本推計</v>
      </c>
      <c r="B9" s="81">
        <f>IF(総括表!S53="","",総括表!S53)</f>
        <v>0.22521241192469316</v>
      </c>
      <c r="C9" s="81">
        <f>IF(総括表!T53="","",総括表!T53)</f>
        <v>0.22818992441242714</v>
      </c>
      <c r="D9" s="81">
        <f>IF(総括表!U53="","",総括表!U53)</f>
        <v>0.23156156980888465</v>
      </c>
      <c r="E9" s="81">
        <f>IF(総括表!V53="","",総括表!V53)</f>
        <v>0.23497577783236076</v>
      </c>
      <c r="F9" s="81">
        <f>IF(総括表!W53="","",総括表!W53)</f>
        <v>0.23842121930170515</v>
      </c>
      <c r="G9" s="81">
        <f>IF(総括表!X53="","",総括表!X53)</f>
        <v>0.2413287654480783</v>
      </c>
      <c r="H9" s="81">
        <f>IF(総括表!Y53="","",総括表!Y53)</f>
        <v>0.243658743178638</v>
      </c>
      <c r="I9" s="81">
        <f>IF(総括表!Z53="","",総括表!Z53)</f>
        <v>0.24567470576799427</v>
      </c>
      <c r="J9" s="81">
        <f>IF(総括表!AA53="","",総括表!AA53)</f>
        <v>0.24721728535218324</v>
      </c>
      <c r="K9" s="81">
        <f>IF(総括表!AB53="","",総括表!AB53)</f>
        <v>0.24875956667514518</v>
      </c>
    </row>
    <row r="10" spans="1:11" s="56" customFormat="1" ht="6.95" customHeight="1">
      <c r="A10" s="55"/>
      <c r="E10" s="55"/>
    </row>
    <row r="11" spans="1:11" s="53" customFormat="1" ht="20.100000000000001" customHeight="1">
      <c r="A11" s="57"/>
      <c r="B11" s="54">
        <f>総括表!AC5</f>
        <v>2045</v>
      </c>
      <c r="C11" s="54">
        <f>総括表!AD5</f>
        <v>2046</v>
      </c>
      <c r="D11" s="54">
        <f>総括表!AE5</f>
        <v>2047</v>
      </c>
      <c r="E11" s="54">
        <f>総括表!AF5</f>
        <v>2048</v>
      </c>
      <c r="F11" s="54">
        <f>総括表!AG5</f>
        <v>2049</v>
      </c>
      <c r="G11" s="54">
        <f>総括表!AH5</f>
        <v>2050</v>
      </c>
      <c r="H11" s="54">
        <f>総括表!AI5</f>
        <v>2051</v>
      </c>
      <c r="I11" s="54">
        <f>総括表!AJ5</f>
        <v>2052</v>
      </c>
      <c r="J11" s="54">
        <f>総括表!AK5</f>
        <v>2053</v>
      </c>
      <c r="K11" s="54">
        <f>総括表!AL5</f>
        <v>2054</v>
      </c>
    </row>
    <row r="12" spans="1:11" s="56" customFormat="1" ht="20.100000000000001" customHeight="1">
      <c r="A12" s="64" t="str">
        <f t="shared" ref="A12" si="1">A6</f>
        <v>基本推計</v>
      </c>
      <c r="B12" s="81">
        <f>IF(総括表!AC53="","",総括表!AC53)</f>
        <v>0.24987834940970763</v>
      </c>
      <c r="C12" s="81">
        <f>IF(総括表!AD53="","",総括表!AD53)</f>
        <v>0.25080770878395003</v>
      </c>
      <c r="D12" s="81">
        <f>IF(総括表!AE53="","",総括表!AE53)</f>
        <v>0.25192489054827799</v>
      </c>
      <c r="E12" s="81">
        <f>IF(総括表!AF53="","",総括表!AF53)</f>
        <v>0.25295216740036042</v>
      </c>
      <c r="F12" s="81">
        <f>IF(総括表!AG53="","",総括表!AG53)</f>
        <v>0.25371800598224248</v>
      </c>
      <c r="G12" s="81">
        <f>IF(総括表!AH53="","",総括表!AH53)</f>
        <v>0.25457745782703955</v>
      </c>
      <c r="H12" s="81">
        <f>IF(総括表!AI53="","",総括表!AI53)</f>
        <v>0.25513804025899312</v>
      </c>
      <c r="I12" s="81">
        <f>IF(総括表!AJ53="","",総括表!AJ53)</f>
        <v>0.25498917475929794</v>
      </c>
      <c r="J12" s="81">
        <f>IF(総括表!AK53="","",総括表!AK53)</f>
        <v>0.2545516317459845</v>
      </c>
      <c r="K12" s="81">
        <f>IF(総括表!AL53="","",総括表!AL53)</f>
        <v>0.25414136486984168</v>
      </c>
    </row>
    <row r="13" spans="1:11" s="56" customFormat="1" ht="6.95" customHeight="1">
      <c r="A13" s="55"/>
      <c r="E13" s="55"/>
    </row>
    <row r="14" spans="1:11" s="56" customFormat="1" ht="20.100000000000001" customHeight="1">
      <c r="A14" s="66"/>
      <c r="B14" s="54">
        <f>総括表!AM5</f>
        <v>2055</v>
      </c>
      <c r="C14" s="54">
        <f>総括表!AN5</f>
        <v>2056</v>
      </c>
      <c r="D14" s="54">
        <f>総括表!AO5</f>
        <v>2057</v>
      </c>
      <c r="E14" s="54">
        <f>総括表!AP5</f>
        <v>2058</v>
      </c>
      <c r="F14" s="54">
        <f>総括表!AQ5</f>
        <v>2059</v>
      </c>
      <c r="G14" s="54">
        <f>総括表!AR5</f>
        <v>2060</v>
      </c>
      <c r="H14" s="54">
        <f>総括表!AS5</f>
        <v>2061</v>
      </c>
      <c r="I14" s="54">
        <f>総括表!AT5</f>
        <v>2062</v>
      </c>
      <c r="J14" s="54">
        <f>総括表!AU5</f>
        <v>2063</v>
      </c>
      <c r="K14" s="54">
        <f>総括表!AV5</f>
        <v>2064</v>
      </c>
    </row>
    <row r="15" spans="1:11" s="56" customFormat="1" ht="20.100000000000001" customHeight="1">
      <c r="A15" s="64" t="str">
        <f t="shared" ref="A15" si="2">A6</f>
        <v>基本推計</v>
      </c>
      <c r="B15" s="81">
        <f>IF(総括表!AM53="","",総括表!AM53)</f>
        <v>0.25324155549383803</v>
      </c>
      <c r="C15" s="81">
        <f>IF(総括表!AN53="","",総括表!AN53)</f>
        <v>0.25230306249871665</v>
      </c>
      <c r="D15" s="81">
        <f>IF(総括表!AO53="","",総括表!AO53)</f>
        <v>0.25178710494161094</v>
      </c>
      <c r="E15" s="81">
        <f>IF(総括表!AP53="","",総括表!AP53)</f>
        <v>0.25109158246994379</v>
      </c>
      <c r="F15" s="81">
        <f>IF(総括表!AQ53="","",総括表!AQ53)</f>
        <v>0.25070414088723608</v>
      </c>
      <c r="G15" s="81">
        <f>IF(総括表!AR53="","",総括表!AR53)</f>
        <v>0.25120236644347288</v>
      </c>
      <c r="H15" s="81">
        <f>IF(総括表!AS53="","",総括表!AS53)</f>
        <v>0.25155587542662716</v>
      </c>
      <c r="I15" s="81">
        <f>IF(総括表!AT53="","",総括表!AT53)</f>
        <v>0.25295504783201267</v>
      </c>
      <c r="J15" s="81">
        <f>IF(総括表!AU53="","",総括表!AU53)</f>
        <v>0.25452539178914957</v>
      </c>
      <c r="K15" s="81">
        <f>IF(総括表!AV53="","",総括表!AV53)</f>
        <v>0.25600311546585425</v>
      </c>
    </row>
    <row r="16" spans="1:11" s="56" customFormat="1" ht="6.95" customHeight="1">
      <c r="A16" s="55"/>
      <c r="E16" s="55"/>
    </row>
    <row r="17" spans="1:11" s="53" customFormat="1" ht="20.100000000000001" customHeight="1">
      <c r="A17" s="57"/>
      <c r="B17" s="54">
        <f>総括表!AW5</f>
        <v>2065</v>
      </c>
      <c r="C17" s="54">
        <f>総括表!AX5</f>
        <v>2066</v>
      </c>
      <c r="D17" s="54">
        <f>総括表!AY5</f>
        <v>2067</v>
      </c>
      <c r="E17" s="54">
        <f>総括表!AZ5</f>
        <v>2068</v>
      </c>
      <c r="F17" s="54">
        <f>総括表!BA5</f>
        <v>2069</v>
      </c>
      <c r="G17" s="54">
        <f>総括表!BB5</f>
        <v>2070</v>
      </c>
      <c r="H17" s="54">
        <f>総括表!BC5</f>
        <v>2071</v>
      </c>
      <c r="I17" s="54" t="str">
        <f>総括表!BD5</f>
        <v>　</v>
      </c>
      <c r="J17" s="54" t="str">
        <f>総括表!BE5</f>
        <v>　</v>
      </c>
      <c r="K17" s="54" t="str">
        <f>総括表!BF5</f>
        <v>　</v>
      </c>
    </row>
    <row r="18" spans="1:11" s="56" customFormat="1" ht="20.100000000000001" customHeight="1">
      <c r="A18" s="64" t="str">
        <f t="shared" ref="A18" si="3">A6</f>
        <v>基本推計</v>
      </c>
      <c r="B18" s="81">
        <f>IF(総括表!AW53="","",総括表!AW53)</f>
        <v>0.25779659894126211</v>
      </c>
      <c r="C18" s="81">
        <f>IF(総括表!AX53="","",総括表!AX53)</f>
        <v>0.26024983995282347</v>
      </c>
      <c r="D18" s="81">
        <f>IF(総括表!AY53="","",総括表!AY53)</f>
        <v>0.26273928009317998</v>
      </c>
      <c r="E18" s="81">
        <f>IF(総括表!AZ53="","",総括表!AZ53)</f>
        <v>0.26484337821138809</v>
      </c>
      <c r="F18" s="81">
        <f>IF(総括表!BA53="","",総括表!BA53)</f>
        <v>0.26650309684532664</v>
      </c>
      <c r="G18" s="81">
        <f>IF(総括表!BB53="","",総括表!BB53)</f>
        <v>0.26817363017699009</v>
      </c>
      <c r="H18" s="81">
        <f>IF(総括表!BC53="","",総括表!BC53)</f>
        <v>0.26928019941137238</v>
      </c>
      <c r="I18" s="81" t="str">
        <f>IF(総括表!BD53="","",総括表!BD53)</f>
        <v/>
      </c>
      <c r="J18" s="81" t="str">
        <f>IF(総括表!BE53="","",総括表!BE53)</f>
        <v/>
      </c>
      <c r="K18" s="81" t="str">
        <f>IF(総括表!BF53="","",総括表!BF53)</f>
        <v/>
      </c>
    </row>
  </sheetData>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dimension ref="A1:K36"/>
  <sheetViews>
    <sheetView zoomScale="70" zoomScaleNormal="70" workbookViewId="0">
      <selection activeCell="A97" sqref="A97:K127"/>
    </sheetView>
  </sheetViews>
  <sheetFormatPr defaultColWidth="9" defaultRowHeight="15" customHeight="1"/>
  <cols>
    <col min="1" max="1" width="18.5" style="51" customWidth="1"/>
    <col min="2" max="10" width="11.875" style="50" customWidth="1"/>
    <col min="11" max="11" width="15.625" style="50" customWidth="1"/>
    <col min="12" max="16384" width="9" style="50"/>
  </cols>
  <sheetData>
    <row r="1" spans="1:11" ht="20.100000000000001" customHeight="1">
      <c r="A1" s="49" t="str">
        <f>'総括表(地区)'!$A$50</f>
        <v>：高齢化率_地区別(基本推計)</v>
      </c>
      <c r="K1" s="51"/>
    </row>
    <row r="2" spans="1:11" s="53" customFormat="1" ht="20.100000000000001" customHeight="1">
      <c r="A2" s="52"/>
      <c r="D2" s="112"/>
      <c r="E2" s="113"/>
      <c r="F2" s="54">
        <f>総括表!C5</f>
        <v>2019</v>
      </c>
      <c r="G2" s="54">
        <f>総括表!D5</f>
        <v>2020</v>
      </c>
      <c r="H2" s="54">
        <f>総括表!E5</f>
        <v>2021</v>
      </c>
      <c r="I2" s="54">
        <f>総括表!F5</f>
        <v>2022</v>
      </c>
      <c r="J2" s="54">
        <f>総括表!G5</f>
        <v>2023</v>
      </c>
      <c r="K2" s="54">
        <f>総括表!H5</f>
        <v>2024</v>
      </c>
    </row>
    <row r="3" spans="1:11" s="53" customFormat="1" ht="15" customHeight="1">
      <c r="A3" s="52"/>
      <c r="D3" s="114" t="str">
        <f>"大森地区"</f>
        <v>大森地区</v>
      </c>
      <c r="E3" s="115"/>
      <c r="F3" s="83">
        <f>'総括表(地区)'!C50</f>
        <v>0.22526683943263506</v>
      </c>
      <c r="G3" s="83">
        <f>'総括表(地区)'!D50</f>
        <v>0.22362611574924227</v>
      </c>
      <c r="H3" s="83">
        <f>'総括表(地区)'!E50</f>
        <v>0.22375755565115901</v>
      </c>
      <c r="I3" s="83">
        <f>'総括表(地区)'!F50</f>
        <v>0.22462982555687608</v>
      </c>
      <c r="J3" s="83">
        <f>'総括表(地区)'!G50</f>
        <v>0.22321341857118149</v>
      </c>
      <c r="K3" s="83">
        <f>'総括表(地区)'!H50</f>
        <v>0.22030073923908516</v>
      </c>
    </row>
    <row r="4" spans="1:11" s="53" customFormat="1" ht="15" customHeight="1">
      <c r="A4" s="52"/>
      <c r="D4" s="116" t="str">
        <f>"調布地区"</f>
        <v>調布地区</v>
      </c>
      <c r="E4" s="117"/>
      <c r="F4" s="84">
        <f>'総括表(地区)'!C51</f>
        <v>0.2183813024003817</v>
      </c>
      <c r="G4" s="84">
        <f>'総括表(地区)'!D51</f>
        <v>0.21809411351055338</v>
      </c>
      <c r="H4" s="84">
        <f>'総括表(地区)'!E51</f>
        <v>0.21933784517068186</v>
      </c>
      <c r="I4" s="84">
        <f>'総括表(地区)'!F51</f>
        <v>0.22066280952519862</v>
      </c>
      <c r="J4" s="84">
        <f>'総括表(地区)'!G51</f>
        <v>0.22147192550751107</v>
      </c>
      <c r="K4" s="84">
        <f>'総括表(地区)'!H51</f>
        <v>0.22152311291297117</v>
      </c>
    </row>
    <row r="5" spans="1:11" s="53" customFormat="1" ht="15" customHeight="1">
      <c r="A5" s="52"/>
      <c r="D5" s="118" t="str">
        <f>"蒲田地区"</f>
        <v>蒲田地区</v>
      </c>
      <c r="E5" s="119"/>
      <c r="F5" s="82">
        <f>'総括表(地区)'!C52</f>
        <v>0.23398853429646607</v>
      </c>
      <c r="G5" s="82">
        <f>'総括表(地区)'!D52</f>
        <v>0.23339828335882776</v>
      </c>
      <c r="H5" s="82">
        <f>'総括表(地区)'!E52</f>
        <v>0.23386948033833593</v>
      </c>
      <c r="I5" s="82">
        <f>'総括表(地区)'!F52</f>
        <v>0.23382229535186147</v>
      </c>
      <c r="J5" s="82">
        <f>'総括表(地区)'!G52</f>
        <v>0.23155330364476759</v>
      </c>
      <c r="K5" s="82">
        <f>'総括表(地区)'!H52</f>
        <v>0.22874148249046991</v>
      </c>
    </row>
    <row r="6" spans="1:11" s="56" customFormat="1" ht="15" customHeight="1">
      <c r="A6" s="55"/>
      <c r="D6" s="120" t="str">
        <f>"区全域"</f>
        <v>区全域</v>
      </c>
      <c r="E6" s="121"/>
      <c r="F6" s="81">
        <f>'総括表(地区)'!C53</f>
        <v>0.22702848667779701</v>
      </c>
      <c r="G6" s="81">
        <f>'総括表(地区)'!D53</f>
        <v>0.22615600148673976</v>
      </c>
      <c r="H6" s="81">
        <f>'総括表(地区)'!E53</f>
        <v>0.22670757504715996</v>
      </c>
      <c r="I6" s="81">
        <f>'総括表(地区)'!F53</f>
        <v>0.22733541648655206</v>
      </c>
      <c r="J6" s="81">
        <f>'総括表(地区)'!G53</f>
        <v>0.22615094210110864</v>
      </c>
      <c r="K6" s="81">
        <f>'総括表(地区)'!H53</f>
        <v>0.22405177513583077</v>
      </c>
    </row>
    <row r="7" spans="1:11" s="56" customFormat="1" ht="6.95" customHeight="1">
      <c r="A7" s="55"/>
      <c r="E7" s="55"/>
    </row>
    <row r="8" spans="1:11" s="53" customFormat="1" ht="20.100000000000001" customHeight="1">
      <c r="A8" s="57"/>
      <c r="B8" s="54">
        <f>総括表!I5</f>
        <v>2025</v>
      </c>
      <c r="C8" s="54">
        <f>総括表!J5</f>
        <v>2026</v>
      </c>
      <c r="D8" s="54">
        <f>総括表!K5</f>
        <v>2027</v>
      </c>
      <c r="E8" s="54">
        <f>総括表!L5</f>
        <v>2028</v>
      </c>
      <c r="F8" s="54">
        <f>総括表!M5</f>
        <v>2029</v>
      </c>
      <c r="G8" s="54">
        <f>総括表!N5</f>
        <v>2030</v>
      </c>
      <c r="H8" s="54">
        <f>総括表!O5</f>
        <v>2031</v>
      </c>
      <c r="I8" s="54">
        <f>総括表!P5</f>
        <v>2032</v>
      </c>
      <c r="J8" s="54">
        <f>総括表!Q5</f>
        <v>2033</v>
      </c>
      <c r="K8" s="54">
        <f>総括表!R5</f>
        <v>2034</v>
      </c>
    </row>
    <row r="9" spans="1:11" s="56" customFormat="1" ht="15" customHeight="1">
      <c r="A9" s="58" t="str">
        <f>"大森地区"</f>
        <v>大森地区</v>
      </c>
      <c r="B9" s="83">
        <f>'総括表(地区)'!I50</f>
        <v>0.2174496187566366</v>
      </c>
      <c r="C9" s="83">
        <f>'総括表(地区)'!J50</f>
        <v>0.21582464272116222</v>
      </c>
      <c r="D9" s="83">
        <f>'総括表(地区)'!K50</f>
        <v>0.21367228338083613</v>
      </c>
      <c r="E9" s="83">
        <f>'総括表(地区)'!L50</f>
        <v>0.21191087975587275</v>
      </c>
      <c r="F9" s="83">
        <f>'総括表(地区)'!M50</f>
        <v>0.21048556307662233</v>
      </c>
      <c r="G9" s="83">
        <f>'総括表(地区)'!N50</f>
        <v>0.21008249231020137</v>
      </c>
      <c r="H9" s="83">
        <f>'総括表(地区)'!O50</f>
        <v>0.21116022335282306</v>
      </c>
      <c r="I9" s="83">
        <f>'総括表(地区)'!P50</f>
        <v>0.20925338080357672</v>
      </c>
      <c r="J9" s="83">
        <f>'総括表(地区)'!Q50</f>
        <v>0.21123528593546448</v>
      </c>
      <c r="K9" s="83">
        <f>'総括表(地区)'!R50</f>
        <v>0.21292648160056865</v>
      </c>
    </row>
    <row r="10" spans="1:11" s="56" customFormat="1" ht="15" customHeight="1">
      <c r="A10" s="60" t="str">
        <f>"調布地区"</f>
        <v>調布地区</v>
      </c>
      <c r="B10" s="84">
        <f>'総括表(地区)'!I51</f>
        <v>0.22108003296654036</v>
      </c>
      <c r="C10" s="84">
        <f>'総括表(地区)'!J51</f>
        <v>0.22176170861239372</v>
      </c>
      <c r="D10" s="84">
        <f>'総括表(地区)'!K51</f>
        <v>0.2223928326707045</v>
      </c>
      <c r="E10" s="84">
        <f>'総括表(地区)'!L51</f>
        <v>0.22342672649130341</v>
      </c>
      <c r="F10" s="84">
        <f>'総括表(地区)'!M51</f>
        <v>0.22558517568883854</v>
      </c>
      <c r="G10" s="84">
        <f>'総括表(地区)'!N51</f>
        <v>0.22842702443443108</v>
      </c>
      <c r="H10" s="84">
        <f>'総括表(地区)'!O51</f>
        <v>0.23232932086949151</v>
      </c>
      <c r="I10" s="84">
        <f>'総括表(地区)'!P51</f>
        <v>0.23292875952940112</v>
      </c>
      <c r="J10" s="84">
        <f>'総括表(地区)'!Q51</f>
        <v>0.23741465330697137</v>
      </c>
      <c r="K10" s="84">
        <f>'総括表(地区)'!R51</f>
        <v>0.24158549154009257</v>
      </c>
    </row>
    <row r="11" spans="1:11" s="56" customFormat="1" ht="15" customHeight="1">
      <c r="A11" s="62" t="str">
        <f>"蒲田地区"</f>
        <v>蒲田地区</v>
      </c>
      <c r="B11" s="82">
        <f>'総括表(地区)'!I52</f>
        <v>0.22523593964961397</v>
      </c>
      <c r="C11" s="82">
        <f>'総括表(地区)'!J52</f>
        <v>0.22275866525296115</v>
      </c>
      <c r="D11" s="82">
        <f>'総括表(地区)'!K52</f>
        <v>0.22027349065793159</v>
      </c>
      <c r="E11" s="82">
        <f>'総括表(地区)'!L52</f>
        <v>0.21835044856753064</v>
      </c>
      <c r="F11" s="82">
        <f>'総括表(地区)'!M52</f>
        <v>0.21665462368071103</v>
      </c>
      <c r="G11" s="82">
        <f>'総括表(地区)'!N52</f>
        <v>0.2162119679027342</v>
      </c>
      <c r="H11" s="82">
        <f>'総括表(地区)'!O52</f>
        <v>0.21691152613179868</v>
      </c>
      <c r="I11" s="82">
        <f>'総括表(地区)'!P52</f>
        <v>0.21493431891081793</v>
      </c>
      <c r="J11" s="82">
        <f>'総括表(地区)'!Q52</f>
        <v>0.21657407570789744</v>
      </c>
      <c r="K11" s="82">
        <f>'総括表(地区)'!R52</f>
        <v>0.21838332209647887</v>
      </c>
    </row>
    <row r="12" spans="1:11" s="56" customFormat="1" ht="15" customHeight="1">
      <c r="A12" s="64" t="str">
        <f>"区全域"</f>
        <v>区全域</v>
      </c>
      <c r="B12" s="81">
        <f>'総括表(地区)'!I53</f>
        <v>0.22155677302000354</v>
      </c>
      <c r="C12" s="81">
        <f>'総括表(地区)'!J53</f>
        <v>0.22017926634005275</v>
      </c>
      <c r="D12" s="81">
        <f>'総括表(地区)'!K53</f>
        <v>0.21860750015410488</v>
      </c>
      <c r="E12" s="81">
        <f>'総括表(地区)'!L53</f>
        <v>0.21749819156676742</v>
      </c>
      <c r="F12" s="81">
        <f>'総括表(地区)'!M53</f>
        <v>0.21688240048613927</v>
      </c>
      <c r="G12" s="81">
        <f>'総括表(地区)'!N53</f>
        <v>0.21729476262617514</v>
      </c>
      <c r="H12" s="81">
        <f>'総括表(地区)'!O53</f>
        <v>0.21894117198521068</v>
      </c>
      <c r="I12" s="81">
        <f>'総括表(地区)'!P53</f>
        <v>0.21764600873868178</v>
      </c>
      <c r="J12" s="81">
        <f>'総括表(地区)'!Q53</f>
        <v>0.22012822217442571</v>
      </c>
      <c r="K12" s="81">
        <f>'総括表(地区)'!R53</f>
        <v>0.22250038855374751</v>
      </c>
    </row>
    <row r="13" spans="1:11" s="56" customFormat="1" ht="6.95" customHeight="1">
      <c r="A13" s="55"/>
      <c r="E13" s="55"/>
    </row>
    <row r="14" spans="1:11" s="53" customFormat="1" ht="20.100000000000001" customHeight="1">
      <c r="A14" s="57"/>
      <c r="B14" s="54">
        <f>総括表!S5</f>
        <v>2035</v>
      </c>
      <c r="C14" s="54">
        <f>総括表!T5</f>
        <v>2036</v>
      </c>
      <c r="D14" s="54">
        <f>総括表!U5</f>
        <v>2037</v>
      </c>
      <c r="E14" s="54">
        <f>総括表!V5</f>
        <v>2038</v>
      </c>
      <c r="F14" s="54">
        <f>総括表!W5</f>
        <v>2039</v>
      </c>
      <c r="G14" s="54">
        <f>総括表!X5</f>
        <v>2040</v>
      </c>
      <c r="H14" s="54">
        <f>総括表!Y5</f>
        <v>2041</v>
      </c>
      <c r="I14" s="54">
        <f>総括表!Z5</f>
        <v>2042</v>
      </c>
      <c r="J14" s="54">
        <f>総括表!AA5</f>
        <v>2043</v>
      </c>
      <c r="K14" s="54">
        <f>総括表!AB5</f>
        <v>2044</v>
      </c>
    </row>
    <row r="15" spans="1:11" s="56" customFormat="1" ht="15" customHeight="1">
      <c r="A15" s="58" t="str">
        <f t="shared" ref="A15:A18" si="0">A9</f>
        <v>大森地区</v>
      </c>
      <c r="B15" s="83">
        <f>'総括表(地区)'!S50</f>
        <v>0.2148294407061227</v>
      </c>
      <c r="C15" s="83">
        <f>'総括表(地区)'!T50</f>
        <v>0.21707017199414022</v>
      </c>
      <c r="D15" s="83">
        <f>'総括表(地区)'!U50</f>
        <v>0.21984359514576746</v>
      </c>
      <c r="E15" s="83">
        <f>'総括表(地区)'!V50</f>
        <v>0.2225619746844674</v>
      </c>
      <c r="F15" s="83">
        <f>'総括表(地区)'!W50</f>
        <v>0.22512441398813349</v>
      </c>
      <c r="G15" s="83">
        <f>'総括表(地区)'!X50</f>
        <v>0.22777650210111605</v>
      </c>
      <c r="H15" s="83">
        <f>'総括表(地区)'!Y50</f>
        <v>0.22985927647113691</v>
      </c>
      <c r="I15" s="83">
        <f>'総括表(地区)'!Z50</f>
        <v>0.23181852724160407</v>
      </c>
      <c r="J15" s="83">
        <f>'総括表(地区)'!AA50</f>
        <v>0.23292968649997417</v>
      </c>
      <c r="K15" s="83">
        <f>'総括表(地区)'!AB50</f>
        <v>0.23450821590866261</v>
      </c>
    </row>
    <row r="16" spans="1:11" s="56" customFormat="1" ht="15" customHeight="1">
      <c r="A16" s="60" t="str">
        <f t="shared" si="0"/>
        <v>調布地区</v>
      </c>
      <c r="B16" s="84">
        <f>'総括表(地区)'!S51</f>
        <v>0.24618746058243812</v>
      </c>
      <c r="C16" s="84">
        <f>'総括表(地区)'!T51</f>
        <v>0.25050337263979866</v>
      </c>
      <c r="D16" s="84">
        <f>'総括表(地区)'!U51</f>
        <v>0.25463211002865616</v>
      </c>
      <c r="E16" s="84">
        <f>'総括表(地区)'!V51</f>
        <v>0.25912014220684582</v>
      </c>
      <c r="F16" s="84">
        <f>'総括表(地区)'!W51</f>
        <v>0.26406668639321351</v>
      </c>
      <c r="G16" s="84">
        <f>'総括表(地区)'!X51</f>
        <v>0.26836703349974228</v>
      </c>
      <c r="H16" s="84">
        <f>'総括表(地区)'!Y51</f>
        <v>0.27183811226472027</v>
      </c>
      <c r="I16" s="84">
        <f>'総括表(地区)'!Z51</f>
        <v>0.27448209244586175</v>
      </c>
      <c r="J16" s="84">
        <f>'総括表(地区)'!AA51</f>
        <v>0.27723698033355243</v>
      </c>
      <c r="K16" s="84">
        <f>'総括表(地区)'!AB51</f>
        <v>0.27976162425704021</v>
      </c>
    </row>
    <row r="17" spans="1:11" s="56" customFormat="1" ht="15" customHeight="1">
      <c r="A17" s="62" t="str">
        <f t="shared" si="0"/>
        <v>蒲田地区</v>
      </c>
      <c r="B17" s="82">
        <f>'総括表(地区)'!S52</f>
        <v>0.22058419726396597</v>
      </c>
      <c r="C17" s="82">
        <f>'総括表(地区)'!T52</f>
        <v>0.22334024782876283</v>
      </c>
      <c r="D17" s="82">
        <f>'総括表(地区)'!U52</f>
        <v>0.2267454109077493</v>
      </c>
      <c r="E17" s="82">
        <f>'総括表(地区)'!V52</f>
        <v>0.23007911747000104</v>
      </c>
      <c r="F17" s="82">
        <f>'総括表(地区)'!W52</f>
        <v>0.233334033903391</v>
      </c>
      <c r="G17" s="82">
        <f>'総括表(地区)'!X52</f>
        <v>0.23560146485063982</v>
      </c>
      <c r="H17" s="82">
        <f>'総括表(地区)'!Y52</f>
        <v>0.23744520051713661</v>
      </c>
      <c r="I17" s="82">
        <f>'総括表(地区)'!Z52</f>
        <v>0.23913934965951339</v>
      </c>
      <c r="J17" s="82">
        <f>'総括表(地区)'!AA52</f>
        <v>0.24030533658483982</v>
      </c>
      <c r="K17" s="82">
        <f>'総括表(地区)'!AB52</f>
        <v>0.24122508155999853</v>
      </c>
    </row>
    <row r="18" spans="1:11" s="56" customFormat="1" ht="15" customHeight="1">
      <c r="A18" s="64" t="str">
        <f t="shared" si="0"/>
        <v>区全域</v>
      </c>
      <c r="B18" s="81">
        <f>'総括表(地区)'!S53</f>
        <v>0.22521241192469313</v>
      </c>
      <c r="C18" s="81">
        <f>'総括表(地区)'!T53</f>
        <v>0.22818992441242714</v>
      </c>
      <c r="D18" s="81">
        <f>'総括表(地区)'!U53</f>
        <v>0.23156156980888465</v>
      </c>
      <c r="E18" s="81">
        <f>'総括表(地区)'!V53</f>
        <v>0.23497577783236076</v>
      </c>
      <c r="F18" s="81">
        <f>'総括表(地区)'!W53</f>
        <v>0.23842121930170515</v>
      </c>
      <c r="G18" s="81">
        <f>'総括表(地区)'!X53</f>
        <v>0.24132876544807835</v>
      </c>
      <c r="H18" s="81">
        <f>'総括表(地区)'!Y53</f>
        <v>0.24365874317863798</v>
      </c>
      <c r="I18" s="81">
        <f>'総括表(地区)'!Z53</f>
        <v>0.24567470576799422</v>
      </c>
      <c r="J18" s="81">
        <f>'総括表(地区)'!AA53</f>
        <v>0.24721728535218315</v>
      </c>
      <c r="K18" s="81">
        <f>'総括表(地区)'!AB53</f>
        <v>0.24875956667514521</v>
      </c>
    </row>
    <row r="19" spans="1:11" s="56" customFormat="1" ht="6.95" customHeight="1">
      <c r="A19" s="55"/>
      <c r="E19" s="55"/>
    </row>
    <row r="20" spans="1:11" s="53" customFormat="1" ht="20.100000000000001" customHeight="1">
      <c r="A20" s="57"/>
      <c r="B20" s="54">
        <f>総括表!AC5</f>
        <v>2045</v>
      </c>
      <c r="C20" s="54">
        <f>総括表!AD5</f>
        <v>2046</v>
      </c>
      <c r="D20" s="54">
        <f>総括表!AE5</f>
        <v>2047</v>
      </c>
      <c r="E20" s="54">
        <f>総括表!AF5</f>
        <v>2048</v>
      </c>
      <c r="F20" s="54">
        <f>総括表!AG5</f>
        <v>2049</v>
      </c>
      <c r="G20" s="54">
        <f>総括表!AH5</f>
        <v>2050</v>
      </c>
      <c r="H20" s="54">
        <f>総括表!AI5</f>
        <v>2051</v>
      </c>
      <c r="I20" s="54">
        <f>総括表!AJ5</f>
        <v>2052</v>
      </c>
      <c r="J20" s="54">
        <f>総括表!AK5</f>
        <v>2053</v>
      </c>
      <c r="K20" s="54">
        <f>総括表!AL5</f>
        <v>2054</v>
      </c>
    </row>
    <row r="21" spans="1:11" s="56" customFormat="1" ht="15" customHeight="1">
      <c r="A21" s="58" t="str">
        <f t="shared" ref="A21:A24" si="1">A9</f>
        <v>大森地区</v>
      </c>
      <c r="B21" s="83">
        <f>'総括表(地区)'!AC50</f>
        <v>0.23550887170698215</v>
      </c>
      <c r="C21" s="83">
        <f>'総括表(地区)'!AD50</f>
        <v>0.23641017993463229</v>
      </c>
      <c r="D21" s="83">
        <f>'総括表(地区)'!AE50</f>
        <v>0.23746599056638321</v>
      </c>
      <c r="E21" s="83">
        <f>'総括表(地区)'!AF50</f>
        <v>0.23834827330796388</v>
      </c>
      <c r="F21" s="83">
        <f>'総括表(地区)'!AG50</f>
        <v>0.23896661014831566</v>
      </c>
      <c r="G21" s="83">
        <f>'総括表(地区)'!AH50</f>
        <v>0.23989944979966146</v>
      </c>
      <c r="H21" s="83">
        <f>'総括表(地区)'!AI50</f>
        <v>0.24054405485378083</v>
      </c>
      <c r="I21" s="83">
        <f>'総括表(地区)'!AJ50</f>
        <v>0.24052022980787169</v>
      </c>
      <c r="J21" s="83">
        <f>'総括表(地区)'!AK50</f>
        <v>0.24031993836616911</v>
      </c>
      <c r="K21" s="83">
        <f>'総括表(地区)'!AL50</f>
        <v>0.24010791390316347</v>
      </c>
    </row>
    <row r="22" spans="1:11" s="56" customFormat="1" ht="15" customHeight="1">
      <c r="A22" s="60" t="str">
        <f t="shared" si="1"/>
        <v>調布地区</v>
      </c>
      <c r="B22" s="84">
        <f>'総括表(地区)'!AC51</f>
        <v>0.28144971624863302</v>
      </c>
      <c r="C22" s="84">
        <f>'総括表(地区)'!AD51</f>
        <v>0.28316330061053258</v>
      </c>
      <c r="D22" s="84">
        <f>'総括表(地区)'!AE51</f>
        <v>0.28455572006613261</v>
      </c>
      <c r="E22" s="84">
        <f>'総括表(地区)'!AF51</f>
        <v>0.28585556610694668</v>
      </c>
      <c r="F22" s="84">
        <f>'総括表(地区)'!AG51</f>
        <v>0.28706057564837073</v>
      </c>
      <c r="G22" s="84">
        <f>'総括表(地区)'!AH51</f>
        <v>0.28771330429126202</v>
      </c>
      <c r="H22" s="84">
        <f>'総括表(地区)'!AI51</f>
        <v>0.28839880329084666</v>
      </c>
      <c r="I22" s="84">
        <f>'総括表(地区)'!AJ51</f>
        <v>0.28723067242538353</v>
      </c>
      <c r="J22" s="84">
        <f>'総括表(地区)'!AK51</f>
        <v>0.28594274621830806</v>
      </c>
      <c r="K22" s="84">
        <f>'総括表(地区)'!AL51</f>
        <v>0.28466439521157377</v>
      </c>
    </row>
    <row r="23" spans="1:11" s="56" customFormat="1" ht="15" customHeight="1">
      <c r="A23" s="62" t="str">
        <f t="shared" si="1"/>
        <v>蒲田地区</v>
      </c>
      <c r="B23" s="82">
        <f>'総括表(地区)'!AC52</f>
        <v>0.2421102362046425</v>
      </c>
      <c r="C23" s="82">
        <f>'総括表(地区)'!AD52</f>
        <v>0.24259382981962418</v>
      </c>
      <c r="D23" s="82">
        <f>'総括表(地区)'!AE52</f>
        <v>0.24361180890075987</v>
      </c>
      <c r="E23" s="82">
        <f>'総括表(地区)'!AF52</f>
        <v>0.24461449643193936</v>
      </c>
      <c r="F23" s="82">
        <f>'総括表(地区)'!AG52</f>
        <v>0.24525685207428466</v>
      </c>
      <c r="G23" s="82">
        <f>'総括表(地区)'!AH52</f>
        <v>0.246213991870989</v>
      </c>
      <c r="H23" s="82">
        <f>'総括表(地区)'!AI52</f>
        <v>0.24665736722779971</v>
      </c>
      <c r="I23" s="82">
        <f>'総括表(地区)'!AJ52</f>
        <v>0.24707714480572859</v>
      </c>
      <c r="J23" s="82">
        <f>'総括表(地区)'!AK52</f>
        <v>0.24700752803251724</v>
      </c>
      <c r="K23" s="82">
        <f>'総括表(地区)'!AL52</f>
        <v>0.24700992955962683</v>
      </c>
    </row>
    <row r="24" spans="1:11" s="56" customFormat="1" ht="15" customHeight="1">
      <c r="A24" s="64" t="str">
        <f t="shared" si="1"/>
        <v>区全域</v>
      </c>
      <c r="B24" s="81">
        <f>'総括表(地区)'!AC53</f>
        <v>0.24987834940970763</v>
      </c>
      <c r="C24" s="81">
        <f>'総括表(地区)'!AD53</f>
        <v>0.25080770878394998</v>
      </c>
      <c r="D24" s="81">
        <f>'総括表(地区)'!AE53</f>
        <v>0.25192489054827794</v>
      </c>
      <c r="E24" s="81">
        <f>'総括表(地区)'!AF53</f>
        <v>0.25295216740036047</v>
      </c>
      <c r="F24" s="81">
        <f>'総括表(地区)'!AG53</f>
        <v>0.25371800598224248</v>
      </c>
      <c r="G24" s="81">
        <f>'総括表(地区)'!AH53</f>
        <v>0.25457745782703955</v>
      </c>
      <c r="H24" s="81">
        <f>'総括表(地区)'!AI53</f>
        <v>0.25513804025899312</v>
      </c>
      <c r="I24" s="81">
        <f>'総括表(地区)'!AJ53</f>
        <v>0.25498917475929794</v>
      </c>
      <c r="J24" s="81">
        <f>'総括表(地区)'!AK53</f>
        <v>0.2545516317459845</v>
      </c>
      <c r="K24" s="81">
        <f>'総括表(地区)'!AL53</f>
        <v>0.25414136486984173</v>
      </c>
    </row>
    <row r="25" spans="1:11" s="56" customFormat="1" ht="6.95" customHeight="1">
      <c r="A25" s="55"/>
      <c r="E25" s="55"/>
    </row>
    <row r="26" spans="1:11" s="56" customFormat="1" ht="20.100000000000001" customHeight="1">
      <c r="A26" s="66"/>
      <c r="B26" s="54">
        <f>総括表!AM5</f>
        <v>2055</v>
      </c>
      <c r="C26" s="54">
        <f>総括表!AN5</f>
        <v>2056</v>
      </c>
      <c r="D26" s="54">
        <f>総括表!AO5</f>
        <v>2057</v>
      </c>
      <c r="E26" s="54">
        <f>総括表!AP5</f>
        <v>2058</v>
      </c>
      <c r="F26" s="54">
        <f>総括表!AQ5</f>
        <v>2059</v>
      </c>
      <c r="G26" s="54">
        <f>総括表!AR5</f>
        <v>2060</v>
      </c>
      <c r="H26" s="54">
        <f>総括表!AS5</f>
        <v>2061</v>
      </c>
      <c r="I26" s="54">
        <f>総括表!AT5</f>
        <v>2062</v>
      </c>
      <c r="J26" s="54">
        <f>総括表!AU5</f>
        <v>2063</v>
      </c>
      <c r="K26" s="54">
        <f>総括表!AV5</f>
        <v>2064</v>
      </c>
    </row>
    <row r="27" spans="1:11" s="56" customFormat="1" ht="15" customHeight="1">
      <c r="A27" s="58" t="str">
        <f t="shared" ref="A27:A30" si="2">A9</f>
        <v>大森地区</v>
      </c>
      <c r="B27" s="83">
        <f>'総括表(地区)'!AM50</f>
        <v>0.23918030608127738</v>
      </c>
      <c r="C27" s="83">
        <f>'総括表(地区)'!AN50</f>
        <v>0.23853672174471474</v>
      </c>
      <c r="D27" s="83">
        <f>'総括表(地区)'!AO50</f>
        <v>0.23773578371953963</v>
      </c>
      <c r="E27" s="83">
        <f>'総括表(地区)'!AP50</f>
        <v>0.23693462390352954</v>
      </c>
      <c r="F27" s="83">
        <f>'総括表(地区)'!AQ50</f>
        <v>0.23666135985119219</v>
      </c>
      <c r="G27" s="83">
        <f>'総括表(地区)'!AR50</f>
        <v>0.23683195434976151</v>
      </c>
      <c r="H27" s="83">
        <f>'総括表(地区)'!AS50</f>
        <v>0.23710391205828141</v>
      </c>
      <c r="I27" s="83">
        <f>'総括表(地区)'!AT50</f>
        <v>0.23797789549504197</v>
      </c>
      <c r="J27" s="83">
        <f>'総括表(地区)'!AU50</f>
        <v>0.23925182591253263</v>
      </c>
      <c r="K27" s="83">
        <f>'総括表(地区)'!AV50</f>
        <v>0.24042016006887904</v>
      </c>
    </row>
    <row r="28" spans="1:11" s="56" customFormat="1" ht="15" customHeight="1">
      <c r="A28" s="60" t="str">
        <f t="shared" si="2"/>
        <v>調布地区</v>
      </c>
      <c r="B28" s="84">
        <f>'総括表(地区)'!AM51</f>
        <v>0.28288702974786611</v>
      </c>
      <c r="C28" s="84">
        <f>'総括表(地区)'!AN51</f>
        <v>0.28094147324381369</v>
      </c>
      <c r="D28" s="84">
        <f>'総括表(地区)'!AO51</f>
        <v>0.27957160529260516</v>
      </c>
      <c r="E28" s="84">
        <f>'総括表(地区)'!AP51</f>
        <v>0.27787317434943615</v>
      </c>
      <c r="F28" s="84">
        <f>'総括表(地区)'!AQ51</f>
        <v>0.27608785885338299</v>
      </c>
      <c r="G28" s="84">
        <f>'総括表(地区)'!AR51</f>
        <v>0.27543357342181041</v>
      </c>
      <c r="H28" s="84">
        <f>'総括表(地区)'!AS51</f>
        <v>0.27386578571750286</v>
      </c>
      <c r="I28" s="84">
        <f>'総括表(地区)'!AT51</f>
        <v>0.27368055012775877</v>
      </c>
      <c r="J28" s="84">
        <f>'総括表(地区)'!AU51</f>
        <v>0.27347116534873167</v>
      </c>
      <c r="K28" s="84">
        <f>'総括表(地区)'!AV51</f>
        <v>0.27363887697787292</v>
      </c>
    </row>
    <row r="29" spans="1:11" s="56" customFormat="1" ht="15" customHeight="1">
      <c r="A29" s="62" t="str">
        <f t="shared" si="2"/>
        <v>蒲田地区</v>
      </c>
      <c r="B29" s="82">
        <f>'総括表(地区)'!AM52</f>
        <v>0.24672188977090023</v>
      </c>
      <c r="C29" s="82">
        <f>'総括表(地区)'!AN52</f>
        <v>0.24619884463593442</v>
      </c>
      <c r="D29" s="82">
        <f>'総括表(地区)'!AO52</f>
        <v>0.24650031416364163</v>
      </c>
      <c r="E29" s="82">
        <f>'総括表(地区)'!AP52</f>
        <v>0.24656113801039517</v>
      </c>
      <c r="F29" s="82">
        <f>'総括表(地区)'!AQ52</f>
        <v>0.246986406381836</v>
      </c>
      <c r="G29" s="82">
        <f>'総括表(地区)'!AR52</f>
        <v>0.24852467009927476</v>
      </c>
      <c r="H29" s="82">
        <f>'総括表(地区)'!AS52</f>
        <v>0.2501835804877931</v>
      </c>
      <c r="I29" s="82">
        <f>'総括表(地区)'!AT52</f>
        <v>0.25306197565438782</v>
      </c>
      <c r="J29" s="82">
        <f>'総括表(地区)'!AU52</f>
        <v>0.25603453303277574</v>
      </c>
      <c r="K29" s="82">
        <f>'総括表(地区)'!AV52</f>
        <v>0.2586336593936665</v>
      </c>
    </row>
    <row r="30" spans="1:11" s="56" customFormat="1" ht="15" customHeight="1">
      <c r="A30" s="64" t="str">
        <f t="shared" si="2"/>
        <v>区全域</v>
      </c>
      <c r="B30" s="81">
        <f>'総括表(地区)'!AM53</f>
        <v>0.25324155549383803</v>
      </c>
      <c r="C30" s="81">
        <f>'総括表(地区)'!AN53</f>
        <v>0.25230306249871659</v>
      </c>
      <c r="D30" s="81">
        <f>'総括表(地区)'!AO53</f>
        <v>0.25178710494161094</v>
      </c>
      <c r="E30" s="81">
        <f>'総括表(地区)'!AP53</f>
        <v>0.25109158246994379</v>
      </c>
      <c r="F30" s="81">
        <f>'総括表(地区)'!AQ53</f>
        <v>0.25070414088723614</v>
      </c>
      <c r="G30" s="81">
        <f>'総括表(地区)'!AR53</f>
        <v>0.25120236644347288</v>
      </c>
      <c r="H30" s="81">
        <f>'総括表(地区)'!AS53</f>
        <v>0.25155587542662716</v>
      </c>
      <c r="I30" s="81">
        <f>'総括表(地区)'!AT53</f>
        <v>0.25295504783201267</v>
      </c>
      <c r="J30" s="81">
        <f>'総括表(地区)'!AU53</f>
        <v>0.25452539178914957</v>
      </c>
      <c r="K30" s="81">
        <f>'総括表(地区)'!AV53</f>
        <v>0.25600311546585425</v>
      </c>
    </row>
    <row r="31" spans="1:11" s="56" customFormat="1" ht="6.95" customHeight="1">
      <c r="A31" s="55"/>
      <c r="E31" s="55"/>
    </row>
    <row r="32" spans="1:11" s="53" customFormat="1" ht="20.100000000000001" customHeight="1">
      <c r="A32" s="57"/>
      <c r="B32" s="54">
        <f>総括表!AW5</f>
        <v>2065</v>
      </c>
      <c r="C32" s="54">
        <f>総括表!AX5</f>
        <v>2066</v>
      </c>
      <c r="D32" s="54">
        <f>総括表!AY5</f>
        <v>2067</v>
      </c>
      <c r="E32" s="54">
        <f>総括表!AZ5</f>
        <v>2068</v>
      </c>
      <c r="F32" s="54">
        <f>総括表!BA5</f>
        <v>2069</v>
      </c>
      <c r="G32" s="54">
        <f>総括表!BB5</f>
        <v>2070</v>
      </c>
      <c r="H32" s="54">
        <f>総括表!BC5</f>
        <v>2071</v>
      </c>
      <c r="I32" s="54" t="str">
        <f>総括表!BD5</f>
        <v>　</v>
      </c>
      <c r="J32" s="54" t="str">
        <f>総括表!BE5</f>
        <v>　</v>
      </c>
      <c r="K32" s="54" t="str">
        <f>総括表!BF5</f>
        <v>　</v>
      </c>
    </row>
    <row r="33" spans="1:11" s="56" customFormat="1" ht="15" customHeight="1">
      <c r="A33" s="58" t="str">
        <f t="shared" ref="A33:A36" si="3">A9</f>
        <v>大森地区</v>
      </c>
      <c r="B33" s="83">
        <f>'総括表(地区)'!AW50</f>
        <v>0.24186517067184632</v>
      </c>
      <c r="C33" s="83">
        <f>'総括表(地区)'!AX50</f>
        <v>0.24410745261930442</v>
      </c>
      <c r="D33" s="83">
        <f>'総括表(地区)'!AY50</f>
        <v>0.24595693200112945</v>
      </c>
      <c r="E33" s="83">
        <f>'総括表(地区)'!AZ50</f>
        <v>0.2475542740989416</v>
      </c>
      <c r="F33" s="83">
        <f>'総括表(地区)'!BA50</f>
        <v>0.24845715259215292</v>
      </c>
      <c r="G33" s="83">
        <f>'総括表(地区)'!BB50</f>
        <v>0.24949117074284088</v>
      </c>
      <c r="H33" s="83">
        <f>'総括表(地区)'!BC50</f>
        <v>0.25007199824174781</v>
      </c>
      <c r="I33" s="83" t="str">
        <f>'総括表(地区)'!BD50</f>
        <v>　</v>
      </c>
      <c r="J33" s="83" t="str">
        <f>'総括表(地区)'!BE50</f>
        <v>　</v>
      </c>
      <c r="K33" s="83" t="str">
        <f>'総括表(地区)'!BF50</f>
        <v>　</v>
      </c>
    </row>
    <row r="34" spans="1:11" s="56" customFormat="1" ht="15" customHeight="1">
      <c r="A34" s="60" t="str">
        <f t="shared" si="3"/>
        <v>調布地区</v>
      </c>
      <c r="B34" s="84">
        <f>'総括表(地区)'!AW51</f>
        <v>0.27410884069948888</v>
      </c>
      <c r="C34" s="84">
        <f>'総括表(地区)'!AX51</f>
        <v>0.27518467211469383</v>
      </c>
      <c r="D34" s="84">
        <f>'総括表(地区)'!AY51</f>
        <v>0.27614495285312879</v>
      </c>
      <c r="E34" s="84">
        <f>'総括表(地区)'!AZ51</f>
        <v>0.27672722032755409</v>
      </c>
      <c r="F34" s="84">
        <f>'総括表(地区)'!BA51</f>
        <v>0.27754781383637239</v>
      </c>
      <c r="G34" s="84">
        <f>'総括表(地区)'!BB51</f>
        <v>0.2783461834002926</v>
      </c>
      <c r="H34" s="84">
        <f>'総括表(地区)'!BC51</f>
        <v>0.27809861676280589</v>
      </c>
      <c r="I34" s="84" t="str">
        <f>'総括表(地区)'!BD51</f>
        <v>　</v>
      </c>
      <c r="J34" s="84" t="str">
        <f>'総括表(地区)'!BE51</f>
        <v>　</v>
      </c>
      <c r="K34" s="84" t="str">
        <f>'総括表(地区)'!BF51</f>
        <v>　</v>
      </c>
    </row>
    <row r="35" spans="1:11" s="56" customFormat="1" ht="15" customHeight="1">
      <c r="A35" s="62" t="str">
        <f t="shared" si="3"/>
        <v>蒲田地区</v>
      </c>
      <c r="B35" s="82">
        <f>'総括表(地区)'!AW52</f>
        <v>0.26159090676489871</v>
      </c>
      <c r="C35" s="82">
        <f>'総括表(地区)'!AX52</f>
        <v>0.26512134159221118</v>
      </c>
      <c r="D35" s="82">
        <f>'総括表(地区)'!AY52</f>
        <v>0.26915856072238964</v>
      </c>
      <c r="E35" s="82">
        <f>'総括表(地区)'!AZ52</f>
        <v>0.27269068233434368</v>
      </c>
      <c r="F35" s="82">
        <f>'総括表(地区)'!BA52</f>
        <v>0.27557810954747863</v>
      </c>
      <c r="G35" s="82">
        <f>'総括表(地区)'!BB52</f>
        <v>0.27839361837573001</v>
      </c>
      <c r="H35" s="82">
        <f>'総括表(地区)'!BC52</f>
        <v>0.28084866099214806</v>
      </c>
      <c r="I35" s="82" t="str">
        <f>'総括表(地区)'!BD52</f>
        <v>　</v>
      </c>
      <c r="J35" s="82" t="str">
        <f>'総括表(地区)'!BE52</f>
        <v>　</v>
      </c>
      <c r="K35" s="82" t="str">
        <f>'総括表(地区)'!BF52</f>
        <v>　</v>
      </c>
    </row>
    <row r="36" spans="1:11" s="56" customFormat="1" ht="15" customHeight="1">
      <c r="A36" s="64" t="str">
        <f t="shared" si="3"/>
        <v>区全域</v>
      </c>
      <c r="B36" s="81">
        <f>'総括表(地区)'!AW53</f>
        <v>0.25779659894126211</v>
      </c>
      <c r="C36" s="81">
        <f>'総括表(地区)'!AX53</f>
        <v>0.26024983995282347</v>
      </c>
      <c r="D36" s="81">
        <f>'総括表(地区)'!AY53</f>
        <v>0.26273928009317998</v>
      </c>
      <c r="E36" s="81">
        <f>'総括表(地区)'!AZ53</f>
        <v>0.26484337821138809</v>
      </c>
      <c r="F36" s="81">
        <f>'総括表(地区)'!BA53</f>
        <v>0.26650309684532669</v>
      </c>
      <c r="G36" s="81">
        <f>'総括表(地区)'!BB53</f>
        <v>0.26817363017699003</v>
      </c>
      <c r="H36" s="81">
        <f>'総括表(地区)'!BC53</f>
        <v>0.26928019941137232</v>
      </c>
      <c r="I36" s="81" t="str">
        <f>'総括表(地区)'!BD53</f>
        <v>　</v>
      </c>
      <c r="J36" s="81" t="str">
        <f>'総括表(地区)'!BE53</f>
        <v>　</v>
      </c>
      <c r="K36" s="81" t="str">
        <f>'総括表(地区)'!BF53</f>
        <v>　</v>
      </c>
    </row>
  </sheetData>
  <mergeCells count="5">
    <mergeCell ref="D2:E2"/>
    <mergeCell ref="D3:E3"/>
    <mergeCell ref="D4:E4"/>
    <mergeCell ref="D5:E5"/>
    <mergeCell ref="D6:E6"/>
  </mergeCells>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K18"/>
  <sheetViews>
    <sheetView zoomScale="70" zoomScaleNormal="70" workbookViewId="0">
      <selection activeCell="A97" sqref="A97:K127"/>
    </sheetView>
  </sheetViews>
  <sheetFormatPr defaultColWidth="9" defaultRowHeight="15" customHeight="1"/>
  <cols>
    <col min="1" max="1" width="18.5" style="51" customWidth="1"/>
    <col min="2" max="10" width="11.875" style="50" customWidth="1"/>
    <col min="11" max="11" width="15.625" style="50" customWidth="1"/>
    <col min="12" max="16384" width="9" style="50"/>
  </cols>
  <sheetData>
    <row r="1" spans="1:11" ht="30" customHeight="1">
      <c r="A1" s="49" t="str">
        <f>総括表!$A$148</f>
        <v>：出生数(0歳人口)_区全域</v>
      </c>
      <c r="K1" s="51" t="s">
        <v>28</v>
      </c>
    </row>
    <row r="2" spans="1:11" s="53" customFormat="1" ht="20.100000000000001" customHeight="1">
      <c r="A2" s="52"/>
      <c r="E2" s="54"/>
      <c r="F2" s="54">
        <f>総括表!C5</f>
        <v>2019</v>
      </c>
      <c r="G2" s="54">
        <f>総括表!D5</f>
        <v>2020</v>
      </c>
      <c r="H2" s="54">
        <f>総括表!E5</f>
        <v>2021</v>
      </c>
      <c r="I2" s="54">
        <f>総括表!F5</f>
        <v>2022</v>
      </c>
      <c r="J2" s="54">
        <f>総括表!G5</f>
        <v>2023</v>
      </c>
      <c r="K2" s="54">
        <f>総括表!H5</f>
        <v>2024</v>
      </c>
    </row>
    <row r="3" spans="1:11" s="56" customFormat="1" ht="20.100000000000001" customHeight="1">
      <c r="A3" s="55"/>
      <c r="E3" s="66" t="s">
        <v>27</v>
      </c>
      <c r="F3" s="67">
        <f>IF(総括表!C151="","",総括表!C151)</f>
        <v>5734</v>
      </c>
      <c r="G3" s="67">
        <f>IF(総括表!D151="","",総括表!D151)</f>
        <v>5255</v>
      </c>
      <c r="H3" s="67">
        <f>IF(総括表!E151="","",総括表!E151)</f>
        <v>5344</v>
      </c>
      <c r="I3" s="67">
        <f>IF(総括表!F151="","",総括表!F151)</f>
        <v>5009</v>
      </c>
      <c r="J3" s="67">
        <f>IF(総括表!G151="","",総括表!G151)</f>
        <v>4782</v>
      </c>
      <c r="K3" s="67">
        <f>IF(総括表!H151="","",総括表!H151)</f>
        <v>4496</v>
      </c>
    </row>
    <row r="4" spans="1:11" s="56" customFormat="1" ht="6.95" customHeight="1">
      <c r="A4" s="55"/>
      <c r="E4" s="55"/>
    </row>
    <row r="5" spans="1:11" s="53" customFormat="1" ht="20.100000000000001" customHeight="1">
      <c r="A5" s="57"/>
      <c r="B5" s="54">
        <f>総括表!I5</f>
        <v>2025</v>
      </c>
      <c r="C5" s="54">
        <f>総括表!J5</f>
        <v>2026</v>
      </c>
      <c r="D5" s="54">
        <f>総括表!K5</f>
        <v>2027</v>
      </c>
      <c r="E5" s="54">
        <f>総括表!L5</f>
        <v>2028</v>
      </c>
      <c r="F5" s="54">
        <f>総括表!M5</f>
        <v>2029</v>
      </c>
      <c r="G5" s="54">
        <f>総括表!N5</f>
        <v>2030</v>
      </c>
      <c r="H5" s="54">
        <f>総括表!O5</f>
        <v>2031</v>
      </c>
      <c r="I5" s="54">
        <f>総括表!P5</f>
        <v>2032</v>
      </c>
      <c r="J5" s="54">
        <f>総括表!Q5</f>
        <v>2033</v>
      </c>
      <c r="K5" s="54">
        <f>総括表!R5</f>
        <v>2034</v>
      </c>
    </row>
    <row r="6" spans="1:11" s="56" customFormat="1" ht="20.100000000000001" customHeight="1">
      <c r="A6" s="64" t="str">
        <f>総括表!B10</f>
        <v>基本推計</v>
      </c>
      <c r="B6" s="70">
        <f>IF(総括表!I151="","",総括表!I151)</f>
        <v>4467</v>
      </c>
      <c r="C6" s="70">
        <f>IF(総括表!J151="","",総括表!J151)</f>
        <v>4875.1951988922738</v>
      </c>
      <c r="D6" s="70">
        <f>IF(総括表!K151="","",総括表!K151)</f>
        <v>4877.6842037842571</v>
      </c>
      <c r="E6" s="70">
        <f>IF(総括表!L151="","",総括表!L151)</f>
        <v>4884.9335911915305</v>
      </c>
      <c r="F6" s="70">
        <f>IF(総括表!M151="","",総括表!M151)</f>
        <v>4889.6466030704132</v>
      </c>
      <c r="G6" s="70">
        <f>IF(総括表!N151="","",総括表!N151)</f>
        <v>4901.0396639089995</v>
      </c>
      <c r="H6" s="70">
        <f>IF(総括表!O151="","",総括表!O151)</f>
        <v>4917.2981202361852</v>
      </c>
      <c r="I6" s="70">
        <f>IF(総括表!P151="","",総括表!P151)</f>
        <v>4928.3228257574065</v>
      </c>
      <c r="J6" s="70">
        <f>IF(総括表!Q151="","",総括表!Q151)</f>
        <v>4936.9189203176466</v>
      </c>
      <c r="K6" s="70">
        <f>IF(総括表!R151="","",総括表!R151)</f>
        <v>4949.3780759154051</v>
      </c>
    </row>
    <row r="7" spans="1:11" s="56" customFormat="1" ht="6.95" customHeight="1">
      <c r="A7" s="55"/>
      <c r="E7" s="55"/>
    </row>
    <row r="8" spans="1:11" s="53" customFormat="1" ht="20.100000000000001" customHeight="1">
      <c r="A8" s="57"/>
      <c r="B8" s="54">
        <f>総括表!S5</f>
        <v>2035</v>
      </c>
      <c r="C8" s="54">
        <f>総括表!T5</f>
        <v>2036</v>
      </c>
      <c r="D8" s="54">
        <f>総括表!U5</f>
        <v>2037</v>
      </c>
      <c r="E8" s="54">
        <f>総括表!V5</f>
        <v>2038</v>
      </c>
      <c r="F8" s="54">
        <f>総括表!W5</f>
        <v>2039</v>
      </c>
      <c r="G8" s="54">
        <f>総括表!X5</f>
        <v>2040</v>
      </c>
      <c r="H8" s="54">
        <f>総括表!Y5</f>
        <v>2041</v>
      </c>
      <c r="I8" s="54">
        <f>総括表!Z5</f>
        <v>2042</v>
      </c>
      <c r="J8" s="54">
        <f>総括表!AA5</f>
        <v>2043</v>
      </c>
      <c r="K8" s="54">
        <f>総括表!AB5</f>
        <v>2044</v>
      </c>
    </row>
    <row r="9" spans="1:11" s="56" customFormat="1" ht="20.100000000000001" customHeight="1">
      <c r="A9" s="64" t="str">
        <f t="shared" ref="A9" si="0">A6</f>
        <v>基本推計</v>
      </c>
      <c r="B9" s="70">
        <f>IF(総括表!S151="","",総括表!S151)</f>
        <v>4952.7374949083351</v>
      </c>
      <c r="C9" s="70">
        <f>IF(総括表!T151="","",総括表!T151)</f>
        <v>4961.7732035104391</v>
      </c>
      <c r="D9" s="70">
        <f>IF(総括表!U151="","",総括表!U151)</f>
        <v>4971.0350589842592</v>
      </c>
      <c r="E9" s="70">
        <f>IF(総括表!V151="","",総括表!V151)</f>
        <v>4982.3652710409997</v>
      </c>
      <c r="F9" s="70">
        <f>IF(総括表!W151="","",総括表!W151)</f>
        <v>4986.8373201150835</v>
      </c>
      <c r="G9" s="70">
        <f>IF(総括表!X151="","",総括表!X151)</f>
        <v>4994.6479135671807</v>
      </c>
      <c r="H9" s="70">
        <f>IF(総括表!Y151="","",総括表!Y151)</f>
        <v>5000.3144558810172</v>
      </c>
      <c r="I9" s="70">
        <f>IF(総括表!Z151="","",総括表!Z151)</f>
        <v>5000.4852607706143</v>
      </c>
      <c r="J9" s="70">
        <f>IF(総括表!AA151="","",総括表!AA151)</f>
        <v>4994.3349877976289</v>
      </c>
      <c r="K9" s="70">
        <f>IF(総括表!AB151="","",総括表!AB151)</f>
        <v>4983.039332500899</v>
      </c>
    </row>
    <row r="10" spans="1:11" s="56" customFormat="1" ht="6.95" customHeight="1">
      <c r="A10" s="55"/>
      <c r="E10" s="55"/>
    </row>
    <row r="11" spans="1:11" s="53" customFormat="1" ht="20.100000000000001" customHeight="1">
      <c r="A11" s="57"/>
      <c r="B11" s="54">
        <f>総括表!AC5</f>
        <v>2045</v>
      </c>
      <c r="C11" s="54">
        <f>総括表!AD5</f>
        <v>2046</v>
      </c>
      <c r="D11" s="54">
        <f>総括表!AE5</f>
        <v>2047</v>
      </c>
      <c r="E11" s="54">
        <f>総括表!AF5</f>
        <v>2048</v>
      </c>
      <c r="F11" s="54">
        <f>総括表!AG5</f>
        <v>2049</v>
      </c>
      <c r="G11" s="54">
        <f>総括表!AH5</f>
        <v>2050</v>
      </c>
      <c r="H11" s="54">
        <f>総括表!AI5</f>
        <v>2051</v>
      </c>
      <c r="I11" s="54">
        <f>総括表!AJ5</f>
        <v>2052</v>
      </c>
      <c r="J11" s="54">
        <f>総括表!AK5</f>
        <v>2053</v>
      </c>
      <c r="K11" s="54">
        <f>総括表!AL5</f>
        <v>2054</v>
      </c>
    </row>
    <row r="12" spans="1:11" s="56" customFormat="1" ht="20.100000000000001" customHeight="1">
      <c r="A12" s="64" t="str">
        <f t="shared" ref="A12" si="1">A6</f>
        <v>基本推計</v>
      </c>
      <c r="B12" s="70">
        <f>IF(総括表!AC151="","",総括表!AC151)</f>
        <v>4955.5110213606058</v>
      </c>
      <c r="C12" s="70">
        <f>IF(総括表!AD151="","",総括表!AD151)</f>
        <v>4927.7605433099061</v>
      </c>
      <c r="D12" s="70">
        <f>IF(総括表!AE151="","",総括表!AE151)</f>
        <v>4885.0035978948163</v>
      </c>
      <c r="E12" s="70">
        <f>IF(総括表!AF151="","",総括表!AF151)</f>
        <v>4842.7638234149954</v>
      </c>
      <c r="F12" s="70">
        <f>IF(総括表!AG151="","",総括表!AG151)</f>
        <v>4804.4130864706767</v>
      </c>
      <c r="G12" s="70">
        <f>IF(総括表!AH151="","",総括表!AH151)</f>
        <v>4769.5667881034351</v>
      </c>
      <c r="H12" s="70">
        <f>IF(総括表!AI151="","",総括表!AI151)</f>
        <v>4729.8343937838563</v>
      </c>
      <c r="I12" s="70">
        <f>IF(総括表!AJ151="","",総括表!AJ151)</f>
        <v>4687.435549654253</v>
      </c>
      <c r="J12" s="70">
        <f>IF(総括表!AK151="","",総括表!AK151)</f>
        <v>4649.363347730201</v>
      </c>
      <c r="K12" s="70">
        <f>IF(総括表!AL151="","",総括表!AL151)</f>
        <v>4619.3758386967074</v>
      </c>
    </row>
    <row r="13" spans="1:11" s="56" customFormat="1" ht="6.95" customHeight="1">
      <c r="A13" s="55"/>
      <c r="E13" s="55"/>
    </row>
    <row r="14" spans="1:11" s="56" customFormat="1" ht="20.100000000000001" customHeight="1">
      <c r="A14" s="66"/>
      <c r="B14" s="54">
        <f>総括表!AM5</f>
        <v>2055</v>
      </c>
      <c r="C14" s="54">
        <f>総括表!AN5</f>
        <v>2056</v>
      </c>
      <c r="D14" s="54">
        <f>総括表!AO5</f>
        <v>2057</v>
      </c>
      <c r="E14" s="54">
        <f>総括表!AP5</f>
        <v>2058</v>
      </c>
      <c r="F14" s="54">
        <f>総括表!AQ5</f>
        <v>2059</v>
      </c>
      <c r="G14" s="54">
        <f>総括表!AR5</f>
        <v>2060</v>
      </c>
      <c r="H14" s="54">
        <f>総括表!AS5</f>
        <v>2061</v>
      </c>
      <c r="I14" s="54">
        <f>総括表!AT5</f>
        <v>2062</v>
      </c>
      <c r="J14" s="54">
        <f>総括表!AU5</f>
        <v>2063</v>
      </c>
      <c r="K14" s="54">
        <f>総括表!AV5</f>
        <v>2064</v>
      </c>
    </row>
    <row r="15" spans="1:11" s="56" customFormat="1" ht="20.100000000000001" customHeight="1">
      <c r="A15" s="64" t="str">
        <f t="shared" ref="A15" si="2">A6</f>
        <v>基本推計</v>
      </c>
      <c r="B15" s="70">
        <f>IF(総括表!AM151="","",総括表!AM151)</f>
        <v>4591.5205125347302</v>
      </c>
      <c r="C15" s="70">
        <f>IF(総括表!AN151="","",総括表!AN151)</f>
        <v>4564.5158276855882</v>
      </c>
      <c r="D15" s="70">
        <f>IF(総括表!AO151="","",総括表!AO151)</f>
        <v>4533.721931415178</v>
      </c>
      <c r="E15" s="70">
        <f>IF(総括表!AP151="","",総括表!AP151)</f>
        <v>4506.8525074415156</v>
      </c>
      <c r="F15" s="70">
        <f>IF(総括表!AQ151="","",総括表!AQ151)</f>
        <v>4474.2100244044041</v>
      </c>
      <c r="G15" s="70">
        <f>IF(総括表!AR151="","",総括表!AR151)</f>
        <v>4444.762615555861</v>
      </c>
      <c r="H15" s="70">
        <f>IF(総括表!AS151="","",総括表!AS151)</f>
        <v>4417.2706865883729</v>
      </c>
      <c r="I15" s="70">
        <f>IF(総括表!AT151="","",総括表!AT151)</f>
        <v>4387.754246860899</v>
      </c>
      <c r="J15" s="70">
        <f>IF(総括表!AU151="","",総括表!AU151)</f>
        <v>4359.6193151438902</v>
      </c>
      <c r="K15" s="70">
        <f>IF(総括表!AV151="","",総括表!AV151)</f>
        <v>4325.2965918714744</v>
      </c>
    </row>
    <row r="16" spans="1:11" s="56" customFormat="1" ht="6.95" customHeight="1">
      <c r="A16" s="55"/>
      <c r="E16" s="55"/>
    </row>
    <row r="17" spans="1:11" s="53" customFormat="1" ht="20.100000000000001" customHeight="1">
      <c r="A17" s="57"/>
      <c r="B17" s="54">
        <f>総括表!AW5</f>
        <v>2065</v>
      </c>
      <c r="C17" s="54">
        <f>総括表!AX5</f>
        <v>2066</v>
      </c>
      <c r="D17" s="54">
        <f>総括表!AY5</f>
        <v>2067</v>
      </c>
      <c r="E17" s="54">
        <f>総括表!AZ5</f>
        <v>2068</v>
      </c>
      <c r="F17" s="54">
        <f>総括表!BA5</f>
        <v>2069</v>
      </c>
      <c r="G17" s="54">
        <f>総括表!BB5</f>
        <v>2070</v>
      </c>
      <c r="H17" s="54">
        <f>総括表!BC5</f>
        <v>2071</v>
      </c>
      <c r="I17" s="54" t="str">
        <f>総括表!BD5</f>
        <v>　</v>
      </c>
      <c r="J17" s="54" t="str">
        <f>総括表!BE5</f>
        <v>　</v>
      </c>
      <c r="K17" s="54" t="str">
        <f>総括表!BF5</f>
        <v>　</v>
      </c>
    </row>
    <row r="18" spans="1:11" s="56" customFormat="1" ht="20.100000000000001" customHeight="1">
      <c r="A18" s="64" t="str">
        <f t="shared" ref="A18" si="3">A6</f>
        <v>基本推計</v>
      </c>
      <c r="B18" s="70">
        <f>IF(総括表!AW151="","",総括表!AW151)</f>
        <v>4291.0914792649037</v>
      </c>
      <c r="C18" s="70">
        <f>IF(総括表!AX151="","",総括表!AX151)</f>
        <v>4254.1584769618448</v>
      </c>
      <c r="D18" s="70">
        <f>IF(総括表!AY151="","",総括表!AY151)</f>
        <v>4228.5613877137666</v>
      </c>
      <c r="E18" s="70">
        <f>IF(総括表!AZ151="","",総括表!AZ151)</f>
        <v>4204.5097597928434</v>
      </c>
      <c r="F18" s="70">
        <f>IF(総括表!BA151="","",総括表!BA151)</f>
        <v>4179.1018022941298</v>
      </c>
      <c r="G18" s="70">
        <f>IF(総括表!BB151="","",総括表!BB151)</f>
        <v>4164.8660701466424</v>
      </c>
      <c r="H18" s="70">
        <f>IF(総括表!BC151="","",総括表!BC151)</f>
        <v>4147.3705081499093</v>
      </c>
      <c r="I18" s="70" t="str">
        <f>IF(総括表!BD151="","",総括表!BD151)</f>
        <v/>
      </c>
      <c r="J18" s="70" t="str">
        <f>IF(総括表!BE151="","",総括表!BE151)</f>
        <v/>
      </c>
      <c r="K18" s="70" t="str">
        <f>IF(総括表!BF151="","",総括表!BF151)</f>
        <v/>
      </c>
    </row>
  </sheetData>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BI36"/>
  <sheetViews>
    <sheetView zoomScale="70" zoomScaleNormal="70" workbookViewId="0">
      <selection activeCell="A97" sqref="A97:K127"/>
    </sheetView>
  </sheetViews>
  <sheetFormatPr defaultColWidth="9" defaultRowHeight="15" customHeight="1"/>
  <cols>
    <col min="1" max="1" width="18.5" style="51" customWidth="1"/>
    <col min="2" max="10" width="11.875" style="50" customWidth="1"/>
    <col min="11" max="11" width="15.625" style="50" customWidth="1"/>
    <col min="12" max="61" width="9" style="31"/>
    <col min="62" max="16384" width="9" style="50"/>
  </cols>
  <sheetData>
    <row r="1" spans="1:11" s="50" customFormat="1" ht="20.100000000000001" customHeight="1">
      <c r="A1" s="49" t="str">
        <f>'総括表(地区)'!$A$148</f>
        <v>：出生数(0歳人口)_地区別(基本推計)</v>
      </c>
      <c r="K1" s="51" t="s">
        <v>28</v>
      </c>
    </row>
    <row r="2" spans="1:11" s="53" customFormat="1" ht="20.100000000000001" customHeight="1">
      <c r="A2" s="52"/>
      <c r="D2" s="112"/>
      <c r="E2" s="113"/>
      <c r="F2" s="54">
        <f>総括表!C5</f>
        <v>2019</v>
      </c>
      <c r="G2" s="54">
        <f>総括表!D5</f>
        <v>2020</v>
      </c>
      <c r="H2" s="54">
        <f>総括表!E5</f>
        <v>2021</v>
      </c>
      <c r="I2" s="54">
        <f>総括表!F5</f>
        <v>2022</v>
      </c>
      <c r="J2" s="54">
        <f>総括表!G5</f>
        <v>2023</v>
      </c>
      <c r="K2" s="54">
        <f>総括表!H5</f>
        <v>2024</v>
      </c>
    </row>
    <row r="3" spans="1:11" s="53" customFormat="1" ht="15" customHeight="1">
      <c r="A3" s="52"/>
      <c r="D3" s="114" t="str">
        <f>"大森地区"</f>
        <v>大森地区</v>
      </c>
      <c r="E3" s="115"/>
      <c r="F3" s="59">
        <f>'総括表(地区)'!C148</f>
        <v>2051.0953874612119</v>
      </c>
      <c r="G3" s="59">
        <f>'総括表(地区)'!D148</f>
        <v>1899.2987931967984</v>
      </c>
      <c r="H3" s="59">
        <f>'総括表(地区)'!E148</f>
        <v>1928.1995325936571</v>
      </c>
      <c r="I3" s="59">
        <f>'総括表(地区)'!F148</f>
        <v>1798.0488468251328</v>
      </c>
      <c r="J3" s="59">
        <f>'総括表(地区)'!G148</f>
        <v>1792.8167823624526</v>
      </c>
      <c r="K3" s="59">
        <f>'総括表(地区)'!H148</f>
        <v>1584.3538850943282</v>
      </c>
    </row>
    <row r="4" spans="1:11" s="53" customFormat="1" ht="15" customHeight="1">
      <c r="A4" s="52"/>
      <c r="D4" s="116" t="str">
        <f>"調布地区"</f>
        <v>調布地区</v>
      </c>
      <c r="E4" s="117"/>
      <c r="F4" s="61">
        <f>'総括表(地区)'!C149</f>
        <v>1462.6025405411203</v>
      </c>
      <c r="G4" s="61">
        <f>'総括表(地区)'!D149</f>
        <v>1351.0561018691828</v>
      </c>
      <c r="H4" s="61">
        <f>'総括表(地区)'!E149</f>
        <v>1389.0448627592818</v>
      </c>
      <c r="I4" s="61">
        <f>'総括表(地区)'!F149</f>
        <v>1280.5387584403311</v>
      </c>
      <c r="J4" s="61">
        <f>'総括表(地区)'!G149</f>
        <v>1214.623758186739</v>
      </c>
      <c r="K4" s="61">
        <f>'総括表(地区)'!H149</f>
        <v>1177.481213193274</v>
      </c>
    </row>
    <row r="5" spans="1:11" s="53" customFormat="1" ht="15" customHeight="1">
      <c r="A5" s="52"/>
      <c r="D5" s="118" t="str">
        <f>"蒲田地区"</f>
        <v>蒲田地区</v>
      </c>
      <c r="E5" s="119"/>
      <c r="F5" s="63">
        <f>'総括表(地区)'!C150</f>
        <v>2220.3020719976676</v>
      </c>
      <c r="G5" s="63">
        <f>'総括表(地区)'!D150</f>
        <v>2004.6451049340185</v>
      </c>
      <c r="H5" s="63">
        <f>'総括表(地区)'!E150</f>
        <v>2026.7556046470611</v>
      </c>
      <c r="I5" s="63">
        <f>'総括表(地区)'!F150</f>
        <v>1930.4123947345361</v>
      </c>
      <c r="J5" s="63">
        <f>'総括表(地区)'!G150</f>
        <v>1774.5594594508082</v>
      </c>
      <c r="K5" s="63">
        <f>'総括表(地区)'!H150</f>
        <v>1734.1649017123973</v>
      </c>
    </row>
    <row r="6" spans="1:11" s="56" customFormat="1" ht="15" customHeight="1">
      <c r="A6" s="55"/>
      <c r="D6" s="120" t="str">
        <f>"区全域"</f>
        <v>区全域</v>
      </c>
      <c r="E6" s="121"/>
      <c r="F6" s="65">
        <f>'総括表(地区)'!C151</f>
        <v>5734</v>
      </c>
      <c r="G6" s="65">
        <f>'総括表(地区)'!D151</f>
        <v>5255</v>
      </c>
      <c r="H6" s="65">
        <f>'総括表(地区)'!E151</f>
        <v>5344</v>
      </c>
      <c r="I6" s="65">
        <f>'総括表(地区)'!F151</f>
        <v>5009</v>
      </c>
      <c r="J6" s="65">
        <f>'総括表(地区)'!G151</f>
        <v>4782</v>
      </c>
      <c r="K6" s="65">
        <f>'総括表(地区)'!H151</f>
        <v>4496</v>
      </c>
    </row>
    <row r="7" spans="1:11" s="56" customFormat="1" ht="6.95" customHeight="1">
      <c r="A7" s="55"/>
      <c r="E7" s="55"/>
    </row>
    <row r="8" spans="1:11" s="53" customFormat="1" ht="20.100000000000001" customHeight="1">
      <c r="A8" s="57"/>
      <c r="B8" s="54">
        <f>総括表!I5</f>
        <v>2025</v>
      </c>
      <c r="C8" s="54">
        <f>総括表!J5</f>
        <v>2026</v>
      </c>
      <c r="D8" s="54">
        <f>総括表!K5</f>
        <v>2027</v>
      </c>
      <c r="E8" s="54">
        <f>総括表!L5</f>
        <v>2028</v>
      </c>
      <c r="F8" s="54">
        <f>総括表!M5</f>
        <v>2029</v>
      </c>
      <c r="G8" s="54">
        <f>総括表!N5</f>
        <v>2030</v>
      </c>
      <c r="H8" s="54">
        <f>総括表!O5</f>
        <v>2031</v>
      </c>
      <c r="I8" s="54">
        <f>総括表!P5</f>
        <v>2032</v>
      </c>
      <c r="J8" s="54">
        <f>総括表!Q5</f>
        <v>2033</v>
      </c>
      <c r="K8" s="54">
        <f>総括表!R5</f>
        <v>2034</v>
      </c>
    </row>
    <row r="9" spans="1:11" s="56" customFormat="1" ht="15" customHeight="1">
      <c r="A9" s="58" t="str">
        <f>"大森地区"</f>
        <v>大森地区</v>
      </c>
      <c r="B9" s="59">
        <f>'総括表(地区)'!I148</f>
        <v>1580.4754459713563</v>
      </c>
      <c r="C9" s="59">
        <f>'総括表(地区)'!J148</f>
        <v>1766.0335527285918</v>
      </c>
      <c r="D9" s="59">
        <f>'総括表(地区)'!K148</f>
        <v>1768.6195536565649</v>
      </c>
      <c r="E9" s="59">
        <f>'総括表(地区)'!L148</f>
        <v>1773.4071499098886</v>
      </c>
      <c r="F9" s="59">
        <f>'総括表(地区)'!M148</f>
        <v>1775.110929717835</v>
      </c>
      <c r="G9" s="59">
        <f>'総括表(地区)'!N148</f>
        <v>1781.5855964683678</v>
      </c>
      <c r="H9" s="59">
        <f>'総括表(地区)'!O148</f>
        <v>1789.4318208778564</v>
      </c>
      <c r="I9" s="59">
        <f>'総括表(地区)'!P148</f>
        <v>1795.6704671006714</v>
      </c>
      <c r="J9" s="59">
        <f>'総括表(地区)'!Q148</f>
        <v>1801.5462671020232</v>
      </c>
      <c r="K9" s="59">
        <f>'総括表(地区)'!R148</f>
        <v>1808.3246499703459</v>
      </c>
    </row>
    <row r="10" spans="1:11" s="56" customFormat="1" ht="15" customHeight="1">
      <c r="A10" s="60" t="str">
        <f>"調布地区"</f>
        <v>調布地区</v>
      </c>
      <c r="B10" s="61">
        <f>'総括表(地区)'!I149</f>
        <v>1125.7453306883517</v>
      </c>
      <c r="C10" s="61">
        <f>'総括表(地区)'!J149</f>
        <v>1227.6838479310177</v>
      </c>
      <c r="D10" s="61">
        <f>'総括表(地区)'!K149</f>
        <v>1224.6359283848112</v>
      </c>
      <c r="E10" s="61">
        <f>'総括表(地区)'!L149</f>
        <v>1223.0743738749572</v>
      </c>
      <c r="F10" s="61">
        <f>'総括表(地区)'!M149</f>
        <v>1221.7802730182368</v>
      </c>
      <c r="G10" s="61">
        <f>'総括表(地区)'!N149</f>
        <v>1222.6772270299834</v>
      </c>
      <c r="H10" s="61">
        <f>'総括表(地区)'!O149</f>
        <v>1224.7050482481823</v>
      </c>
      <c r="I10" s="61">
        <f>'総括表(地区)'!P149</f>
        <v>1225.5504080598027</v>
      </c>
      <c r="J10" s="61">
        <f>'総括表(地区)'!Q149</f>
        <v>1227.7962592342074</v>
      </c>
      <c r="K10" s="61">
        <f>'総括表(地区)'!R149</f>
        <v>1230.5095733018029</v>
      </c>
    </row>
    <row r="11" spans="1:11" s="56" customFormat="1" ht="15" customHeight="1">
      <c r="A11" s="62" t="str">
        <f>"蒲田地区"</f>
        <v>蒲田地区</v>
      </c>
      <c r="B11" s="63">
        <f>'総括表(地区)'!I150</f>
        <v>1760.7792233402915</v>
      </c>
      <c r="C11" s="63">
        <f>'総括表(地区)'!J150</f>
        <v>1881.4777982326641</v>
      </c>
      <c r="D11" s="63">
        <f>'総括表(地区)'!K150</f>
        <v>1884.4287217428807</v>
      </c>
      <c r="E11" s="63">
        <f>'総括表(地区)'!L150</f>
        <v>1888.4520674066848</v>
      </c>
      <c r="F11" s="63">
        <f>'総括表(地区)'!M150</f>
        <v>1892.7554003343416</v>
      </c>
      <c r="G11" s="63">
        <f>'総括表(地区)'!N150</f>
        <v>1896.7768404106482</v>
      </c>
      <c r="H11" s="63">
        <f>'総括表(地区)'!O150</f>
        <v>1903.1612511101466</v>
      </c>
      <c r="I11" s="63">
        <f>'総括表(地区)'!P150</f>
        <v>1907.1019505969325</v>
      </c>
      <c r="J11" s="63">
        <f>'総括表(地区)'!Q150</f>
        <v>1907.5763939814155</v>
      </c>
      <c r="K11" s="63">
        <f>'総括表(地区)'!R150</f>
        <v>1910.5438526432558</v>
      </c>
    </row>
    <row r="12" spans="1:11" s="56" customFormat="1" ht="15" customHeight="1">
      <c r="A12" s="64" t="str">
        <f>"区全域"</f>
        <v>区全域</v>
      </c>
      <c r="B12" s="65">
        <f>'総括表(地区)'!I151</f>
        <v>4467</v>
      </c>
      <c r="C12" s="65">
        <f>'総括表(地区)'!J151</f>
        <v>4875.1951988922738</v>
      </c>
      <c r="D12" s="65">
        <f>'総括表(地区)'!K151</f>
        <v>4877.6842037842571</v>
      </c>
      <c r="E12" s="65">
        <f>'総括表(地区)'!L151</f>
        <v>4884.9335911915314</v>
      </c>
      <c r="F12" s="65">
        <f>'総括表(地区)'!M151</f>
        <v>4889.6466030704141</v>
      </c>
      <c r="G12" s="65">
        <f>'総括表(地区)'!N151</f>
        <v>4901.0396639089995</v>
      </c>
      <c r="H12" s="65">
        <f>'総括表(地区)'!O151</f>
        <v>4917.2981202361852</v>
      </c>
      <c r="I12" s="65">
        <f>'総括表(地区)'!P151</f>
        <v>4928.3228257574065</v>
      </c>
      <c r="J12" s="65">
        <f>'総括表(地区)'!Q151</f>
        <v>4936.9189203176466</v>
      </c>
      <c r="K12" s="65">
        <f>'総括表(地区)'!R151</f>
        <v>4949.3780759154051</v>
      </c>
    </row>
    <row r="13" spans="1:11" s="56" customFormat="1" ht="6.95" customHeight="1">
      <c r="A13" s="55"/>
      <c r="E13" s="55"/>
    </row>
    <row r="14" spans="1:11" s="53" customFormat="1" ht="20.100000000000001" customHeight="1">
      <c r="A14" s="57"/>
      <c r="B14" s="54">
        <f>総括表!S5</f>
        <v>2035</v>
      </c>
      <c r="C14" s="54">
        <f>総括表!T5</f>
        <v>2036</v>
      </c>
      <c r="D14" s="54">
        <f>総括表!U5</f>
        <v>2037</v>
      </c>
      <c r="E14" s="54">
        <f>総括表!V5</f>
        <v>2038</v>
      </c>
      <c r="F14" s="54">
        <f>総括表!W5</f>
        <v>2039</v>
      </c>
      <c r="G14" s="54">
        <f>総括表!X5</f>
        <v>2040</v>
      </c>
      <c r="H14" s="54">
        <f>総括表!Y5</f>
        <v>2041</v>
      </c>
      <c r="I14" s="54">
        <f>総括表!Z5</f>
        <v>2042</v>
      </c>
      <c r="J14" s="54">
        <f>総括表!AA5</f>
        <v>2043</v>
      </c>
      <c r="K14" s="54">
        <f>総括表!AB5</f>
        <v>2044</v>
      </c>
    </row>
    <row r="15" spans="1:11" s="56" customFormat="1" ht="15" customHeight="1">
      <c r="A15" s="58" t="str">
        <f t="shared" ref="A15:A18" si="0">A9</f>
        <v>大森地区</v>
      </c>
      <c r="B15" s="59">
        <f>'総括表(地区)'!S148</f>
        <v>1812.1697193048226</v>
      </c>
      <c r="C15" s="59">
        <f>'総括表(地区)'!T148</f>
        <v>1818.1265448313047</v>
      </c>
      <c r="D15" s="59">
        <f>'総括表(地区)'!U148</f>
        <v>1824.2630234899666</v>
      </c>
      <c r="E15" s="59">
        <f>'総括表(地区)'!V148</f>
        <v>1832.1668076093597</v>
      </c>
      <c r="F15" s="59">
        <f>'総括表(地区)'!W148</f>
        <v>1836.8248877029105</v>
      </c>
      <c r="G15" s="59">
        <f>'総括表(地区)'!X148</f>
        <v>1842.614493759135</v>
      </c>
      <c r="H15" s="59">
        <f>'総括表(地区)'!Y148</f>
        <v>1848.4799828923133</v>
      </c>
      <c r="I15" s="59">
        <f>'総括表(地区)'!Z148</f>
        <v>1852.9282487938624</v>
      </c>
      <c r="J15" s="59">
        <f>'総括表(地区)'!AA148</f>
        <v>1855.6236965500073</v>
      </c>
      <c r="K15" s="59">
        <f>'総括表(地区)'!AB148</f>
        <v>1853.8900729652159</v>
      </c>
    </row>
    <row r="16" spans="1:11" s="56" customFormat="1" ht="15" customHeight="1">
      <c r="A16" s="60" t="str">
        <f t="shared" si="0"/>
        <v>調布地区</v>
      </c>
      <c r="B16" s="61">
        <f>'総括表(地区)'!S149</f>
        <v>1232.4077126526838</v>
      </c>
      <c r="C16" s="61">
        <f>'総括表(地区)'!T149</f>
        <v>1233.517202737675</v>
      </c>
      <c r="D16" s="61">
        <f>'総括表(地区)'!U149</f>
        <v>1237.4962200849513</v>
      </c>
      <c r="E16" s="61">
        <f>'総括表(地区)'!V149</f>
        <v>1240.4653788357575</v>
      </c>
      <c r="F16" s="61">
        <f>'総括表(地区)'!W149</f>
        <v>1243.957347129302</v>
      </c>
      <c r="G16" s="61">
        <f>'総括表(地区)'!X149</f>
        <v>1247.705683979784</v>
      </c>
      <c r="H16" s="61">
        <f>'総括表(地区)'!Y149</f>
        <v>1250.6335330485024</v>
      </c>
      <c r="I16" s="61">
        <f>'総括表(地区)'!Z149</f>
        <v>1253.0993209138455</v>
      </c>
      <c r="J16" s="61">
        <f>'総括表(地区)'!AA149</f>
        <v>1253.7313097802009</v>
      </c>
      <c r="K16" s="61">
        <f>'総括表(地区)'!AB149</f>
        <v>1254.2285650516728</v>
      </c>
    </row>
    <row r="17" spans="1:11" s="56" customFormat="1" ht="15" customHeight="1">
      <c r="A17" s="62" t="str">
        <f t="shared" si="0"/>
        <v>蒲田地区</v>
      </c>
      <c r="B17" s="63">
        <f>'総括表(地区)'!S150</f>
        <v>1908.1600629508291</v>
      </c>
      <c r="C17" s="63">
        <f>'総括表(地区)'!T150</f>
        <v>1910.1294559414598</v>
      </c>
      <c r="D17" s="63">
        <f>'総括表(地区)'!U150</f>
        <v>1909.275815409341</v>
      </c>
      <c r="E17" s="63">
        <f>'総括表(地区)'!V150</f>
        <v>1909.7330845958827</v>
      </c>
      <c r="F17" s="63">
        <f>'総括表(地区)'!W150</f>
        <v>1906.055085282871</v>
      </c>
      <c r="G17" s="63">
        <f>'総括表(地区)'!X150</f>
        <v>1904.3277358282617</v>
      </c>
      <c r="H17" s="63">
        <f>'総括表(地区)'!Y150</f>
        <v>1901.2009399402018</v>
      </c>
      <c r="I17" s="63">
        <f>'総括表(地区)'!Z150</f>
        <v>1894.4576910629057</v>
      </c>
      <c r="J17" s="63">
        <f>'総括表(地区)'!AA150</f>
        <v>1884.9799814674211</v>
      </c>
      <c r="K17" s="63">
        <f>'総括表(地区)'!AB150</f>
        <v>1874.9206944840109</v>
      </c>
    </row>
    <row r="18" spans="1:11" s="56" customFormat="1" ht="15" customHeight="1">
      <c r="A18" s="64" t="str">
        <f t="shared" si="0"/>
        <v>区全域</v>
      </c>
      <c r="B18" s="65">
        <f>'総括表(地区)'!S151</f>
        <v>4952.737494908336</v>
      </c>
      <c r="C18" s="65">
        <f>'総括表(地区)'!T151</f>
        <v>4961.77320351044</v>
      </c>
      <c r="D18" s="65">
        <f>'総括表(地区)'!U151</f>
        <v>4971.0350589842592</v>
      </c>
      <c r="E18" s="65">
        <f>'総括表(地区)'!V151</f>
        <v>4982.3652710410006</v>
      </c>
      <c r="F18" s="65">
        <f>'総括表(地区)'!W151</f>
        <v>4986.8373201150835</v>
      </c>
      <c r="G18" s="65">
        <f>'総括表(地区)'!X151</f>
        <v>4994.6479135671807</v>
      </c>
      <c r="H18" s="65">
        <f>'総括表(地区)'!Y151</f>
        <v>5000.3144558810181</v>
      </c>
      <c r="I18" s="65">
        <f>'総括表(地区)'!Z151</f>
        <v>5000.4852607706134</v>
      </c>
      <c r="J18" s="65">
        <f>'総括表(地区)'!AA151</f>
        <v>4994.3349877976289</v>
      </c>
      <c r="K18" s="65">
        <f>'総括表(地区)'!AB151</f>
        <v>4983.0393325008999</v>
      </c>
    </row>
    <row r="19" spans="1:11" s="56" customFormat="1" ht="6.95" customHeight="1">
      <c r="A19" s="55"/>
      <c r="E19" s="55"/>
    </row>
    <row r="20" spans="1:11" s="53" customFormat="1" ht="20.100000000000001" customHeight="1">
      <c r="A20" s="57"/>
      <c r="B20" s="54">
        <f>総括表!AC5</f>
        <v>2045</v>
      </c>
      <c r="C20" s="54">
        <f>総括表!AD5</f>
        <v>2046</v>
      </c>
      <c r="D20" s="54">
        <f>総括表!AE5</f>
        <v>2047</v>
      </c>
      <c r="E20" s="54">
        <f>総括表!AF5</f>
        <v>2048</v>
      </c>
      <c r="F20" s="54">
        <f>総括表!AG5</f>
        <v>2049</v>
      </c>
      <c r="G20" s="54">
        <f>総括表!AH5</f>
        <v>2050</v>
      </c>
      <c r="H20" s="54">
        <f>総括表!AI5</f>
        <v>2051</v>
      </c>
      <c r="I20" s="54">
        <f>総括表!AJ5</f>
        <v>2052</v>
      </c>
      <c r="J20" s="54">
        <f>総括表!AK5</f>
        <v>2053</v>
      </c>
      <c r="K20" s="54">
        <f>総括表!AL5</f>
        <v>2054</v>
      </c>
    </row>
    <row r="21" spans="1:11" s="56" customFormat="1" ht="15" customHeight="1">
      <c r="A21" s="58" t="str">
        <f t="shared" ref="A21:A24" si="1">A9</f>
        <v>大森地区</v>
      </c>
      <c r="B21" s="59">
        <f>'総括表(地区)'!AC148</f>
        <v>1847.8964930068555</v>
      </c>
      <c r="C21" s="59">
        <f>'総括表(地区)'!AD148</f>
        <v>1840.9400342380395</v>
      </c>
      <c r="D21" s="59">
        <f>'総括表(地区)'!AE148</f>
        <v>1829.3690599076244</v>
      </c>
      <c r="E21" s="59">
        <f>'総括表(地区)'!AF148</f>
        <v>1817.3795070625461</v>
      </c>
      <c r="F21" s="59">
        <f>'総括表(地区)'!AG148</f>
        <v>1803.8067868592943</v>
      </c>
      <c r="G21" s="59">
        <f>'総括表(地区)'!AH148</f>
        <v>1794.2623693478249</v>
      </c>
      <c r="H21" s="59">
        <f>'総括表(地区)'!AI148</f>
        <v>1780.8015672111389</v>
      </c>
      <c r="I21" s="59">
        <f>'総括表(地区)'!AJ148</f>
        <v>1769.7463820490748</v>
      </c>
      <c r="J21" s="59">
        <f>'総括表(地区)'!AK148</f>
        <v>1760.0780012791315</v>
      </c>
      <c r="K21" s="59">
        <f>'総括表(地区)'!AL148</f>
        <v>1752.9074969969138</v>
      </c>
    </row>
    <row r="22" spans="1:11" s="56" customFormat="1" ht="15" customHeight="1">
      <c r="A22" s="60" t="str">
        <f t="shared" si="1"/>
        <v>調布地区</v>
      </c>
      <c r="B22" s="61">
        <f>'総括表(地区)'!AC149</f>
        <v>1249.6382710076207</v>
      </c>
      <c r="C22" s="61">
        <f>'総括表(地区)'!AD149</f>
        <v>1246.7298192897522</v>
      </c>
      <c r="D22" s="61">
        <f>'総括表(地区)'!AE149</f>
        <v>1239.6484786436811</v>
      </c>
      <c r="E22" s="61">
        <f>'総括表(地区)'!AF149</f>
        <v>1232.0404276421489</v>
      </c>
      <c r="F22" s="61">
        <f>'総括表(地区)'!AG149</f>
        <v>1225.1536657123215</v>
      </c>
      <c r="G22" s="61">
        <f>'総括表(地区)'!AH149</f>
        <v>1217.3796383405897</v>
      </c>
      <c r="H22" s="61">
        <f>'総括表(地区)'!AI149</f>
        <v>1208.3048393002471</v>
      </c>
      <c r="I22" s="61">
        <f>'総括表(地区)'!AJ149</f>
        <v>1198.7328324562441</v>
      </c>
      <c r="J22" s="61">
        <f>'総括表(地区)'!AK149</f>
        <v>1190.571371375795</v>
      </c>
      <c r="K22" s="61">
        <f>'総括表(地区)'!AL149</f>
        <v>1182.6366330583123</v>
      </c>
    </row>
    <row r="23" spans="1:11" s="56" customFormat="1" ht="15" customHeight="1">
      <c r="A23" s="62" t="str">
        <f t="shared" si="1"/>
        <v>蒲田地区</v>
      </c>
      <c r="B23" s="63">
        <f>'総括表(地区)'!AC150</f>
        <v>1857.9762573461298</v>
      </c>
      <c r="C23" s="63">
        <f>'総括表(地区)'!AD150</f>
        <v>1840.0906897821146</v>
      </c>
      <c r="D23" s="63">
        <f>'総括表(地区)'!AE150</f>
        <v>1815.9860593435103</v>
      </c>
      <c r="E23" s="63">
        <f>'総括表(地区)'!AF150</f>
        <v>1793.3438887103005</v>
      </c>
      <c r="F23" s="63">
        <f>'総括表(地区)'!AG150</f>
        <v>1775.4526338990609</v>
      </c>
      <c r="G23" s="63">
        <f>'総括表(地区)'!AH150</f>
        <v>1757.92478041502</v>
      </c>
      <c r="H23" s="63">
        <f>'総括表(地区)'!AI150</f>
        <v>1740.7279872724703</v>
      </c>
      <c r="I23" s="63">
        <f>'総括表(地区)'!AJ150</f>
        <v>1718.9563351489342</v>
      </c>
      <c r="J23" s="63">
        <f>'総括表(地区)'!AK150</f>
        <v>1698.7139750752742</v>
      </c>
      <c r="K23" s="63">
        <f>'総括表(地区)'!AL150</f>
        <v>1683.8317086414818</v>
      </c>
    </row>
    <row r="24" spans="1:11" s="56" customFormat="1" ht="15" customHeight="1">
      <c r="A24" s="64" t="str">
        <f t="shared" si="1"/>
        <v>区全域</v>
      </c>
      <c r="B24" s="65">
        <f>'総括表(地区)'!AC151</f>
        <v>4955.5110213606058</v>
      </c>
      <c r="C24" s="65">
        <f>'総括表(地区)'!AD151</f>
        <v>4927.760543309907</v>
      </c>
      <c r="D24" s="65">
        <f>'総括表(地区)'!AE151</f>
        <v>4885.0035978948163</v>
      </c>
      <c r="E24" s="65">
        <f>'総括表(地区)'!AF151</f>
        <v>4842.7638234149954</v>
      </c>
      <c r="F24" s="65">
        <f>'総括表(地区)'!AG151</f>
        <v>4804.4130864706767</v>
      </c>
      <c r="G24" s="65">
        <f>'総括表(地区)'!AH151</f>
        <v>4769.5667881034351</v>
      </c>
      <c r="H24" s="65">
        <f>'総括表(地区)'!AI151</f>
        <v>4729.8343937838563</v>
      </c>
      <c r="I24" s="65">
        <f>'総括表(地区)'!AJ151</f>
        <v>4687.435549654253</v>
      </c>
      <c r="J24" s="65">
        <f>'総括表(地区)'!AK151</f>
        <v>4649.363347730201</v>
      </c>
      <c r="K24" s="65">
        <f>'総括表(地区)'!AL151</f>
        <v>4619.3758386967074</v>
      </c>
    </row>
    <row r="25" spans="1:11" s="56" customFormat="1" ht="6.95" customHeight="1">
      <c r="A25" s="55"/>
      <c r="E25" s="55"/>
    </row>
    <row r="26" spans="1:11" s="56" customFormat="1" ht="20.100000000000001" customHeight="1">
      <c r="A26" s="66"/>
      <c r="B26" s="54">
        <f>総括表!AM5</f>
        <v>2055</v>
      </c>
      <c r="C26" s="54">
        <f>総括表!AN5</f>
        <v>2056</v>
      </c>
      <c r="D26" s="54">
        <f>総括表!AO5</f>
        <v>2057</v>
      </c>
      <c r="E26" s="54">
        <f>総括表!AP5</f>
        <v>2058</v>
      </c>
      <c r="F26" s="54">
        <f>総括表!AQ5</f>
        <v>2059</v>
      </c>
      <c r="G26" s="54">
        <f>総括表!AR5</f>
        <v>2060</v>
      </c>
      <c r="H26" s="54">
        <f>総括表!AS5</f>
        <v>2061</v>
      </c>
      <c r="I26" s="54">
        <f>総括表!AT5</f>
        <v>2062</v>
      </c>
      <c r="J26" s="54">
        <f>総括表!AU5</f>
        <v>2063</v>
      </c>
      <c r="K26" s="54">
        <f>総括表!AV5</f>
        <v>2064</v>
      </c>
    </row>
    <row r="27" spans="1:11" s="56" customFormat="1" ht="15" customHeight="1">
      <c r="A27" s="58" t="str">
        <f t="shared" ref="A27:A30" si="2">A9</f>
        <v>大森地区</v>
      </c>
      <c r="B27" s="59">
        <f>'総括表(地区)'!AM148</f>
        <v>1745.7856520331163</v>
      </c>
      <c r="C27" s="59">
        <f>'総括表(地区)'!AN148</f>
        <v>1740.2485929081395</v>
      </c>
      <c r="D27" s="59">
        <f>'総括表(地区)'!AO148</f>
        <v>1729.88560937171</v>
      </c>
      <c r="E27" s="59">
        <f>'総括表(地区)'!AP148</f>
        <v>1723.5013669097771</v>
      </c>
      <c r="F27" s="59">
        <f>'総括表(地区)'!AQ148</f>
        <v>1713.0080438698528</v>
      </c>
      <c r="G27" s="59">
        <f>'総括表(地区)'!AR148</f>
        <v>1705.9726326878347</v>
      </c>
      <c r="H27" s="59">
        <f>'総括表(地区)'!AS148</f>
        <v>1700.6631413621731</v>
      </c>
      <c r="I27" s="59">
        <f>'総括表(地区)'!AT148</f>
        <v>1691.9515163572394</v>
      </c>
      <c r="J27" s="59">
        <f>'総括表(地区)'!AU148</f>
        <v>1684.925042479186</v>
      </c>
      <c r="K27" s="59">
        <f>'総括表(地区)'!AV148</f>
        <v>1673.6460547655006</v>
      </c>
    </row>
    <row r="28" spans="1:11" s="56" customFormat="1" ht="15" customHeight="1">
      <c r="A28" s="60" t="str">
        <f t="shared" si="2"/>
        <v>調布地区</v>
      </c>
      <c r="B28" s="61">
        <f>'総括表(地区)'!AM149</f>
        <v>1175.9885027241551</v>
      </c>
      <c r="C28" s="61">
        <f>'総括表(地区)'!AN149</f>
        <v>1171.3331485432966</v>
      </c>
      <c r="D28" s="61">
        <f>'総括表(地区)'!AO149</f>
        <v>1164.9236005055318</v>
      </c>
      <c r="E28" s="61">
        <f>'総括表(地区)'!AP149</f>
        <v>1159.2292004399358</v>
      </c>
      <c r="F28" s="61">
        <f>'総括表(地区)'!AQ149</f>
        <v>1151.0613053515517</v>
      </c>
      <c r="G28" s="61">
        <f>'総括表(地区)'!AR149</f>
        <v>1139.9911385766864</v>
      </c>
      <c r="H28" s="61">
        <f>'総括表(地区)'!AS149</f>
        <v>1130.7006943086697</v>
      </c>
      <c r="I28" s="61">
        <f>'総括表(地区)'!AT149</f>
        <v>1122.4445810903621</v>
      </c>
      <c r="J28" s="61">
        <f>'総括表(地区)'!AU149</f>
        <v>1113.1710772385391</v>
      </c>
      <c r="K28" s="61">
        <f>'総括表(地区)'!AV149</f>
        <v>1101.7194137214344</v>
      </c>
    </row>
    <row r="29" spans="1:11" s="56" customFormat="1" ht="15" customHeight="1">
      <c r="A29" s="62" t="str">
        <f t="shared" si="2"/>
        <v>蒲田地区</v>
      </c>
      <c r="B29" s="63">
        <f>'総括表(地区)'!AM150</f>
        <v>1669.7463577774583</v>
      </c>
      <c r="C29" s="63">
        <f>'総括表(地区)'!AN150</f>
        <v>1652.9340862341519</v>
      </c>
      <c r="D29" s="63">
        <f>'総括表(地区)'!AO150</f>
        <v>1638.912721537936</v>
      </c>
      <c r="E29" s="63">
        <f>'総括表(地区)'!AP150</f>
        <v>1624.121940091803</v>
      </c>
      <c r="F29" s="63">
        <f>'総括表(地区)'!AQ150</f>
        <v>1610.1406751829995</v>
      </c>
      <c r="G29" s="63">
        <f>'総括表(地区)'!AR150</f>
        <v>1598.7988442913399</v>
      </c>
      <c r="H29" s="63">
        <f>'総括表(地区)'!AS150</f>
        <v>1585.9068509175304</v>
      </c>
      <c r="I29" s="63">
        <f>'総括表(地区)'!AT150</f>
        <v>1573.3581494132977</v>
      </c>
      <c r="J29" s="63">
        <f>'総括表(地区)'!AU150</f>
        <v>1561.5231954261651</v>
      </c>
      <c r="K29" s="63">
        <f>'総括表(地区)'!AV150</f>
        <v>1549.9311233845397</v>
      </c>
    </row>
    <row r="30" spans="1:11" s="56" customFormat="1" ht="15" customHeight="1">
      <c r="A30" s="64" t="str">
        <f t="shared" si="2"/>
        <v>区全域</v>
      </c>
      <c r="B30" s="65">
        <f>'総括表(地区)'!AM151</f>
        <v>4591.5205125347293</v>
      </c>
      <c r="C30" s="65">
        <f>'総括表(地区)'!AN151</f>
        <v>4564.5158276855873</v>
      </c>
      <c r="D30" s="65">
        <f>'総括表(地区)'!AO151</f>
        <v>4533.721931415178</v>
      </c>
      <c r="E30" s="65">
        <f>'総括表(地区)'!AP151</f>
        <v>4506.8525074415156</v>
      </c>
      <c r="F30" s="65">
        <f>'総括表(地区)'!AQ151</f>
        <v>4474.2100244044041</v>
      </c>
      <c r="G30" s="65">
        <f>'総括表(地区)'!AR151</f>
        <v>4444.762615555861</v>
      </c>
      <c r="H30" s="65">
        <f>'総括表(地区)'!AS151</f>
        <v>4417.2706865883729</v>
      </c>
      <c r="I30" s="65">
        <f>'総括表(地区)'!AT151</f>
        <v>4387.754246860899</v>
      </c>
      <c r="J30" s="65">
        <f>'総括表(地区)'!AU151</f>
        <v>4359.6193151438902</v>
      </c>
      <c r="K30" s="65">
        <f>'総括表(地区)'!AV151</f>
        <v>4325.2965918714744</v>
      </c>
    </row>
    <row r="31" spans="1:11" s="56" customFormat="1" ht="6.95" customHeight="1">
      <c r="A31" s="55"/>
      <c r="E31" s="55"/>
    </row>
    <row r="32" spans="1:11" s="53" customFormat="1" ht="20.100000000000001" customHeight="1">
      <c r="A32" s="57"/>
      <c r="B32" s="54">
        <f>総括表!AW5</f>
        <v>2065</v>
      </c>
      <c r="C32" s="54">
        <f>総括表!AX5</f>
        <v>2066</v>
      </c>
      <c r="D32" s="54">
        <f>総括表!AY5</f>
        <v>2067</v>
      </c>
      <c r="E32" s="54">
        <f>総括表!AZ5</f>
        <v>2068</v>
      </c>
      <c r="F32" s="54">
        <f>総括表!BA5</f>
        <v>2069</v>
      </c>
      <c r="G32" s="54">
        <f>総括表!BB5</f>
        <v>2070</v>
      </c>
      <c r="H32" s="54">
        <f>総括表!BC5</f>
        <v>2071</v>
      </c>
      <c r="I32" s="54" t="str">
        <f>総括表!BD5</f>
        <v>　</v>
      </c>
      <c r="J32" s="54" t="str">
        <f>総括表!BE5</f>
        <v>　</v>
      </c>
      <c r="K32" s="54" t="str">
        <f>総括表!BF5</f>
        <v>　</v>
      </c>
    </row>
    <row r="33" spans="1:11" s="56" customFormat="1" ht="15" customHeight="1">
      <c r="A33" s="58" t="str">
        <f t="shared" ref="A33:A36" si="3">A9</f>
        <v>大森地区</v>
      </c>
      <c r="B33" s="59">
        <f>'総括表(地区)'!AW148</f>
        <v>1663.4391053434281</v>
      </c>
      <c r="C33" s="59">
        <f>'総括表(地区)'!AX148</f>
        <v>1650.03318661597</v>
      </c>
      <c r="D33" s="59">
        <f>'総括表(地区)'!AY148</f>
        <v>1642.5295253272338</v>
      </c>
      <c r="E33" s="59">
        <f>'総括表(地区)'!AZ148</f>
        <v>1634.3384595793868</v>
      </c>
      <c r="F33" s="59">
        <f>'総括表(地区)'!BA148</f>
        <v>1628.0643447199845</v>
      </c>
      <c r="G33" s="59">
        <f>'総括表(地区)'!BB148</f>
        <v>1624.2518412235172</v>
      </c>
      <c r="H33" s="59">
        <f>'総括表(地区)'!BC148</f>
        <v>1619.8755770071189</v>
      </c>
      <c r="I33" s="59" t="str">
        <f>'総括表(地区)'!BD148</f>
        <v>　</v>
      </c>
      <c r="J33" s="59" t="str">
        <f>'総括表(地区)'!BE148</f>
        <v>　</v>
      </c>
      <c r="K33" s="59" t="str">
        <f>'総括表(地区)'!BF148</f>
        <v>　</v>
      </c>
    </row>
    <row r="34" spans="1:11" s="56" customFormat="1" ht="15" customHeight="1">
      <c r="A34" s="60" t="str">
        <f t="shared" si="3"/>
        <v>調布地区</v>
      </c>
      <c r="B34" s="61">
        <f>'総括表(地区)'!AW149</f>
        <v>1091.2821386632031</v>
      </c>
      <c r="C34" s="61">
        <f>'総括表(地区)'!AX149</f>
        <v>1080.6042711887499</v>
      </c>
      <c r="D34" s="61">
        <f>'総括表(地区)'!AY149</f>
        <v>1074.5992114285223</v>
      </c>
      <c r="E34" s="61">
        <f>'総括表(地区)'!AZ149</f>
        <v>1068.9856002980162</v>
      </c>
      <c r="F34" s="61">
        <f>'総括表(地区)'!BA149</f>
        <v>1060.8061447570697</v>
      </c>
      <c r="G34" s="61">
        <f>'総括表(地区)'!BB149</f>
        <v>1055.9176664472027</v>
      </c>
      <c r="H34" s="61">
        <f>'総括表(地区)'!BC149</f>
        <v>1052.3419264531326</v>
      </c>
      <c r="I34" s="61" t="str">
        <f>'総括表(地区)'!BD149</f>
        <v>　</v>
      </c>
      <c r="J34" s="61" t="str">
        <f>'総括表(地区)'!BE149</f>
        <v>　</v>
      </c>
      <c r="K34" s="61" t="str">
        <f>'総括表(地区)'!BF149</f>
        <v>　</v>
      </c>
    </row>
    <row r="35" spans="1:11" s="56" customFormat="1" ht="15" customHeight="1">
      <c r="A35" s="62" t="str">
        <f t="shared" si="3"/>
        <v>蒲田地区</v>
      </c>
      <c r="B35" s="63">
        <f>'総括表(地区)'!AW150</f>
        <v>1536.3702352582729</v>
      </c>
      <c r="C35" s="63">
        <f>'総括表(地区)'!AX150</f>
        <v>1523.521019157125</v>
      </c>
      <c r="D35" s="63">
        <f>'総括表(地区)'!AY150</f>
        <v>1511.4326509580105</v>
      </c>
      <c r="E35" s="63">
        <f>'総括表(地区)'!AZ150</f>
        <v>1501.1856999154406</v>
      </c>
      <c r="F35" s="63">
        <f>'総括表(地区)'!BA150</f>
        <v>1490.2313128170754</v>
      </c>
      <c r="G35" s="63">
        <f>'総括表(地区)'!BB150</f>
        <v>1484.696562475923</v>
      </c>
      <c r="H35" s="63">
        <f>'総括表(地区)'!BC150</f>
        <v>1475.1530046896578</v>
      </c>
      <c r="I35" s="63" t="str">
        <f>'総括表(地区)'!BD150</f>
        <v>　</v>
      </c>
      <c r="J35" s="63" t="str">
        <f>'総括表(地区)'!BE150</f>
        <v>　</v>
      </c>
      <c r="K35" s="63" t="str">
        <f>'総括表(地区)'!BF150</f>
        <v>　</v>
      </c>
    </row>
    <row r="36" spans="1:11" s="56" customFormat="1" ht="15" customHeight="1">
      <c r="A36" s="64" t="str">
        <f t="shared" si="3"/>
        <v>区全域</v>
      </c>
      <c r="B36" s="65">
        <f>'総括表(地区)'!AW151</f>
        <v>4291.0914792649046</v>
      </c>
      <c r="C36" s="65">
        <f>'総括表(地区)'!AX151</f>
        <v>4254.1584769618448</v>
      </c>
      <c r="D36" s="65">
        <f>'総括表(地区)'!AY151</f>
        <v>4228.5613877137666</v>
      </c>
      <c r="E36" s="65">
        <f>'総括表(地区)'!AZ151</f>
        <v>4204.5097597928434</v>
      </c>
      <c r="F36" s="65">
        <f>'総括表(地区)'!BA151</f>
        <v>4179.1018022941298</v>
      </c>
      <c r="G36" s="65">
        <f>'総括表(地区)'!BB151</f>
        <v>4164.8660701466433</v>
      </c>
      <c r="H36" s="65">
        <f>'総括表(地区)'!BC151</f>
        <v>4147.3705081499093</v>
      </c>
      <c r="I36" s="65" t="str">
        <f>'総括表(地区)'!BD151</f>
        <v>　</v>
      </c>
      <c r="J36" s="65" t="str">
        <f>'総括表(地区)'!BE151</f>
        <v>　</v>
      </c>
      <c r="K36" s="65" t="str">
        <f>'総括表(地区)'!BF151</f>
        <v>　</v>
      </c>
    </row>
  </sheetData>
  <mergeCells count="5">
    <mergeCell ref="D2:E2"/>
    <mergeCell ref="D3:E3"/>
    <mergeCell ref="D4:E4"/>
    <mergeCell ref="D5:E5"/>
    <mergeCell ref="D6:E6"/>
  </mergeCells>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dimension ref="A1:K31"/>
  <sheetViews>
    <sheetView zoomScale="70" zoomScaleNormal="70" workbookViewId="0">
      <selection activeCell="J24" sqref="J24"/>
    </sheetView>
  </sheetViews>
  <sheetFormatPr defaultColWidth="9" defaultRowHeight="15" customHeight="1"/>
  <cols>
    <col min="1" max="1" width="18.5" style="51" customWidth="1"/>
    <col min="2" max="10" width="11.875" style="50" customWidth="1"/>
    <col min="11" max="11" width="15.625" style="50" customWidth="1"/>
    <col min="12" max="16384" width="9" style="50"/>
  </cols>
  <sheetData>
    <row r="1" spans="1:11" ht="30" customHeight="1">
      <c r="A1" s="49" t="str">
        <f>総括表!$A$382</f>
        <v>総人口（世代別）_区全域（基本推計）</v>
      </c>
      <c r="K1" s="51" t="s">
        <v>260</v>
      </c>
    </row>
    <row r="2" spans="1:11" s="53" customFormat="1" ht="20.100000000000001" customHeight="1">
      <c r="A2" s="52"/>
      <c r="D2" s="122"/>
      <c r="E2" s="122"/>
      <c r="F2" s="54">
        <f>総括表!C5</f>
        <v>2019</v>
      </c>
      <c r="G2" s="54">
        <f>総括表!D5</f>
        <v>2020</v>
      </c>
      <c r="H2" s="54">
        <f>総括表!E5</f>
        <v>2021</v>
      </c>
      <c r="I2" s="54">
        <f>総括表!F5</f>
        <v>2022</v>
      </c>
      <c r="J2" s="54">
        <f>総括表!G5</f>
        <v>2023</v>
      </c>
      <c r="K2" s="54">
        <f>総括表!H5</f>
        <v>2024</v>
      </c>
    </row>
    <row r="3" spans="1:11" s="56" customFormat="1" ht="20.100000000000001" customHeight="1">
      <c r="A3" s="55"/>
      <c r="D3" s="130" t="str">
        <f>総括表!B440</f>
        <v>明治・大正・昭和生まれ</v>
      </c>
      <c r="E3" s="130"/>
      <c r="F3" s="60">
        <f>IFERROR(総括表!C440,総括表!C439+総括表!C441)</f>
        <v>523672</v>
      </c>
      <c r="G3" s="60">
        <f>IFERROR(総括表!D440,総括表!D439+総括表!D441)</f>
        <v>515622</v>
      </c>
      <c r="H3" s="60">
        <f>IFERROR(総括表!E440,総括表!E439+総括表!E441)</f>
        <v>505252</v>
      </c>
      <c r="I3" s="60">
        <f>IFERROR(総括表!F440,総括表!F439+総括表!F441)</f>
        <v>493580</v>
      </c>
      <c r="J3" s="60">
        <f>IFERROR(総括表!G440,総括表!G439+総括表!G441)</f>
        <v>482826</v>
      </c>
      <c r="K3" s="60">
        <f>IFERROR(総括表!H440,総括表!H439+総括表!H441)</f>
        <v>473518</v>
      </c>
    </row>
    <row r="4" spans="1:11" s="56" customFormat="1" ht="20.100000000000001" customHeight="1">
      <c r="A4" s="55"/>
      <c r="D4" s="127" t="str">
        <f>総括表!B438</f>
        <v>平成生まれ</v>
      </c>
      <c r="E4" s="127"/>
      <c r="F4" s="58">
        <f>IFERROR(総括表!C438,"")</f>
        <v>205862</v>
      </c>
      <c r="G4" s="58">
        <f>IFERROR(総括表!D438,"")</f>
        <v>213616</v>
      </c>
      <c r="H4" s="58">
        <f>IFERROR(総括表!E438,"")</f>
        <v>217926</v>
      </c>
      <c r="I4" s="58">
        <f>IFERROR(総括表!F438,"")</f>
        <v>220060</v>
      </c>
      <c r="J4" s="58">
        <f>IFERROR(総括表!G438,"")</f>
        <v>226281</v>
      </c>
      <c r="K4" s="58">
        <f>IFERROR(総括表!H438,"")</f>
        <v>236752</v>
      </c>
    </row>
    <row r="5" spans="1:11" s="56" customFormat="1" ht="20.100000000000001" customHeight="1">
      <c r="A5" s="55"/>
      <c r="D5" s="131" t="str">
        <f>総括表!B437</f>
        <v>令和生まれ</v>
      </c>
      <c r="E5" s="131"/>
      <c r="F5" s="93">
        <f>IFERROR(総括表!C437,"")</f>
        <v>0</v>
      </c>
      <c r="G5" s="93">
        <f>IFERROR(総括表!D437,"")</f>
        <v>5255</v>
      </c>
      <c r="H5" s="93">
        <f>IFERROR(総括表!E437,"")</f>
        <v>10494</v>
      </c>
      <c r="I5" s="93">
        <f>IFERROR(総括表!F437,"")</f>
        <v>15063</v>
      </c>
      <c r="J5" s="93">
        <f>IFERROR(総括表!G437,"")</f>
        <v>19318</v>
      </c>
      <c r="K5" s="93">
        <f>IFERROR(総括表!H437,"")</f>
        <v>23364</v>
      </c>
    </row>
    <row r="6" spans="1:11" s="56" customFormat="1" ht="6.95" customHeight="1">
      <c r="A6" s="55"/>
      <c r="E6" s="55"/>
    </row>
    <row r="7" spans="1:11" s="53" customFormat="1" ht="20.100000000000001" customHeight="1">
      <c r="A7" s="57"/>
      <c r="B7" s="54">
        <f>総括表!I5</f>
        <v>2025</v>
      </c>
      <c r="C7" s="54">
        <f>総括表!J5</f>
        <v>2026</v>
      </c>
      <c r="D7" s="54">
        <f>総括表!K5</f>
        <v>2027</v>
      </c>
      <c r="E7" s="54">
        <f>総括表!L5</f>
        <v>2028</v>
      </c>
      <c r="F7" s="54">
        <f>総括表!M5</f>
        <v>2029</v>
      </c>
      <c r="G7" s="54">
        <f>総括表!N5</f>
        <v>2030</v>
      </c>
      <c r="H7" s="54">
        <f>総括表!O5</f>
        <v>2031</v>
      </c>
      <c r="I7" s="54">
        <f>総括表!P5</f>
        <v>2032</v>
      </c>
      <c r="J7" s="54">
        <f>総括表!Q5</f>
        <v>2033</v>
      </c>
      <c r="K7" s="54">
        <f>総括表!R5</f>
        <v>2034</v>
      </c>
    </row>
    <row r="8" spans="1:11" s="56" customFormat="1" ht="15" customHeight="1">
      <c r="A8" s="60" t="str">
        <f>総括表!B440</f>
        <v>明治・大正・昭和生まれ</v>
      </c>
      <c r="B8" s="60">
        <f>IFERROR(総括表!I440,総括表!I439+総括表!I441)</f>
        <v>465154</v>
      </c>
      <c r="C8" s="60">
        <f>IFERROR(総括表!J440,総括表!J439+総括表!J441)</f>
        <v>454493.4195672705</v>
      </c>
      <c r="D8" s="60">
        <f>IFERROR(総括表!K440,総括表!K439+総括表!K441)</f>
        <v>443900.70963056968</v>
      </c>
      <c r="E8" s="60">
        <f>IFERROR(総括表!L440,総括表!L439+総括表!L441)</f>
        <v>433338.16952261556</v>
      </c>
      <c r="F8" s="60">
        <f>IFERROR(総括表!M440,総括表!M439+総括表!M441)</f>
        <v>422782.46577676432</v>
      </c>
      <c r="G8" s="60">
        <f>IFERROR(総括表!N440,総括表!N439+総括表!N441)</f>
        <v>412239.87897244631</v>
      </c>
      <c r="H8" s="60">
        <f>IFERROR(総括表!O440,総括表!O439+総括表!O441)</f>
        <v>402086.39073277725</v>
      </c>
      <c r="I8" s="60">
        <f>IFERROR(総括表!P440,総括表!P439+総括表!P441)</f>
        <v>391947.46620960929</v>
      </c>
      <c r="J8" s="60">
        <f>IFERROR(総括表!Q440,総括表!Q439+総括表!Q441)</f>
        <v>381815.25919437321</v>
      </c>
      <c r="K8" s="60">
        <f>IFERROR(総括表!R440,総括表!R439+総括表!R441)</f>
        <v>371671.74276194006</v>
      </c>
    </row>
    <row r="9" spans="1:11" s="56" customFormat="1" ht="15" customHeight="1">
      <c r="A9" s="58" t="str">
        <f>総括表!B438</f>
        <v>平成生まれ</v>
      </c>
      <c r="B9" s="58">
        <f>IFERROR(総括表!I438,"")</f>
        <v>247899</v>
      </c>
      <c r="C9" s="58">
        <f>IFERROR(総括表!J438,"")</f>
        <v>254913.13515717356</v>
      </c>
      <c r="D9" s="58">
        <f>IFERROR(総括表!K438,"")</f>
        <v>261710.75258263081</v>
      </c>
      <c r="E9" s="58">
        <f>IFERROR(総括表!L438,"")</f>
        <v>268303.41500368249</v>
      </c>
      <c r="F9" s="58">
        <f>IFERROR(総括表!M438,"")</f>
        <v>274688.61164406629</v>
      </c>
      <c r="G9" s="58">
        <f>IFERROR(総括表!N438,"")</f>
        <v>280966.31556326977</v>
      </c>
      <c r="H9" s="58">
        <f>IFERROR(総括表!O438,"")</f>
        <v>287123.97604489716</v>
      </c>
      <c r="I9" s="58">
        <f>IFERROR(総括表!P438,"")</f>
        <v>293222.09469978046</v>
      </c>
      <c r="J9" s="58">
        <f>IFERROR(総括表!Q438,"")</f>
        <v>299275.24028438033</v>
      </c>
      <c r="K9" s="58">
        <f>IFERROR(総括表!R438,"")</f>
        <v>305262.70334515511</v>
      </c>
    </row>
    <row r="10" spans="1:11" s="56" customFormat="1" ht="15" customHeight="1">
      <c r="A10" s="93" t="str">
        <f>総括表!B437</f>
        <v>令和生まれ</v>
      </c>
      <c r="B10" s="93">
        <f>IFERROR(総括表!I437,"")</f>
        <v>27466</v>
      </c>
      <c r="C10" s="93">
        <f>IFERROR(総括表!J437,"")</f>
        <v>31781.283111448352</v>
      </c>
      <c r="D10" s="93">
        <f>IFERROR(総括表!K437,"")</f>
        <v>36030.581815596961</v>
      </c>
      <c r="E10" s="93">
        <f>IFERROR(総括表!L437,"")</f>
        <v>40259.840888908548</v>
      </c>
      <c r="F10" s="93">
        <f>IFERROR(総括表!M437,"")</f>
        <v>44480.210760401853</v>
      </c>
      <c r="G10" s="93">
        <f>IFERROR(総括表!N437,"")</f>
        <v>48708.259378009461</v>
      </c>
      <c r="H10" s="93">
        <f>IFERROR(総括表!O437,"")</f>
        <v>52951.928492126506</v>
      </c>
      <c r="I10" s="93">
        <f>IFERROR(総括表!P437,"")</f>
        <v>57216.471092491804</v>
      </c>
      <c r="J10" s="93">
        <f>IFERROR(総括表!Q437,"")</f>
        <v>61486.197451463137</v>
      </c>
      <c r="K10" s="93">
        <f>IFERROR(総括表!R437,"")</f>
        <v>65774.700679551475</v>
      </c>
    </row>
    <row r="11" spans="1:11" s="56" customFormat="1" ht="6.95" customHeight="1">
      <c r="A11" s="55"/>
      <c r="E11" s="55"/>
    </row>
    <row r="12" spans="1:11" s="53" customFormat="1" ht="20.100000000000001" customHeight="1">
      <c r="A12" s="57"/>
      <c r="B12" s="54">
        <f>総括表!S5</f>
        <v>2035</v>
      </c>
      <c r="C12" s="54">
        <f>総括表!T5</f>
        <v>2036</v>
      </c>
      <c r="D12" s="54">
        <f>総括表!U5</f>
        <v>2037</v>
      </c>
      <c r="E12" s="54">
        <f>総括表!V5</f>
        <v>2038</v>
      </c>
      <c r="F12" s="54">
        <f>総括表!W5</f>
        <v>2039</v>
      </c>
      <c r="G12" s="54">
        <f>総括表!X5</f>
        <v>2040</v>
      </c>
      <c r="H12" s="54">
        <f>総括表!Y5</f>
        <v>2041</v>
      </c>
      <c r="I12" s="54">
        <f>総括表!Z5</f>
        <v>2042</v>
      </c>
      <c r="J12" s="54">
        <f>総括表!AA5</f>
        <v>2043</v>
      </c>
      <c r="K12" s="54">
        <f>総括表!AB5</f>
        <v>2044</v>
      </c>
    </row>
    <row r="13" spans="1:11" s="56" customFormat="1" ht="15" customHeight="1">
      <c r="A13" s="60" t="str">
        <f>A8</f>
        <v>明治・大正・昭和生まれ</v>
      </c>
      <c r="B13" s="60">
        <f>IFERROR(総括表!S440,総括表!S439+総括表!S441)</f>
        <v>361549.03695135424</v>
      </c>
      <c r="C13" s="60">
        <f>IFERROR(総括表!T440,総括表!T439+総括表!T441)</f>
        <v>351789.86240097228</v>
      </c>
      <c r="D13" s="60">
        <f>IFERROR(総括表!U440,総括表!U439+総括表!U441)</f>
        <v>342007.35233730642</v>
      </c>
      <c r="E13" s="60">
        <f>IFERROR(総括表!V440,総括表!V439+総括表!V441)</f>
        <v>332229.28746887349</v>
      </c>
      <c r="F13" s="60">
        <f>IFERROR(総括表!W440,総括表!W439+総括表!W441)</f>
        <v>322507.2529520283</v>
      </c>
      <c r="G13" s="60">
        <f>IFERROR(総括表!X440,総括表!X439+総括表!X441)</f>
        <v>312839.44745836424</v>
      </c>
      <c r="H13" s="60">
        <f>IFERROR(総括表!Y440,総括表!Y439+総括表!Y441)</f>
        <v>303575.59288152709</v>
      </c>
      <c r="I13" s="60">
        <f>IFERROR(総括表!Z440,総括表!Z439+総括表!Z441)</f>
        <v>294312.40703288454</v>
      </c>
      <c r="J13" s="60">
        <f>IFERROR(総括表!AA440,総括表!AA439+総括表!AA441)</f>
        <v>285026.55788607692</v>
      </c>
      <c r="K13" s="60">
        <f>IFERROR(総括表!AB440,総括表!AB439+総括表!AB441)</f>
        <v>275743.84505505947</v>
      </c>
    </row>
    <row r="14" spans="1:11" s="56" customFormat="1" ht="15" customHeight="1">
      <c r="A14" s="58" t="str">
        <f t="shared" ref="A14:A15" si="0">A9</f>
        <v>平成生まれ</v>
      </c>
      <c r="B14" s="58">
        <f>IFERROR(総括表!S438,"")</f>
        <v>311229.9794449663</v>
      </c>
      <c r="C14" s="58">
        <f>IFERROR(総括表!T438,"")</f>
        <v>317107.39193668769</v>
      </c>
      <c r="D14" s="58">
        <f>IFERROR(総括表!U438,"")</f>
        <v>322960.56709431997</v>
      </c>
      <c r="E14" s="58">
        <f>IFERROR(総括表!V438,"")</f>
        <v>328637.37228571175</v>
      </c>
      <c r="F14" s="58">
        <f>IFERROR(総括表!W438,"")</f>
        <v>333783.87211239932</v>
      </c>
      <c r="G14" s="58">
        <f>IFERROR(総括表!X438,"")</f>
        <v>338428.40376615355</v>
      </c>
      <c r="H14" s="58">
        <f>IFERROR(総括表!Y438,"")</f>
        <v>342216.83827863121</v>
      </c>
      <c r="I14" s="58">
        <f>IFERROR(総括表!Z438,"")</f>
        <v>344996.23815863277</v>
      </c>
      <c r="J14" s="58">
        <f>IFERROR(総括表!AA438,"")</f>
        <v>345102.22148118867</v>
      </c>
      <c r="K14" s="58">
        <f>IFERROR(総括表!AB438,"")</f>
        <v>344137.78636370425</v>
      </c>
    </row>
    <row r="15" spans="1:11" s="56" customFormat="1" ht="15" customHeight="1">
      <c r="A15" s="93" t="str">
        <f t="shared" si="0"/>
        <v>令和生まれ</v>
      </c>
      <c r="B15" s="93">
        <f>IFERROR(総括表!S437,"")</f>
        <v>70071.519169394334</v>
      </c>
      <c r="C15" s="93">
        <f>IFERROR(総括表!T437,"")</f>
        <v>74407.111494079843</v>
      </c>
      <c r="D15" s="93">
        <f>IFERROR(総括表!U437,"")</f>
        <v>78754.938833611915</v>
      </c>
      <c r="E15" s="93">
        <f>IFERROR(総括表!V437,"")</f>
        <v>83234.586829248496</v>
      </c>
      <c r="F15" s="93">
        <f>IFERROR(総括表!W437,"")</f>
        <v>88149.620013799591</v>
      </c>
      <c r="G15" s="93">
        <f>IFERROR(総括表!X437,"")</f>
        <v>93406.300369857461</v>
      </c>
      <c r="H15" s="93">
        <f>IFERROR(総括表!Y437,"")</f>
        <v>99307.354210768521</v>
      </c>
      <c r="I15" s="93">
        <f>IFERROR(総括表!Z437,"")</f>
        <v>106024.83222234112</v>
      </c>
      <c r="J15" s="93">
        <f>IFERROR(総括表!AA437,"")</f>
        <v>115023.1357287459</v>
      </c>
      <c r="K15" s="93">
        <f>IFERROR(総括表!AB437,"")</f>
        <v>124863.54207579384</v>
      </c>
    </row>
    <row r="16" spans="1:11" s="56" customFormat="1" ht="6.95" customHeight="1">
      <c r="A16" s="55"/>
      <c r="E16" s="55"/>
    </row>
    <row r="17" spans="1:11" s="53" customFormat="1" ht="20.100000000000001" customHeight="1">
      <c r="A17" s="57"/>
      <c r="B17" s="54">
        <f>総括表!AC5</f>
        <v>2045</v>
      </c>
      <c r="C17" s="54">
        <f>総括表!AD5</f>
        <v>2046</v>
      </c>
      <c r="D17" s="54">
        <f>総括表!AE5</f>
        <v>2047</v>
      </c>
      <c r="E17" s="54">
        <f>総括表!AF5</f>
        <v>2048</v>
      </c>
      <c r="F17" s="54">
        <f>総括表!AG5</f>
        <v>2049</v>
      </c>
      <c r="G17" s="54">
        <f>総括表!AH5</f>
        <v>2050</v>
      </c>
      <c r="H17" s="54">
        <f>総括表!AI5</f>
        <v>2051</v>
      </c>
      <c r="I17" s="54">
        <f>総括表!AJ5</f>
        <v>2052</v>
      </c>
      <c r="J17" s="54">
        <f>総括表!AK5</f>
        <v>2053</v>
      </c>
      <c r="K17" s="54">
        <f>総括表!AL5</f>
        <v>2054</v>
      </c>
    </row>
    <row r="18" spans="1:11" s="56" customFormat="1" ht="15" customHeight="1">
      <c r="A18" s="60" t="str">
        <f>A8</f>
        <v>明治・大正・昭和生まれ</v>
      </c>
      <c r="B18" s="60">
        <f>IFERROR(総括表!AC440,総括表!AC439+総括表!AC441)</f>
        <v>266474.59144674271</v>
      </c>
      <c r="C18" s="60">
        <f>IFERROR(総括表!AD440,総括表!AD439+総括表!AD441)</f>
        <v>257416.60425584193</v>
      </c>
      <c r="D18" s="60">
        <f>IFERROR(総括表!AE440,総括表!AE439+総括表!AE441)</f>
        <v>248432.0202764667</v>
      </c>
      <c r="E18" s="60">
        <f>IFERROR(総括表!AF440,総括表!AF439+総括表!AF441)</f>
        <v>239504.63905806848</v>
      </c>
      <c r="F18" s="60">
        <f>IFERROR(総括表!AG440,総括表!AG439+総括表!AG441)</f>
        <v>230618.17319707444</v>
      </c>
      <c r="G18" s="60">
        <f>IFERROR(総括表!AH440,総括表!AH439+総括表!AH441)</f>
        <v>221805.46572485287</v>
      </c>
      <c r="H18" s="60">
        <f>IFERROR(総括表!AI440,総括表!AI439+総括表!AI441)</f>
        <v>213029.70439582336</v>
      </c>
      <c r="I18" s="60">
        <f>IFERROR(総括表!AJ440,総括表!AJ439+総括表!AJ441)</f>
        <v>204270.19269255199</v>
      </c>
      <c r="J18" s="60">
        <f>IFERROR(総括表!AK440,総括表!AK439+総括表!AK441)</f>
        <v>195516.15618697778</v>
      </c>
      <c r="K18" s="60">
        <f>IFERROR(総括表!AL440,総括表!AL439+総括表!AL441)</f>
        <v>186754.95364123592</v>
      </c>
    </row>
    <row r="19" spans="1:11" s="56" customFormat="1" ht="15" customHeight="1">
      <c r="A19" s="58" t="str">
        <f t="shared" ref="A19:A20" si="1">A9</f>
        <v>平成生まれ</v>
      </c>
      <c r="B19" s="58">
        <f>IFERROR(総括表!AC438,"")</f>
        <v>342355.71673173853</v>
      </c>
      <c r="C19" s="58">
        <f>IFERROR(総括表!AD438,"")</f>
        <v>340144.2770588749</v>
      </c>
      <c r="D19" s="58">
        <f>IFERROR(総括表!AE438,"")</f>
        <v>337706.24807164038</v>
      </c>
      <c r="E19" s="58">
        <f>IFERROR(総括表!AF438,"")</f>
        <v>335178.72980194271</v>
      </c>
      <c r="F19" s="58">
        <f>IFERROR(総括表!AG438,"")</f>
        <v>332661.89035284001</v>
      </c>
      <c r="G19" s="58">
        <f>IFERROR(総括表!AH438,"")</f>
        <v>330186.10574149736</v>
      </c>
      <c r="H19" s="58">
        <f>IFERROR(総括表!AI438,"")</f>
        <v>327842.48242543446</v>
      </c>
      <c r="I19" s="58">
        <f>IFERROR(総括表!AJ438,"")</f>
        <v>325582.56887477514</v>
      </c>
      <c r="J19" s="58">
        <f>IFERROR(総括表!AK438,"")</f>
        <v>323378.96563286561</v>
      </c>
      <c r="K19" s="58">
        <f>IFERROR(総括表!AL438,"")</f>
        <v>321219.73805954575</v>
      </c>
    </row>
    <row r="20" spans="1:11" s="56" customFormat="1" ht="15" customHeight="1">
      <c r="A20" s="93" t="str">
        <f t="shared" si="1"/>
        <v>令和生まれ</v>
      </c>
      <c r="B20" s="93">
        <f>IFERROR(総括表!AC437,"")</f>
        <v>135229.7322347663</v>
      </c>
      <c r="C20" s="93">
        <f>IFERROR(総括表!AD437,"")</f>
        <v>145750.66659287759</v>
      </c>
      <c r="D20" s="93">
        <f>IFERROR(総括表!AE437,"")</f>
        <v>156233.35755472825</v>
      </c>
      <c r="E20" s="93">
        <f>IFERROR(総括表!AF437,"")</f>
        <v>166646.48668907737</v>
      </c>
      <c r="F20" s="93">
        <f>IFERROR(総括表!AG437,"")</f>
        <v>177070.2924331862</v>
      </c>
      <c r="G20" s="93">
        <f>IFERROR(総括表!AH437,"")</f>
        <v>187354.98990264387</v>
      </c>
      <c r="H20" s="93">
        <f>IFERROR(総括表!AI437,"")</f>
        <v>197447.67527920051</v>
      </c>
      <c r="I20" s="93">
        <f>IFERROR(総括表!AJ437,"")</f>
        <v>207382.05611092469</v>
      </c>
      <c r="J20" s="93">
        <f>IFERROR(総括表!AK437,"")</f>
        <v>217186.92631411215</v>
      </c>
      <c r="K20" s="93">
        <f>IFERROR(総括表!AL437,"")</f>
        <v>226872.04895823036</v>
      </c>
    </row>
    <row r="21" spans="1:11" s="56" customFormat="1" ht="6.95" customHeight="1">
      <c r="A21" s="55"/>
      <c r="E21" s="55"/>
    </row>
    <row r="22" spans="1:11" s="56" customFormat="1" ht="20.100000000000001" customHeight="1">
      <c r="A22" s="66"/>
      <c r="B22" s="54">
        <f>総括表!AM5</f>
        <v>2055</v>
      </c>
      <c r="C22" s="54">
        <f>総括表!AN5</f>
        <v>2056</v>
      </c>
      <c r="D22" s="54">
        <f>総括表!AO5</f>
        <v>2057</v>
      </c>
      <c r="E22" s="54">
        <f>総括表!AP5</f>
        <v>2058</v>
      </c>
      <c r="F22" s="54">
        <f>総括表!AQ5</f>
        <v>2059</v>
      </c>
      <c r="G22" s="54">
        <f>総括表!AR5</f>
        <v>2060</v>
      </c>
      <c r="H22" s="54">
        <f>総括表!AS5</f>
        <v>2061</v>
      </c>
      <c r="I22" s="54">
        <f>総括表!AT5</f>
        <v>2062</v>
      </c>
      <c r="J22" s="54">
        <f>総括表!AU5</f>
        <v>2063</v>
      </c>
      <c r="K22" s="54">
        <f>総括表!AV5</f>
        <v>2064</v>
      </c>
    </row>
    <row r="23" spans="1:11" s="56" customFormat="1" ht="15" customHeight="1">
      <c r="A23" s="60" t="str">
        <f>A8</f>
        <v>明治・大正・昭和生まれ</v>
      </c>
      <c r="B23" s="60">
        <f>IFERROR(総括表!AM440,総括表!AM439+総括表!AM441)</f>
        <v>178037.98709092932</v>
      </c>
      <c r="C23" s="60">
        <f>IFERROR(総括表!AN440,総括表!AN439+総括表!AN441)</f>
        <v>169354.87834074858</v>
      </c>
      <c r="D23" s="60">
        <f>IFERROR(総括表!AO440,総括表!AO439+総括表!AO441)</f>
        <v>160702.307410109</v>
      </c>
      <c r="E23" s="60">
        <f>IFERROR(総括表!AP440,総括表!AP439+総括表!AP441)</f>
        <v>152065.7536078894</v>
      </c>
      <c r="F23" s="60">
        <f>IFERROR(総括表!AQ440,総括表!AQ439+総括表!AQ441)</f>
        <v>143489.48603466543</v>
      </c>
      <c r="G23" s="60">
        <f>IFERROR(総括表!AR440,総括表!AR439+総括表!AR441)</f>
        <v>134991.03351722509</v>
      </c>
      <c r="H23" s="60">
        <f>IFERROR(総括表!AS440,総括表!AS439+総括表!AS441)</f>
        <v>126600.8725824459</v>
      </c>
      <c r="I23" s="60">
        <f>IFERROR(総括表!AT440,総括表!AT439+総括表!AT441)</f>
        <v>118337.3355873221</v>
      </c>
      <c r="J23" s="60">
        <f>IFERROR(総括表!AU440,総括表!AU439+総括表!AU441)</f>
        <v>110202.69946646031</v>
      </c>
      <c r="K23" s="60">
        <f>IFERROR(総括表!AV440,総括表!AV439+総括表!AV441)</f>
        <v>101972.36294725892</v>
      </c>
    </row>
    <row r="24" spans="1:11" s="56" customFormat="1" ht="15" customHeight="1">
      <c r="A24" s="58" t="str">
        <f t="shared" ref="A24:A25" si="2">A9</f>
        <v>平成生まれ</v>
      </c>
      <c r="B24" s="58">
        <f>IFERROR(総括表!AM438,"")</f>
        <v>319061.22377817583</v>
      </c>
      <c r="C24" s="58">
        <f>IFERROR(総括表!AN438,"")</f>
        <v>316912.898171979</v>
      </c>
      <c r="D24" s="58">
        <f>IFERROR(総括表!AO438,"")</f>
        <v>314762.54808244982</v>
      </c>
      <c r="E24" s="58">
        <f>IFERROR(総括表!AP438,"")</f>
        <v>312584.80912893097</v>
      </c>
      <c r="F24" s="58">
        <f>IFERROR(総括表!AQ438,"")</f>
        <v>310346.54377580213</v>
      </c>
      <c r="G24" s="58">
        <f>IFERROR(総括表!AR438,"")</f>
        <v>308024.95090049889</v>
      </c>
      <c r="H24" s="58">
        <f>IFERROR(総括表!AS438,"")</f>
        <v>305594.09060516156</v>
      </c>
      <c r="I24" s="58">
        <f>IFERROR(総括表!AT438,"")</f>
        <v>303039.67852887884</v>
      </c>
      <c r="J24" s="58">
        <f>IFERROR(総括表!AU438,"")</f>
        <v>300330.75839918474</v>
      </c>
      <c r="K24" s="58">
        <f>IFERROR(総括表!AV438,"")</f>
        <v>296565.12539671868</v>
      </c>
    </row>
    <row r="25" spans="1:11" s="56" customFormat="1" ht="15" customHeight="1">
      <c r="A25" s="93" t="str">
        <f t="shared" si="2"/>
        <v>令和生まれ</v>
      </c>
      <c r="B25" s="93">
        <f>IFERROR(総括表!AM437,"")</f>
        <v>236428.81447713578</v>
      </c>
      <c r="C25" s="93">
        <f>IFERROR(総括表!AN437,"")</f>
        <v>245846.09594596762</v>
      </c>
      <c r="D25" s="93">
        <f>IFERROR(総括表!AO437,"")</f>
        <v>255129.25292427751</v>
      </c>
      <c r="E25" s="93">
        <f>IFERROR(総括表!AP437,"")</f>
        <v>264305.10531692044</v>
      </c>
      <c r="F25" s="93">
        <f>IFERROR(総括表!AQ437,"")</f>
        <v>273391.61808027944</v>
      </c>
      <c r="G25" s="93">
        <f>IFERROR(総括表!AR437,"")</f>
        <v>282394.88898302574</v>
      </c>
      <c r="H25" s="93">
        <f>IFERROR(総括表!AS437,"")</f>
        <v>291326.62983706105</v>
      </c>
      <c r="I25" s="93">
        <f>IFERROR(総括表!AT437,"")</f>
        <v>300197.67540097568</v>
      </c>
      <c r="J25" s="93">
        <f>IFERROR(総括表!AU437,"")</f>
        <v>309023.70569299033</v>
      </c>
      <c r="K25" s="93">
        <f>IFERROR(総括表!AV437,"")</f>
        <v>317522.13269134838</v>
      </c>
    </row>
    <row r="26" spans="1:11" s="56" customFormat="1" ht="6.95" customHeight="1">
      <c r="A26" s="55"/>
      <c r="E26" s="55"/>
    </row>
    <row r="27" spans="1:11" s="53" customFormat="1" ht="20.100000000000001" customHeight="1">
      <c r="A27" s="57"/>
      <c r="B27" s="54">
        <f>総括表!AW5</f>
        <v>2065</v>
      </c>
      <c r="C27" s="54">
        <f>総括表!AX5</f>
        <v>2066</v>
      </c>
      <c r="D27" s="54">
        <f>総括表!AY5</f>
        <v>2067</v>
      </c>
      <c r="E27" s="54">
        <f>総括表!AZ5</f>
        <v>2068</v>
      </c>
      <c r="F27" s="54">
        <f>総括表!BA5</f>
        <v>2069</v>
      </c>
      <c r="G27" s="54">
        <f>総括表!BB5</f>
        <v>2070</v>
      </c>
      <c r="H27" s="54">
        <f>総括表!BC5</f>
        <v>2071</v>
      </c>
      <c r="I27" s="54" t="str">
        <f>総括表!BD5</f>
        <v>　</v>
      </c>
      <c r="J27" s="54" t="str">
        <f>総括表!BE5</f>
        <v>　</v>
      </c>
      <c r="K27" s="54" t="str">
        <f>総括表!BF5</f>
        <v>　</v>
      </c>
    </row>
    <row r="28" spans="1:11" s="56" customFormat="1" ht="15" customHeight="1">
      <c r="A28" s="60" t="str">
        <f>A8</f>
        <v>明治・大正・昭和生まれ</v>
      </c>
      <c r="B28" s="60">
        <f>IFERROR(総括表!AW440,総括表!AW439+総括表!AW441)</f>
        <v>94201.577030477914</v>
      </c>
      <c r="C28" s="60">
        <f>IFERROR(総括表!AX440,総括表!AX439+総括表!AX441)</f>
        <v>86649.378856142372</v>
      </c>
      <c r="D28" s="60">
        <f>IFERROR(総括表!AY440,総括表!AY439+総括表!AY441)</f>
        <v>79323.624687997377</v>
      </c>
      <c r="E28" s="60">
        <f>IFERROR(総括表!AZ440,総括表!AZ439+総括表!AZ441)</f>
        <v>72240.534310666058</v>
      </c>
      <c r="F28" s="60">
        <f>IFERROR(総括表!BA440,総括表!BA439+総括表!BA441)</f>
        <v>65422.99986905577</v>
      </c>
      <c r="G28" s="60">
        <f>IFERROR(総括表!BB440,総括表!BB439+総括表!BB441)</f>
        <v>58911.808284651488</v>
      </c>
      <c r="H28" s="60">
        <f>IFERROR(総括表!BC440,総括表!BC439+総括表!BC441)</f>
        <v>52722.667308701813</v>
      </c>
      <c r="I28" s="60" t="str">
        <f>IFERROR(総括表!BD440,総括表!BD439+総括表!BD441)</f>
        <v>　</v>
      </c>
      <c r="J28" s="60" t="str">
        <f>IFERROR(総括表!BE440,総括表!BE439+総括表!BE441)</f>
        <v>　</v>
      </c>
      <c r="K28" s="60" t="str">
        <f>IFERROR(総括表!BF440,総括表!BF439+総括表!BF441)</f>
        <v>　</v>
      </c>
    </row>
    <row r="29" spans="1:11" s="56" customFormat="1" ht="15" customHeight="1">
      <c r="A29" s="58" t="str">
        <f t="shared" ref="A29:A30" si="3">A9</f>
        <v>平成生まれ</v>
      </c>
      <c r="B29" s="58">
        <f>IFERROR(総括表!AW438,"")</f>
        <v>293539.94042232179</v>
      </c>
      <c r="C29" s="58">
        <f>IFERROR(総括表!AX438,"")</f>
        <v>290332.59764633497</v>
      </c>
      <c r="D29" s="58">
        <f>IFERROR(総括表!AY438,"")</f>
        <v>286951.08338636381</v>
      </c>
      <c r="E29" s="58">
        <f>IFERROR(総括表!AZ438,"")</f>
        <v>283391.02378819644</v>
      </c>
      <c r="F29" s="58">
        <f>IFERROR(総括表!BA438,"")</f>
        <v>279650.03455286461</v>
      </c>
      <c r="G29" s="58">
        <f>IFERROR(総括表!BB438,"")</f>
        <v>275680.47788038384</v>
      </c>
      <c r="H29" s="58">
        <f>IFERROR(総括表!BC438,"")</f>
        <v>271483.02091321279</v>
      </c>
      <c r="I29" s="58" t="str">
        <f>IFERROR(総括表!BD438,"")</f>
        <v>　</v>
      </c>
      <c r="J29" s="58" t="str">
        <f>IFERROR(総括表!BE438,"")</f>
        <v>　</v>
      </c>
      <c r="K29" s="58" t="str">
        <f>IFERROR(総括表!BF438,"")</f>
        <v>　</v>
      </c>
    </row>
    <row r="30" spans="1:11" s="91" customFormat="1" ht="15" customHeight="1">
      <c r="A30" s="93" t="str">
        <f t="shared" si="3"/>
        <v>令和生まれ</v>
      </c>
      <c r="B30" s="93">
        <f>IFERROR(総括表!AW437,"")</f>
        <v>326195.44592063798</v>
      </c>
      <c r="C30" s="93">
        <f>IFERROR(総括表!AX437,"")</f>
        <v>334795.0349343961</v>
      </c>
      <c r="D30" s="93">
        <f>IFERROR(総括表!AY437,"")</f>
        <v>343312.82266945252</v>
      </c>
      <c r="E30" s="93">
        <f>IFERROR(総括表!AZ437,"")</f>
        <v>351741.67736317555</v>
      </c>
      <c r="F30" s="93">
        <f>IFERROR(総括表!BA437,"")</f>
        <v>360066.34209830628</v>
      </c>
      <c r="G30" s="93">
        <f>IFERROR(総括表!BB437,"")</f>
        <v>368306.42344809999</v>
      </c>
      <c r="H30" s="93">
        <f>IFERROR(総括表!BC437,"")</f>
        <v>376449.60399336927</v>
      </c>
      <c r="I30" s="93" t="str">
        <f>IFERROR(総括表!BD437,"")</f>
        <v>　</v>
      </c>
      <c r="J30" s="93" t="str">
        <f>IFERROR(総括表!BE437,"")</f>
        <v>　</v>
      </c>
      <c r="K30" s="93" t="str">
        <f>IFERROR(総括表!BF437,"")</f>
        <v>　</v>
      </c>
    </row>
    <row r="31" spans="1:11" ht="15" customHeight="1">
      <c r="A31" s="94" t="s">
        <v>262</v>
      </c>
    </row>
  </sheetData>
  <mergeCells count="4">
    <mergeCell ref="D2:E2"/>
    <mergeCell ref="D3:E3"/>
    <mergeCell ref="D4:E4"/>
    <mergeCell ref="D5:E5"/>
  </mergeCells>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dimension ref="A1:K31"/>
  <sheetViews>
    <sheetView zoomScale="70" zoomScaleNormal="70" workbookViewId="0">
      <selection activeCell="J24" sqref="J24"/>
    </sheetView>
  </sheetViews>
  <sheetFormatPr defaultColWidth="9" defaultRowHeight="15" customHeight="1"/>
  <cols>
    <col min="1" max="1" width="18.5" style="51" customWidth="1"/>
    <col min="2" max="10" width="11.875" style="50" customWidth="1"/>
    <col min="11" max="11" width="15.625" style="50" customWidth="1"/>
    <col min="12" max="16384" width="9" style="50"/>
  </cols>
  <sheetData>
    <row r="1" spans="1:11" ht="30" customHeight="1">
      <c r="A1" s="49" t="str">
        <f>総括表!$A$391</f>
        <v>総人口（世代別）_構成比_区全域（基本推計）</v>
      </c>
      <c r="K1" s="51"/>
    </row>
    <row r="2" spans="1:11" s="53" customFormat="1" ht="20.100000000000001" customHeight="1">
      <c r="A2" s="52"/>
      <c r="D2" s="122"/>
      <c r="E2" s="122"/>
      <c r="F2" s="54">
        <f>総括表!C5</f>
        <v>2019</v>
      </c>
      <c r="G2" s="54">
        <f>総括表!D5</f>
        <v>2020</v>
      </c>
      <c r="H2" s="54">
        <f>総括表!E5</f>
        <v>2021</v>
      </c>
      <c r="I2" s="54">
        <f>総括表!F5</f>
        <v>2022</v>
      </c>
      <c r="J2" s="54">
        <f>総括表!G5</f>
        <v>2023</v>
      </c>
      <c r="K2" s="54">
        <f>総括表!H5</f>
        <v>2024</v>
      </c>
    </row>
    <row r="3" spans="1:11" s="56" customFormat="1" ht="20.100000000000001" customHeight="1">
      <c r="A3" s="55"/>
      <c r="D3" s="130" t="str">
        <f>総括表!B449</f>
        <v>明治・大正・昭和生まれ</v>
      </c>
      <c r="E3" s="130"/>
      <c r="F3" s="95">
        <f>IFERROR(総括表!C449,総括表!C448+総括表!C450)</f>
        <v>0.71781712709757195</v>
      </c>
      <c r="G3" s="95">
        <f>IFERROR(総括表!D449,総括表!D448+総括表!D450)</f>
        <v>0.70201077477933749</v>
      </c>
      <c r="H3" s="95">
        <f>IFERROR(総括表!E449,総括表!E448+総括表!E450)</f>
        <v>0.68866196338418251</v>
      </c>
      <c r="I3" s="95">
        <f>IFERROR(総括表!F449,総括表!F448+総括表!F450)</f>
        <v>0.67734042538592554</v>
      </c>
      <c r="J3" s="95">
        <f>IFERROR(総括表!G449,総括表!G448+総括表!G450)</f>
        <v>0.66283556989394932</v>
      </c>
      <c r="K3" s="95">
        <f>IFERROR(総括表!H449,総括表!H448+総括表!H450)</f>
        <v>0.64544173252602788</v>
      </c>
    </row>
    <row r="4" spans="1:11" s="56" customFormat="1" ht="20.100000000000001" customHeight="1">
      <c r="A4" s="55"/>
      <c r="D4" s="127" t="str">
        <f>総括表!B447</f>
        <v>平成生まれ</v>
      </c>
      <c r="E4" s="127"/>
      <c r="F4" s="85">
        <f>IFERROR(総括表!C447,"")</f>
        <v>0.28218287290242816</v>
      </c>
      <c r="G4" s="85">
        <f>IFERROR(総括表!D447,"")</f>
        <v>0.29083463014623689</v>
      </c>
      <c r="H4" s="85">
        <f>IFERROR(総括表!E447,"")</f>
        <v>0.29703464218342795</v>
      </c>
      <c r="I4" s="85">
        <f>IFERROR(総括表!F447,"")</f>
        <v>0.30198860166624814</v>
      </c>
      <c r="J4" s="85">
        <f>IFERROR(総括表!G447,"")</f>
        <v>0.31064419809863747</v>
      </c>
      <c r="K4" s="85">
        <f>IFERROR(総括表!H447,"")</f>
        <v>0.3227113247205009</v>
      </c>
    </row>
    <row r="5" spans="1:11" s="56" customFormat="1" ht="20.100000000000001" customHeight="1">
      <c r="A5" s="55"/>
      <c r="D5" s="131" t="str">
        <f>総括表!B446</f>
        <v>令和生まれ</v>
      </c>
      <c r="E5" s="131"/>
      <c r="F5" s="96">
        <f>IFERROR(総括表!C446,"")</f>
        <v>0</v>
      </c>
      <c r="G5" s="96">
        <f>IFERROR(総括表!D446,"")</f>
        <v>7.1545950744254872E-3</v>
      </c>
      <c r="H5" s="96">
        <f>IFERROR(総括表!E446,"")</f>
        <v>1.4303394432389403E-2</v>
      </c>
      <c r="I5" s="96">
        <f>IFERROR(総括表!F446,"")</f>
        <v>2.0670972947826483E-2</v>
      </c>
      <c r="J5" s="96">
        <f>IFERROR(総括表!G446,"")</f>
        <v>2.6520232007413255E-2</v>
      </c>
      <c r="K5" s="96">
        <f>IFERROR(総括表!H446,"")</f>
        <v>3.1846942753471073E-2</v>
      </c>
    </row>
    <row r="6" spans="1:11" s="56" customFormat="1" ht="6.95" customHeight="1">
      <c r="A6" s="55"/>
      <c r="E6" s="55"/>
    </row>
    <row r="7" spans="1:11" s="53" customFormat="1" ht="20.100000000000001" customHeight="1">
      <c r="A7" s="57"/>
      <c r="B7" s="54">
        <f>総括表!I5</f>
        <v>2025</v>
      </c>
      <c r="C7" s="54">
        <f>総括表!J5</f>
        <v>2026</v>
      </c>
      <c r="D7" s="54">
        <f>総括表!K5</f>
        <v>2027</v>
      </c>
      <c r="E7" s="54">
        <f>総括表!L5</f>
        <v>2028</v>
      </c>
      <c r="F7" s="54">
        <f>総括表!M5</f>
        <v>2029</v>
      </c>
      <c r="G7" s="54">
        <f>総括表!N5</f>
        <v>2030</v>
      </c>
      <c r="H7" s="54">
        <f>総括表!O5</f>
        <v>2031</v>
      </c>
      <c r="I7" s="54">
        <f>総括表!P5</f>
        <v>2032</v>
      </c>
      <c r="J7" s="54">
        <f>総括表!Q5</f>
        <v>2033</v>
      </c>
      <c r="K7" s="54">
        <f>総括表!R5</f>
        <v>2034</v>
      </c>
    </row>
    <row r="8" spans="1:11" s="56" customFormat="1" ht="15" customHeight="1">
      <c r="A8" s="60" t="str">
        <f>総括表!B449</f>
        <v>明治・大正・昭和生まれ</v>
      </c>
      <c r="B8" s="95">
        <f>IFERROR(総括表!I449,総括表!I448+総括表!I450)</f>
        <v>0.62814593548578779</v>
      </c>
      <c r="C8" s="95">
        <f>IFERROR(総括表!J449,総括表!J448+総括表!J450)</f>
        <v>0.61319600291107412</v>
      </c>
      <c r="D8" s="95">
        <f>IFERROR(総括表!K449,総括表!K448+総括表!K450)</f>
        <v>0.59853768162762533</v>
      </c>
      <c r="E8" s="95">
        <f>IFERROR(総括表!L449,総括表!L448+総括表!L450)</f>
        <v>0.5840913019948667</v>
      </c>
      <c r="F8" s="95">
        <f>IFERROR(総括表!M449,総括表!M448+総括表!M450)</f>
        <v>0.56982509837423934</v>
      </c>
      <c r="G8" s="95">
        <f>IFERROR(総括表!N449,総括表!N448+総括表!N450)</f>
        <v>0.55564341252257665</v>
      </c>
      <c r="H8" s="95">
        <f>IFERROR(総括表!O449,総括表!O448+総括表!O450)</f>
        <v>0.54177690418320879</v>
      </c>
      <c r="I8" s="95">
        <f>IFERROR(総括表!P449,総括表!P448+総括表!P450)</f>
        <v>0.52795641258591963</v>
      </c>
      <c r="J8" s="95">
        <f>IFERROR(総括表!Q449,総括表!Q448+総括表!Q450)</f>
        <v>0.51417619321045571</v>
      </c>
      <c r="K8" s="95">
        <f>IFERROR(総括表!R449,総括表!R448+総括表!R450)</f>
        <v>0.50042704384345993</v>
      </c>
    </row>
    <row r="9" spans="1:11" s="56" customFormat="1" ht="15" customHeight="1">
      <c r="A9" s="58" t="str">
        <f>総括表!B447</f>
        <v>平成生まれ</v>
      </c>
      <c r="B9" s="85">
        <f>IFERROR(総括表!I447,"")</f>
        <v>0.33476386156195864</v>
      </c>
      <c r="C9" s="85">
        <f>IFERROR(総括表!J447,"")</f>
        <v>0.34392514575180383</v>
      </c>
      <c r="D9" s="85">
        <f>IFERROR(総括表!K447,"")</f>
        <v>0.35288014573843224</v>
      </c>
      <c r="E9" s="85">
        <f>IFERROR(総括表!L447,"")</f>
        <v>0.36164294313564083</v>
      </c>
      <c r="F9" s="85">
        <f>IFERROR(総括表!M447,"")</f>
        <v>0.37022459023882659</v>
      </c>
      <c r="G9" s="85">
        <f>IFERROR(総括表!N447,"")</f>
        <v>0.37870446394611196</v>
      </c>
      <c r="H9" s="85">
        <f>IFERROR(総括表!O447,"")</f>
        <v>0.38687491654438999</v>
      </c>
      <c r="I9" s="85">
        <f>IFERROR(総括表!P447,"")</f>
        <v>0.39497253727833764</v>
      </c>
      <c r="J9" s="85">
        <f>IFERROR(総括表!Q447,"")</f>
        <v>0.40302266623982752</v>
      </c>
      <c r="K9" s="85">
        <f>IFERROR(総括表!R447,"")</f>
        <v>0.41101244634711076</v>
      </c>
    </row>
    <row r="10" spans="1:11" s="56" customFormat="1" ht="15" customHeight="1">
      <c r="A10" s="93" t="str">
        <f>総括表!B446</f>
        <v>令和生まれ</v>
      </c>
      <c r="B10" s="96">
        <f>IFERROR(総括表!I446,"")</f>
        <v>3.7090202952253765E-2</v>
      </c>
      <c r="C10" s="96">
        <f>IFERROR(総括表!J446,"")</f>
        <v>4.2878851337122326E-2</v>
      </c>
      <c r="D10" s="96">
        <f>IFERROR(総括表!K446,"")</f>
        <v>4.8582172633942419E-2</v>
      </c>
      <c r="E10" s="96">
        <f>IFERROR(総括表!L446,"")</f>
        <v>5.4265754869492325E-2</v>
      </c>
      <c r="F10" s="96">
        <f>IFERROR(総括表!M446,"")</f>
        <v>5.9950311386934227E-2</v>
      </c>
      <c r="G10" s="96">
        <f>IFERROR(総括表!N446,"")</f>
        <v>6.5652123531311557E-2</v>
      </c>
      <c r="H10" s="96">
        <f>IFERROR(総括表!O446,"")</f>
        <v>7.1348179272401197E-2</v>
      </c>
      <c r="I10" s="96">
        <f>IFERROR(総括表!P446,"")</f>
        <v>7.7071050135742267E-2</v>
      </c>
      <c r="J10" s="96">
        <f>IFERROR(総括表!Q446,"")</f>
        <v>8.2801140549716518E-2</v>
      </c>
      <c r="K10" s="96">
        <f>IFERROR(総括表!R446,"")</f>
        <v>8.8560509809428978E-2</v>
      </c>
    </row>
    <row r="11" spans="1:11" s="56" customFormat="1" ht="6.95" customHeight="1">
      <c r="A11" s="55"/>
      <c r="E11" s="55"/>
    </row>
    <row r="12" spans="1:11" s="53" customFormat="1" ht="20.100000000000001" customHeight="1">
      <c r="A12" s="57"/>
      <c r="B12" s="54">
        <f>総括表!S5</f>
        <v>2035</v>
      </c>
      <c r="C12" s="54">
        <f>総括表!T5</f>
        <v>2036</v>
      </c>
      <c r="D12" s="54">
        <f>総括表!U5</f>
        <v>2037</v>
      </c>
      <c r="E12" s="54">
        <f>総括表!V5</f>
        <v>2038</v>
      </c>
      <c r="F12" s="54">
        <f>総括表!W5</f>
        <v>2039</v>
      </c>
      <c r="G12" s="54">
        <f>総括表!X5</f>
        <v>2040</v>
      </c>
      <c r="H12" s="54">
        <f>総括表!Y5</f>
        <v>2041</v>
      </c>
      <c r="I12" s="54">
        <f>総括表!Z5</f>
        <v>2042</v>
      </c>
      <c r="J12" s="54">
        <f>総括表!AA5</f>
        <v>2043</v>
      </c>
      <c r="K12" s="54">
        <f>総括表!AB5</f>
        <v>2044</v>
      </c>
    </row>
    <row r="13" spans="1:11" s="56" customFormat="1" ht="15" customHeight="1">
      <c r="A13" s="60" t="str">
        <f>A8</f>
        <v>明治・大正・昭和生まれ</v>
      </c>
      <c r="B13" s="95">
        <f>IFERROR(総括表!S449,総括表!S448+総括表!S450)</f>
        <v>0.48670495562881722</v>
      </c>
      <c r="C13" s="95">
        <f>IFERROR(総括表!T449,総括表!T448+総括表!T450)</f>
        <v>0.47327834810619979</v>
      </c>
      <c r="D13" s="95">
        <f>IFERROR(総括表!U449,総括表!U448+総括表!U450)</f>
        <v>0.45985859992934935</v>
      </c>
      <c r="E13" s="95">
        <f>IFERROR(総括表!V449,総括表!V448+総括表!V450)</f>
        <v>0.44648398184270888</v>
      </c>
      <c r="F13" s="95">
        <f>IFERROR(総括表!W449,総括表!W448+総括表!W450)</f>
        <v>0.43322085079872752</v>
      </c>
      <c r="G13" s="95">
        <f>IFERROR(総括表!X449,総括表!X448+総括表!X450)</f>
        <v>0.42010246600954682</v>
      </c>
      <c r="H13" s="95">
        <f>IFERROR(総括表!Y449,総括表!Y448+総括表!Y450)</f>
        <v>0.40742944615183391</v>
      </c>
      <c r="I13" s="95">
        <f>IFERROR(総括表!Z449,総括表!Z448+総括表!Z450)</f>
        <v>0.39487345725309853</v>
      </c>
      <c r="J13" s="95">
        <f>IFERROR(総括表!AA449,総括表!AA448+総括表!AA450)</f>
        <v>0.38250798543455622</v>
      </c>
      <c r="K13" s="95">
        <f>IFERROR(総括表!AB449,総括表!AB448+総括表!AB450)</f>
        <v>0.37025261105243606</v>
      </c>
    </row>
    <row r="14" spans="1:11" s="56" customFormat="1" ht="15" customHeight="1">
      <c r="A14" s="58" t="str">
        <f>A9</f>
        <v>平成生まれ</v>
      </c>
      <c r="B14" s="85">
        <f>IFERROR(総括表!S447,"")</f>
        <v>0.41896716034262593</v>
      </c>
      <c r="C14" s="85">
        <f>IFERROR(総括表!T447,"")</f>
        <v>0.42661849776955374</v>
      </c>
      <c r="D14" s="85">
        <f>IFERROR(総括表!U447,"")</f>
        <v>0.43424854232346399</v>
      </c>
      <c r="E14" s="85">
        <f>IFERROR(総括表!V447,"")</f>
        <v>0.44165679575794931</v>
      </c>
      <c r="F14" s="85">
        <f>IFERROR(総括表!W447,"")</f>
        <v>0.4483686234521253</v>
      </c>
      <c r="G14" s="85">
        <f>IFERROR(総括表!X447,"")</f>
        <v>0.45446508790665763</v>
      </c>
      <c r="H14" s="85">
        <f>IFERROR(総括表!Y447,"")</f>
        <v>0.45928994343793589</v>
      </c>
      <c r="I14" s="85">
        <f>IFERROR(総括表!Z447,"")</f>
        <v>0.4628750064410001</v>
      </c>
      <c r="J14" s="85">
        <f>IFERROR(総括表!AA447,"")</f>
        <v>0.4631300201875248</v>
      </c>
      <c r="K14" s="85">
        <f>IFERROR(総括表!AB447,"")</f>
        <v>0.46208797131092666</v>
      </c>
    </row>
    <row r="15" spans="1:11" s="56" customFormat="1" ht="15" customHeight="1">
      <c r="A15" s="93" t="str">
        <f>A10</f>
        <v>令和生まれ</v>
      </c>
      <c r="B15" s="96">
        <f>IFERROR(総括表!S446,"")</f>
        <v>9.4327884028557199E-2</v>
      </c>
      <c r="C15" s="96">
        <f>IFERROR(総括表!T446,"")</f>
        <v>0.10010315412424634</v>
      </c>
      <c r="D15" s="96">
        <f>IFERROR(総括表!U446,"")</f>
        <v>0.10589285774718661</v>
      </c>
      <c r="E15" s="96">
        <f>IFERROR(総括表!V446,"")</f>
        <v>0.11185922239934173</v>
      </c>
      <c r="F15" s="96">
        <f>IFERROR(総括表!W446,"")</f>
        <v>0.11841052574914696</v>
      </c>
      <c r="G15" s="96">
        <f>IFERROR(総括表!X446,"")</f>
        <v>0.12543244608379522</v>
      </c>
      <c r="H15" s="96">
        <f>IFERROR(総括表!Y446,"")</f>
        <v>0.13328061041023001</v>
      </c>
      <c r="I15" s="96">
        <f>IFERROR(総括表!Z446,"")</f>
        <v>0.14225153630590126</v>
      </c>
      <c r="J15" s="96">
        <f>IFERROR(総括表!AA446,"")</f>
        <v>0.15436199437791867</v>
      </c>
      <c r="K15" s="96">
        <f>IFERROR(総括表!AB446,"")</f>
        <v>0.16765941763663716</v>
      </c>
    </row>
    <row r="16" spans="1:11" s="56" customFormat="1" ht="6.95" customHeight="1">
      <c r="A16" s="55"/>
      <c r="E16" s="55"/>
    </row>
    <row r="17" spans="1:11" s="53" customFormat="1" ht="20.100000000000001" customHeight="1">
      <c r="A17" s="57"/>
      <c r="B17" s="54">
        <f>総括表!AC5</f>
        <v>2045</v>
      </c>
      <c r="C17" s="54">
        <f>総括表!AD5</f>
        <v>2046</v>
      </c>
      <c r="D17" s="54">
        <f>総括表!AE5</f>
        <v>2047</v>
      </c>
      <c r="E17" s="54">
        <f>総括表!AF5</f>
        <v>2048</v>
      </c>
      <c r="F17" s="54">
        <f>総括表!AG5</f>
        <v>2049</v>
      </c>
      <c r="G17" s="54">
        <f>総括表!AH5</f>
        <v>2050</v>
      </c>
      <c r="H17" s="54">
        <f>総括表!AI5</f>
        <v>2051</v>
      </c>
      <c r="I17" s="54">
        <f>総括表!AJ5</f>
        <v>2052</v>
      </c>
      <c r="J17" s="54">
        <f>総括表!AK5</f>
        <v>2053</v>
      </c>
      <c r="K17" s="54">
        <f>総括表!AL5</f>
        <v>2054</v>
      </c>
    </row>
    <row r="18" spans="1:11" s="56" customFormat="1" ht="15" customHeight="1">
      <c r="A18" s="60" t="str">
        <f>A8</f>
        <v>明治・大正・昭和生まれ</v>
      </c>
      <c r="B18" s="95">
        <f>IFERROR(総括表!AC449,総括表!AC448+総括表!AC450)</f>
        <v>0.35813587207121617</v>
      </c>
      <c r="C18" s="95">
        <f>IFERROR(総括表!AD449,総括表!AD448+総括表!AD450)</f>
        <v>0.34631051405089025</v>
      </c>
      <c r="D18" s="95">
        <f>IFERROR(総括表!AE449,総括表!AE448+総括表!AE450)</f>
        <v>0.33464643799436183</v>
      </c>
      <c r="E18" s="95">
        <f>IFERROR(総括表!AF449,総括表!AF448+総括表!AF450)</f>
        <v>0.32307432010905868</v>
      </c>
      <c r="F18" s="95">
        <f>IFERROR(総括表!AG449,総括表!AG448+総括表!AG450)</f>
        <v>0.31149869968096361</v>
      </c>
      <c r="G18" s="95">
        <f>IFERROR(総括表!AH449,総括表!AH448+総括表!AH450)</f>
        <v>0.30000202518579638</v>
      </c>
      <c r="H18" s="95">
        <f>IFERROR(総括表!AI449,総括表!AI448+総括表!AI450)</f>
        <v>0.28853308075685741</v>
      </c>
      <c r="I18" s="95">
        <f>IFERROR(総括表!AJ449,総括表!AJ448+総括表!AJ450)</f>
        <v>0.27707616053166489</v>
      </c>
      <c r="J18" s="95">
        <f>IFERROR(総括表!AK449,総括表!AK448+総括表!AK450)</f>
        <v>0.26561734073345694</v>
      </c>
      <c r="K18" s="95">
        <f>IFERROR(総括表!AL449,総括表!AL448+総括表!AL450)</f>
        <v>0.25414136486984168</v>
      </c>
    </row>
    <row r="19" spans="1:11" s="56" customFormat="1" ht="15" customHeight="1">
      <c r="A19" s="58" t="str">
        <f>A9</f>
        <v>平成生まれ</v>
      </c>
      <c r="B19" s="85">
        <f>IFERROR(総括表!AC447,"")</f>
        <v>0.46011840192573139</v>
      </c>
      <c r="C19" s="85">
        <f>IFERROR(総括表!AD447,"")</f>
        <v>0.45760660925606972</v>
      </c>
      <c r="D19" s="85">
        <f>IFERROR(総括表!AE447,"")</f>
        <v>0.45490187971683183</v>
      </c>
      <c r="E19" s="85">
        <f>IFERROR(総括表!AF447,"")</f>
        <v>0.45213170263280761</v>
      </c>
      <c r="F19" s="85">
        <f>IFERROR(総括表!AG447,"")</f>
        <v>0.44933035780215563</v>
      </c>
      <c r="G19" s="85">
        <f>IFERROR(総括表!AH447,"")</f>
        <v>0.44659179198739479</v>
      </c>
      <c r="H19" s="85">
        <f>IFERROR(総括表!AI447,"")</f>
        <v>0.44403855192619363</v>
      </c>
      <c r="I19" s="85">
        <f>IFERROR(総括表!AJ447,"")</f>
        <v>0.44162668537565969</v>
      </c>
      <c r="J19" s="85">
        <f>IFERROR(総括表!AK447,"")</f>
        <v>0.43932461938538619</v>
      </c>
      <c r="K19" s="85">
        <f>IFERROR(総括表!AL447,"")</f>
        <v>0.43712480478783267</v>
      </c>
    </row>
    <row r="20" spans="1:11" s="56" customFormat="1" ht="15" customHeight="1">
      <c r="A20" s="93" t="str">
        <f>A10</f>
        <v>令和生まれ</v>
      </c>
      <c r="B20" s="96">
        <f>IFERROR(総括表!AC446,"")</f>
        <v>0.18174572600305258</v>
      </c>
      <c r="C20" s="96">
        <f>IFERROR(総括表!AD446,"")</f>
        <v>0.19608287669304009</v>
      </c>
      <c r="D20" s="96">
        <f>IFERROR(総括表!AE446,"")</f>
        <v>0.21045168228880659</v>
      </c>
      <c r="E20" s="96">
        <f>IFERROR(総括表!AF446,"")</f>
        <v>0.22479397725813371</v>
      </c>
      <c r="F20" s="96">
        <f>IFERROR(総括表!AG446,"")</f>
        <v>0.23917094251688048</v>
      </c>
      <c r="G20" s="96">
        <f>IFERROR(総括表!AH446,"")</f>
        <v>0.25340618282680905</v>
      </c>
      <c r="H20" s="96">
        <f>IFERROR(総括表!AI446,"")</f>
        <v>0.26742836731694902</v>
      </c>
      <c r="I20" s="96">
        <f>IFERROR(総括表!AJ446,"")</f>
        <v>0.28129715409267547</v>
      </c>
      <c r="J20" s="96">
        <f>IFERROR(総括表!AK446,"")</f>
        <v>0.29505803988115664</v>
      </c>
      <c r="K20" s="96">
        <f>IFERROR(総括表!AL446,"")</f>
        <v>0.30873383034232554</v>
      </c>
    </row>
    <row r="21" spans="1:11" s="56" customFormat="1" ht="6.95" customHeight="1">
      <c r="A21" s="55"/>
      <c r="E21" s="55"/>
    </row>
    <row r="22" spans="1:11" s="56" customFormat="1" ht="20.100000000000001" customHeight="1">
      <c r="A22" s="66"/>
      <c r="B22" s="54">
        <f>総括表!AM5</f>
        <v>2055</v>
      </c>
      <c r="C22" s="54">
        <f>総括表!AN5</f>
        <v>2056</v>
      </c>
      <c r="D22" s="54">
        <f>総括表!AO5</f>
        <v>2057</v>
      </c>
      <c r="E22" s="54">
        <f>総括表!AP5</f>
        <v>2058</v>
      </c>
      <c r="F22" s="54">
        <f>総括表!AQ5</f>
        <v>2059</v>
      </c>
      <c r="G22" s="54">
        <f>総括表!AR5</f>
        <v>2060</v>
      </c>
      <c r="H22" s="54">
        <f>総括表!AS5</f>
        <v>2061</v>
      </c>
      <c r="I22" s="54">
        <f>総括表!AT5</f>
        <v>2062</v>
      </c>
      <c r="J22" s="54">
        <f>総括表!AU5</f>
        <v>2063</v>
      </c>
      <c r="K22" s="54">
        <f>総括表!AV5</f>
        <v>2064</v>
      </c>
    </row>
    <row r="23" spans="1:11" s="56" customFormat="1" ht="15" customHeight="1">
      <c r="A23" s="60" t="str">
        <f>A8</f>
        <v>明治・大正・昭和生まれ</v>
      </c>
      <c r="B23" s="95">
        <f>IFERROR(総括表!AM449,総括表!AM448+総括表!AM450)</f>
        <v>0.2427146352136875</v>
      </c>
      <c r="C23" s="95">
        <f>IFERROR(総括表!AN449,総括表!AN448+総括表!AN450)</f>
        <v>0.23132313798671164</v>
      </c>
      <c r="D23" s="95">
        <f>IFERROR(総括表!AO449,総括表!AO448+総括表!AO450)</f>
        <v>0.21996113239722592</v>
      </c>
      <c r="E23" s="95">
        <f>IFERROR(総括表!AP449,総括表!AP448+総括表!AP450)</f>
        <v>0.20860768394036089</v>
      </c>
      <c r="F23" s="95">
        <f>IFERROR(総括表!AQ449,総括表!AQ448+総括表!AQ450)</f>
        <v>0.19731027340729237</v>
      </c>
      <c r="G23" s="95">
        <f>IFERROR(総括表!AR449,総括表!AR448+総括表!AR450)</f>
        <v>0.1860890682329901</v>
      </c>
      <c r="H23" s="95">
        <f>IFERROR(総括表!AS449,総括表!AS448+総括表!AS450)</f>
        <v>0.17497870665226911</v>
      </c>
      <c r="I23" s="95">
        <f>IFERROR(総括表!AT449,総括表!AT448+総括表!AT450)</f>
        <v>0.16399873402780318</v>
      </c>
      <c r="J23" s="95">
        <f>IFERROR(総括表!AU449,総括表!AU448+総括表!AU450)</f>
        <v>0.15315350196979885</v>
      </c>
      <c r="K23" s="95">
        <f>IFERROR(総括表!AV449,総括表!AV448+総括表!AV450)</f>
        <v>0.14212320434411937</v>
      </c>
    </row>
    <row r="24" spans="1:11" s="56" customFormat="1" ht="15" customHeight="1">
      <c r="A24" s="58" t="str">
        <f>A9</f>
        <v>平成生まれ</v>
      </c>
      <c r="B24" s="85">
        <f>IFERROR(総括表!AM447,"")</f>
        <v>0.43496800770164468</v>
      </c>
      <c r="C24" s="85">
        <f>IFERROR(総括表!AN447,"")</f>
        <v>0.43287377837504193</v>
      </c>
      <c r="D24" s="85">
        <f>IFERROR(総括表!AO447,"")</f>
        <v>0.43083094218282936</v>
      </c>
      <c r="E24" s="85">
        <f>IFERROR(総括表!AP447,"")</f>
        <v>0.42881182330814421</v>
      </c>
      <c r="F24" s="85">
        <f>IFERROR(総括表!AQ447,"")</f>
        <v>0.42675294961066468</v>
      </c>
      <c r="G24" s="85">
        <f>IFERROR(総括表!AR447,"")</f>
        <v>0.4246213590050944</v>
      </c>
      <c r="H24" s="85">
        <f>IFERROR(総括表!AS447,"")</f>
        <v>0.42237038058205179</v>
      </c>
      <c r="I24" s="85">
        <f>IFERROR(総括表!AT447,"")</f>
        <v>0.41996993926110426</v>
      </c>
      <c r="J24" s="85">
        <f>IFERROR(総括表!AU447,"")</f>
        <v>0.41738276485758508</v>
      </c>
      <c r="K24" s="85">
        <f>IFERROR(総括表!AV447,"")</f>
        <v>0.41333538519546703</v>
      </c>
    </row>
    <row r="25" spans="1:11" s="56" customFormat="1" ht="15" customHeight="1">
      <c r="A25" s="93" t="str">
        <f>A10</f>
        <v>令和生まれ</v>
      </c>
      <c r="B25" s="96">
        <f>IFERROR(総括表!AM446,"")</f>
        <v>0.32231735708466813</v>
      </c>
      <c r="C25" s="96">
        <f>IFERROR(総括表!AN446,"")</f>
        <v>0.33580308363824629</v>
      </c>
      <c r="D25" s="96">
        <f>IFERROR(総括表!AO446,"")</f>
        <v>0.34920792541994455</v>
      </c>
      <c r="E25" s="96">
        <f>IFERROR(総括表!AP446,"")</f>
        <v>0.36258049275149479</v>
      </c>
      <c r="F25" s="96">
        <f>IFERROR(総括表!AQ446,"")</f>
        <v>0.37593677698204303</v>
      </c>
      <c r="G25" s="96">
        <f>IFERROR(総括表!AR446,"")</f>
        <v>0.38928957276191528</v>
      </c>
      <c r="H25" s="96">
        <f>IFERROR(総括表!AS446,"")</f>
        <v>0.40265091276567927</v>
      </c>
      <c r="I25" s="96">
        <f>IFERROR(総括表!AT446,"")</f>
        <v>0.41603132671109255</v>
      </c>
      <c r="J25" s="96">
        <f>IFERROR(総括表!AU446,"")</f>
        <v>0.42946373317261627</v>
      </c>
      <c r="K25" s="96">
        <f>IFERROR(総括表!AV446,"")</f>
        <v>0.44254405452596352</v>
      </c>
    </row>
    <row r="26" spans="1:11" s="56" customFormat="1" ht="6.95" customHeight="1">
      <c r="A26" s="55"/>
      <c r="E26" s="55"/>
    </row>
    <row r="27" spans="1:11" s="53" customFormat="1" ht="20.100000000000001" customHeight="1">
      <c r="A27" s="57"/>
      <c r="B27" s="54">
        <f>総括表!AW5</f>
        <v>2065</v>
      </c>
      <c r="C27" s="54">
        <f>総括表!AX5</f>
        <v>2066</v>
      </c>
      <c r="D27" s="54">
        <f>総括表!AY5</f>
        <v>2067</v>
      </c>
      <c r="E27" s="54">
        <f>総括表!AZ5</f>
        <v>2068</v>
      </c>
      <c r="F27" s="54">
        <f>総括表!BA5</f>
        <v>2069</v>
      </c>
      <c r="G27" s="54">
        <f>総括表!BB5</f>
        <v>2070</v>
      </c>
      <c r="H27" s="54">
        <f>総括表!BC5</f>
        <v>2071</v>
      </c>
      <c r="I27" s="54" t="str">
        <f>総括表!BD5</f>
        <v>　</v>
      </c>
      <c r="J27" s="54" t="str">
        <f>総括表!BE5</f>
        <v>　</v>
      </c>
      <c r="K27" s="54" t="str">
        <f>総括表!BF5</f>
        <v>　</v>
      </c>
    </row>
    <row r="28" spans="1:11" s="56" customFormat="1" ht="15" customHeight="1">
      <c r="A28" s="60" t="str">
        <f>A8</f>
        <v>明治・大正・昭和生まれ</v>
      </c>
      <c r="B28" s="95">
        <f>IFERROR(総括表!AW449,総括表!AW448+総括表!AW450)</f>
        <v>0.1316792405234361</v>
      </c>
      <c r="C28" s="95">
        <f>IFERROR(総括表!AX449,総括表!AX448+総括表!AX450)</f>
        <v>0.12148662309217187</v>
      </c>
      <c r="D28" s="95">
        <f>IFERROR(総括表!AY449,総括表!AY448+総括表!AY450)</f>
        <v>0.11155578299736092</v>
      </c>
      <c r="E28" s="95">
        <f>IFERROR(総括表!AZ449,総括表!AZ448+総括表!AZ450)</f>
        <v>0.10191007496667288</v>
      </c>
      <c r="F28" s="95">
        <f>IFERROR(総括表!BA449,総括表!BA448+総括表!BA450)</f>
        <v>9.2582767459494841E-2</v>
      </c>
      <c r="G28" s="95">
        <f>IFERROR(総括表!BB449,総括表!BB448+総括表!BB450)</f>
        <v>8.3632437026060352E-2</v>
      </c>
      <c r="H28" s="95">
        <f>IFERROR(総括表!BC449,総括表!BC448+総括表!BC450)</f>
        <v>7.5084317961846128E-2</v>
      </c>
      <c r="I28" s="95" t="str">
        <f>IFERROR(総括表!BD449,総括表!BD448+総括表!BD450)</f>
        <v>　</v>
      </c>
      <c r="J28" s="95" t="str">
        <f>IFERROR(総括表!BE449,総括表!BE448+総括表!BE450)</f>
        <v>　</v>
      </c>
      <c r="K28" s="95" t="str">
        <f>IFERROR(総括表!BF449,総括表!BF448+総括表!BF450)</f>
        <v>　</v>
      </c>
    </row>
    <row r="29" spans="1:11" s="56" customFormat="1" ht="15" customHeight="1">
      <c r="A29" s="58" t="str">
        <f>A9</f>
        <v>平成生まれ</v>
      </c>
      <c r="B29" s="85">
        <f>IFERROR(総括表!AW447,"")</f>
        <v>0.41032345356171912</v>
      </c>
      <c r="C29" s="85">
        <f>IFERROR(総括表!AX447,"")</f>
        <v>0.40706035435280175</v>
      </c>
      <c r="D29" s="85">
        <f>IFERROR(総括表!AY447,"")</f>
        <v>0.40355005100958879</v>
      </c>
      <c r="E29" s="85">
        <f>IFERROR(総括表!AZ447,"")</f>
        <v>0.39978110287693691</v>
      </c>
      <c r="F29" s="85">
        <f>IFERROR(総括表!BA447,"")</f>
        <v>0.39574422100588452</v>
      </c>
      <c r="G29" s="85">
        <f>IFERROR(総括表!BB447,"")</f>
        <v>0.39136178088853957</v>
      </c>
      <c r="H29" s="85">
        <f>IFERROR(総括表!BC447,"")</f>
        <v>0.38662910099250269</v>
      </c>
      <c r="I29" s="85" t="str">
        <f>IFERROR(総括表!BD447,"")</f>
        <v>　</v>
      </c>
      <c r="J29" s="85" t="str">
        <f>IFERROR(総括表!BE447,"")</f>
        <v>　</v>
      </c>
      <c r="K29" s="85" t="str">
        <f>IFERROR(総括表!BF447,"")</f>
        <v>　</v>
      </c>
    </row>
    <row r="30" spans="1:11" s="91" customFormat="1" ht="15" customHeight="1">
      <c r="A30" s="93" t="str">
        <f>A10</f>
        <v>令和生まれ</v>
      </c>
      <c r="B30" s="96">
        <f>IFERROR(総括表!AW446,"")</f>
        <v>0.45597080149874925</v>
      </c>
      <c r="C30" s="96">
        <f>IFERROR(総括表!AX446,"")</f>
        <v>0.46939884346698085</v>
      </c>
      <c r="D30" s="96">
        <f>IFERROR(総括表!AY446,"")</f>
        <v>0.48281367494947475</v>
      </c>
      <c r="E30" s="96">
        <f>IFERROR(総括表!AZ446,"")</f>
        <v>0.49620370407049924</v>
      </c>
      <c r="F30" s="96">
        <f>IFERROR(総括表!BA446,"")</f>
        <v>0.50954463242591042</v>
      </c>
      <c r="G30" s="96">
        <f>IFERROR(総括表!BB446,"")</f>
        <v>0.52285551338850678</v>
      </c>
      <c r="H30" s="96">
        <f>IFERROR(総括表!BC446,"")</f>
        <v>0.53611592898646876</v>
      </c>
      <c r="I30" s="96" t="str">
        <f>IFERROR(総括表!BD446,"")</f>
        <v>　</v>
      </c>
      <c r="J30" s="96" t="str">
        <f>IFERROR(総括表!BE446,"")</f>
        <v>　</v>
      </c>
      <c r="K30" s="96" t="str">
        <f>IFERROR(総括表!BF446,"")</f>
        <v>　</v>
      </c>
    </row>
    <row r="31" spans="1:11" ht="15" customHeight="1">
      <c r="A31" s="94" t="s">
        <v>262</v>
      </c>
    </row>
  </sheetData>
  <mergeCells count="4">
    <mergeCell ref="D2:E2"/>
    <mergeCell ref="D3:E3"/>
    <mergeCell ref="D4:E4"/>
    <mergeCell ref="D5:E5"/>
  </mergeCells>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19"/>
  <sheetViews>
    <sheetView zoomScale="70" zoomScaleNormal="70" workbookViewId="0">
      <selection activeCell="K3" sqref="K3"/>
    </sheetView>
  </sheetViews>
  <sheetFormatPr defaultColWidth="9" defaultRowHeight="15" customHeight="1"/>
  <cols>
    <col min="1" max="1" width="18.5" style="51" customWidth="1"/>
    <col min="2" max="10" width="11.875" style="50" customWidth="1"/>
    <col min="11" max="11" width="15.625" style="50" customWidth="1"/>
    <col min="12" max="16384" width="9" style="50"/>
  </cols>
  <sheetData>
    <row r="1" spans="1:11" ht="30" customHeight="1">
      <c r="A1" s="49" t="str">
        <f>総括表!$A$206</f>
        <v>：総人口増減_年間_区全域</v>
      </c>
      <c r="K1" s="51" t="s">
        <v>28</v>
      </c>
    </row>
    <row r="2" spans="1:11" s="53" customFormat="1" ht="20.100000000000001" customHeight="1">
      <c r="A2" s="52"/>
      <c r="E2" s="54"/>
      <c r="F2" s="54">
        <f>総括表!C5</f>
        <v>2019</v>
      </c>
      <c r="G2" s="54">
        <f>総括表!D5</f>
        <v>2020</v>
      </c>
      <c r="H2" s="54">
        <f>総括表!E5</f>
        <v>2021</v>
      </c>
      <c r="I2" s="54">
        <f>総括表!F5</f>
        <v>2022</v>
      </c>
      <c r="J2" s="54">
        <f>総括表!G5</f>
        <v>2023</v>
      </c>
      <c r="K2" s="54">
        <f>総括表!H5</f>
        <v>2024</v>
      </c>
    </row>
    <row r="3" spans="1:11" s="56" customFormat="1" ht="20.100000000000001" customHeight="1">
      <c r="A3" s="55"/>
      <c r="E3" s="66" t="s">
        <v>27</v>
      </c>
      <c r="F3" s="71">
        <f>IF(総括表!C209="","",総括表!C209)</f>
        <v>729534.00000000012</v>
      </c>
      <c r="G3" s="71">
        <f>IF(総括表!D209="","",総括表!D209)</f>
        <v>4959.0000000001164</v>
      </c>
      <c r="H3" s="71">
        <f>IF(総括表!E209="","",総括表!E209)</f>
        <v>-821</v>
      </c>
      <c r="I3" s="71">
        <f>IF(総括表!F209="","",総括表!F209)</f>
        <v>-4969</v>
      </c>
      <c r="J3" s="71">
        <f>IF(総括表!G209="","",総括表!G209)</f>
        <v>-278.00000000023283</v>
      </c>
      <c r="K3" s="71">
        <f>IF(総括表!H209="","",総括表!H209)</f>
        <v>5208.9999999998836</v>
      </c>
    </row>
    <row r="4" spans="1:11" s="56" customFormat="1" ht="6.95" customHeight="1">
      <c r="A4" s="55"/>
      <c r="E4" s="55"/>
    </row>
    <row r="5" spans="1:11" s="53" customFormat="1" ht="20.100000000000001" customHeight="1">
      <c r="A5" s="57"/>
      <c r="B5" s="54">
        <f>総括表!I5</f>
        <v>2025</v>
      </c>
      <c r="C5" s="54">
        <f>総括表!J5</f>
        <v>2026</v>
      </c>
      <c r="D5" s="54">
        <f>総括表!K5</f>
        <v>2027</v>
      </c>
      <c r="E5" s="54">
        <f>総括表!L5</f>
        <v>2028</v>
      </c>
      <c r="F5" s="54">
        <f>総括表!M5</f>
        <v>2029</v>
      </c>
      <c r="G5" s="54">
        <f>総括表!N5</f>
        <v>2030</v>
      </c>
      <c r="H5" s="54">
        <f>総括表!O5</f>
        <v>2031</v>
      </c>
      <c r="I5" s="54">
        <f>総括表!P5</f>
        <v>2032</v>
      </c>
      <c r="J5" s="54">
        <f>総括表!Q5</f>
        <v>2033</v>
      </c>
      <c r="K5" s="54">
        <f>総括表!R5</f>
        <v>2034</v>
      </c>
    </row>
    <row r="6" spans="1:11" s="56" customFormat="1" ht="20.100000000000001" customHeight="1">
      <c r="A6" s="64" t="str">
        <f>総括表!B10</f>
        <v>基本推計</v>
      </c>
      <c r="B6" s="72">
        <f>IF(総括表!I209="","",総括表!I209)</f>
        <v>6885.0000000001164</v>
      </c>
      <c r="C6" s="72">
        <f>IF(総括表!J209="","",総括表!J209)</f>
        <v>668.83783589222003</v>
      </c>
      <c r="D6" s="72">
        <f>IF(総括表!K209="","",総括表!K209)</f>
        <v>454.20619290496688</v>
      </c>
      <c r="E6" s="72">
        <f>IF(総括表!L209="","",総括表!L209)</f>
        <v>259.38138640951365</v>
      </c>
      <c r="F6" s="72">
        <f>IF(総括表!M209="","",総括表!M209)</f>
        <v>49.862766026053578</v>
      </c>
      <c r="G6" s="72">
        <f>IF(総括表!N209="","",総括表!N209)</f>
        <v>-36.834267507540062</v>
      </c>
      <c r="H6" s="72">
        <f>IF(総括表!O209="","",総括表!O209)</f>
        <v>247.84135607560165</v>
      </c>
      <c r="I6" s="72">
        <f>IF(総括表!P209="","",総括表!P209)</f>
        <v>223.73673208092805</v>
      </c>
      <c r="J6" s="72">
        <f>IF(総括表!Q209="","",総括表!Q209)</f>
        <v>190.66492833488155</v>
      </c>
      <c r="K6" s="72">
        <f>IF(総括表!R209="","",総括表!R209)</f>
        <v>132.44985643029213</v>
      </c>
    </row>
    <row r="7" spans="1:11" s="56" customFormat="1" ht="6.95" customHeight="1">
      <c r="A7" s="55"/>
      <c r="E7" s="55"/>
    </row>
    <row r="8" spans="1:11" s="53" customFormat="1" ht="20.100000000000001" customHeight="1">
      <c r="A8" s="57"/>
      <c r="B8" s="54">
        <f>総括表!S5</f>
        <v>2035</v>
      </c>
      <c r="C8" s="54">
        <f>総括表!T5</f>
        <v>2036</v>
      </c>
      <c r="D8" s="54">
        <f>総括表!U5</f>
        <v>2037</v>
      </c>
      <c r="E8" s="54">
        <f>総括表!V5</f>
        <v>2038</v>
      </c>
      <c r="F8" s="54">
        <f>総括表!W5</f>
        <v>2039</v>
      </c>
      <c r="G8" s="54">
        <f>総括表!X5</f>
        <v>2040</v>
      </c>
      <c r="H8" s="54">
        <f>総括表!Y5</f>
        <v>2041</v>
      </c>
      <c r="I8" s="54">
        <f>総括表!Z5</f>
        <v>2042</v>
      </c>
      <c r="J8" s="54">
        <f>総括表!AA5</f>
        <v>2043</v>
      </c>
      <c r="K8" s="54">
        <f>総括表!AB5</f>
        <v>2044</v>
      </c>
    </row>
    <row r="9" spans="1:11" s="56" customFormat="1" ht="20.100000000000001" customHeight="1">
      <c r="A9" s="64" t="str">
        <f t="shared" ref="A9" si="0">A6</f>
        <v>基本推計</v>
      </c>
      <c r="B9" s="72">
        <f>IF(総括表!S209="","",総括表!S209)</f>
        <v>141.38877906778362</v>
      </c>
      <c r="C9" s="72">
        <f>IF(総括表!T209="","",総括表!T209)</f>
        <v>453.83026602549944</v>
      </c>
      <c r="D9" s="72">
        <f>IF(総括表!U209="","",総括表!U209)</f>
        <v>418.49243349838071</v>
      </c>
      <c r="E9" s="72">
        <f>IF(総括表!V209="","",総括表!V209)</f>
        <v>378.38831859524362</v>
      </c>
      <c r="F9" s="72">
        <f>IF(総括表!W209="","",総括表!W209)</f>
        <v>339.49849439389072</v>
      </c>
      <c r="G9" s="72">
        <f>IF(総括表!X209="","",総括表!X209)</f>
        <v>233.40651614777744</v>
      </c>
      <c r="H9" s="72">
        <f>IF(総括表!Y209="","",総括表!Y209)</f>
        <v>425.63377655099612</v>
      </c>
      <c r="I9" s="72">
        <f>IF(総括表!Z209="","",総括表!Z209)</f>
        <v>233.69204293191433</v>
      </c>
      <c r="J9" s="72">
        <f>IF(総括表!AA209="","",総括表!AA209)</f>
        <v>-181.56231784727424</v>
      </c>
      <c r="K9" s="72">
        <f>IF(総括表!AB209="","",総括表!AB209)</f>
        <v>-406.74160145374481</v>
      </c>
    </row>
    <row r="10" spans="1:11" s="56" customFormat="1" ht="6.95" customHeight="1">
      <c r="A10" s="55"/>
      <c r="E10" s="55"/>
    </row>
    <row r="11" spans="1:11" s="53" customFormat="1" ht="20.100000000000001" customHeight="1">
      <c r="A11" s="57"/>
      <c r="B11" s="54">
        <f>総括表!AC5</f>
        <v>2045</v>
      </c>
      <c r="C11" s="54">
        <f>総括表!AD5</f>
        <v>2046</v>
      </c>
      <c r="D11" s="54">
        <f>総括表!AE5</f>
        <v>2047</v>
      </c>
      <c r="E11" s="54">
        <f>総括表!AF5</f>
        <v>2048</v>
      </c>
      <c r="F11" s="54">
        <f>総括表!AG5</f>
        <v>2049</v>
      </c>
      <c r="G11" s="54">
        <f>総括表!AH5</f>
        <v>2050</v>
      </c>
      <c r="H11" s="54">
        <f>総括表!AI5</f>
        <v>2051</v>
      </c>
      <c r="I11" s="54">
        <f>総括表!AJ5</f>
        <v>2052</v>
      </c>
      <c r="J11" s="54">
        <f>総括表!AK5</f>
        <v>2053</v>
      </c>
      <c r="K11" s="54">
        <f>総括表!AL5</f>
        <v>2054</v>
      </c>
    </row>
    <row r="12" spans="1:11" s="56" customFormat="1" ht="20.100000000000001" customHeight="1">
      <c r="A12" s="64" t="str">
        <f t="shared" ref="A12" si="1">A6</f>
        <v>基本推計</v>
      </c>
      <c r="B12" s="72">
        <f>IF(総括表!AC209="","",総括表!AC209)</f>
        <v>-685.13308130996302</v>
      </c>
      <c r="C12" s="72">
        <f>IF(総括表!AD209="","",総括表!AD209)</f>
        <v>-748.49250565294642</v>
      </c>
      <c r="D12" s="72">
        <f>IF(総括表!AE209="","",総括表!AE209)</f>
        <v>-939.92200475931168</v>
      </c>
      <c r="E12" s="72">
        <f>IF(総括表!AF209="","",総括表!AF209)</f>
        <v>-1041.770353746484</v>
      </c>
      <c r="F12" s="72">
        <f>IF(総括表!AG209="","",総括表!AG209)</f>
        <v>-979.49956598773133</v>
      </c>
      <c r="G12" s="72">
        <f>IF(総括表!AH209="","",総括表!AH209)</f>
        <v>-1003.7946141068824</v>
      </c>
      <c r="H12" s="72">
        <f>IF(総括表!AI209="","",総括表!AI209)</f>
        <v>-1026.6992685359437</v>
      </c>
      <c r="I12" s="72">
        <f>IF(総括表!AJ209="","",総括表!AJ209)</f>
        <v>-1085.0444222063525</v>
      </c>
      <c r="J12" s="72">
        <f>IF(総括表!AK209="","",総括表!AK209)</f>
        <v>-1152.7695442961995</v>
      </c>
      <c r="K12" s="72">
        <f>IF(総括表!AL209="","",総括表!AL209)</f>
        <v>-1235.3074749436928</v>
      </c>
    </row>
    <row r="13" spans="1:11" s="56" customFormat="1" ht="6.95" customHeight="1">
      <c r="A13" s="55"/>
      <c r="E13" s="55"/>
    </row>
    <row r="14" spans="1:11" s="56" customFormat="1" ht="20.100000000000001" customHeight="1">
      <c r="A14" s="66"/>
      <c r="B14" s="54">
        <f>総括表!AM5</f>
        <v>2055</v>
      </c>
      <c r="C14" s="54">
        <f>総括表!AN5</f>
        <v>2056</v>
      </c>
      <c r="D14" s="54">
        <f>総括表!AO5</f>
        <v>2057</v>
      </c>
      <c r="E14" s="54">
        <f>総括表!AP5</f>
        <v>2058</v>
      </c>
      <c r="F14" s="54">
        <f>総括表!AQ5</f>
        <v>2059</v>
      </c>
      <c r="G14" s="54">
        <f>総括表!AR5</f>
        <v>2060</v>
      </c>
      <c r="H14" s="54">
        <f>総括表!AS5</f>
        <v>2061</v>
      </c>
      <c r="I14" s="54">
        <f>総括表!AT5</f>
        <v>2062</v>
      </c>
      <c r="J14" s="54">
        <f>総括表!AU5</f>
        <v>2063</v>
      </c>
      <c r="K14" s="54">
        <f>総括表!AV5</f>
        <v>2064</v>
      </c>
    </row>
    <row r="15" spans="1:11" s="56" customFormat="1" ht="20.100000000000001" customHeight="1">
      <c r="A15" s="64" t="str">
        <f t="shared" ref="A15" si="2">A6</f>
        <v>基本推計</v>
      </c>
      <c r="B15" s="72">
        <f>IF(総括表!AM209="","",総括表!AM209)</f>
        <v>-1318.7153127713827</v>
      </c>
      <c r="C15" s="72">
        <f>IF(総括表!AN209="","",総括表!AN209)</f>
        <v>-1414.1528875456424</v>
      </c>
      <c r="D15" s="72">
        <f>IF(総括表!AO209="","",総括表!AO209)</f>
        <v>-1519.7640418581432</v>
      </c>
      <c r="E15" s="72">
        <f>IF(総括表!AP209="","",総括表!AP209)</f>
        <v>-1638.440363095724</v>
      </c>
      <c r="F15" s="72">
        <f>IF(総括表!AQ209="","",総括表!AQ209)</f>
        <v>-1728.0201629938092</v>
      </c>
      <c r="G15" s="72">
        <f>IF(総括表!AR209="","",総括表!AR209)</f>
        <v>-1816.774489997304</v>
      </c>
      <c r="H15" s="72">
        <f>IF(総括表!AS209="","",総括表!AS209)</f>
        <v>-1889.2803760813549</v>
      </c>
      <c r="I15" s="72">
        <f>IF(総括表!AT209="","",総括表!AT209)</f>
        <v>-1946.9035074919229</v>
      </c>
      <c r="J15" s="72">
        <f>IF(総括表!AU209="","",総括表!AU209)</f>
        <v>-2017.5259585409658</v>
      </c>
      <c r="K15" s="72">
        <f>IF(総括表!AV209="","",総括表!AV209)</f>
        <v>-2064.4542023523245</v>
      </c>
    </row>
    <row r="16" spans="1:11" s="56" customFormat="1" ht="6.95" customHeight="1">
      <c r="A16" s="55"/>
      <c r="E16" s="55"/>
    </row>
    <row r="17" spans="1:11" s="53" customFormat="1" ht="20.100000000000001" customHeight="1">
      <c r="A17" s="57"/>
      <c r="B17" s="54">
        <f>総括表!AW5</f>
        <v>2065</v>
      </c>
      <c r="C17" s="54">
        <f>総括表!AX5</f>
        <v>2066</v>
      </c>
      <c r="D17" s="54">
        <f>総括表!AY5</f>
        <v>2067</v>
      </c>
      <c r="E17" s="54">
        <f>総括表!AZ5</f>
        <v>2068</v>
      </c>
      <c r="F17" s="54">
        <f>総括表!BA5</f>
        <v>2069</v>
      </c>
      <c r="G17" s="54">
        <f>総括表!BB5</f>
        <v>2070</v>
      </c>
      <c r="H17" s="54">
        <f>総括表!BC5</f>
        <v>2071</v>
      </c>
      <c r="I17" s="54" t="str">
        <f>総括表!BD5</f>
        <v>　</v>
      </c>
      <c r="J17" s="54" t="str">
        <f>総括表!BE5</f>
        <v>　</v>
      </c>
      <c r="K17" s="54" t="str">
        <f>総括表!BF5</f>
        <v>　</v>
      </c>
    </row>
    <row r="18" spans="1:11" s="56" customFormat="1" ht="20.100000000000001" customHeight="1">
      <c r="A18" s="64" t="str">
        <f t="shared" ref="A18" si="3">A6</f>
        <v>基本推計</v>
      </c>
      <c r="B18" s="72">
        <f>IF(総括表!AW209="","",総括表!AW209)</f>
        <v>-2106.011680790456</v>
      </c>
      <c r="C18" s="72">
        <f>IF(総括表!AX209="","",総括表!AX209)</f>
        <v>-2144.5591529535595</v>
      </c>
      <c r="D18" s="72">
        <f>IF(総括表!AY209="","",総括表!AY209)</f>
        <v>-2175.2394638508558</v>
      </c>
      <c r="E18" s="72">
        <f>IF(総括表!AZ209="","",総括表!AZ209)</f>
        <v>-2201.4180521196686</v>
      </c>
      <c r="F18" s="72">
        <f>IF(総括表!BA209="","",総括表!BA209)</f>
        <v>-2222.099475783878</v>
      </c>
      <c r="G18" s="72">
        <f>IF(総括表!BB209="","",総括表!BB209)</f>
        <v>-2229.993860469549</v>
      </c>
      <c r="H18" s="72">
        <f>IF(総括表!BC209="","",総括表!BC209)</f>
        <v>-2233.908121833927</v>
      </c>
      <c r="I18" s="72" t="str">
        <f>IF(総括表!BD209="","",総括表!BD209)</f>
        <v>　</v>
      </c>
      <c r="J18" s="72" t="str">
        <f>IF(総括表!BE209="","",総括表!BE209)</f>
        <v>　</v>
      </c>
      <c r="K18" s="72" t="str">
        <f>IF(総括表!BF209="","",総括表!BF209)</f>
        <v>　</v>
      </c>
    </row>
    <row r="19" spans="1:11" ht="15" customHeight="1">
      <c r="B19" s="56"/>
      <c r="C19" s="56"/>
      <c r="D19" s="56"/>
      <c r="E19" s="55"/>
      <c r="F19" s="56"/>
      <c r="G19" s="56"/>
      <c r="H19" s="56"/>
      <c r="I19" s="56"/>
      <c r="J19" s="56"/>
      <c r="K19" s="56"/>
    </row>
  </sheetData>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9"/>
  <dimension ref="A1:K18"/>
  <sheetViews>
    <sheetView zoomScale="70" zoomScaleNormal="70" workbookViewId="0">
      <selection activeCell="K22" sqref="K22"/>
    </sheetView>
  </sheetViews>
  <sheetFormatPr defaultColWidth="9" defaultRowHeight="15" customHeight="1"/>
  <cols>
    <col min="1" max="1" width="18.5" style="51" customWidth="1"/>
    <col min="2" max="10" width="11.875" style="50" customWidth="1"/>
    <col min="11" max="11" width="15.625" style="50" customWidth="1"/>
    <col min="12" max="16384" width="9" style="50"/>
  </cols>
  <sheetData>
    <row r="1" spans="1:11" ht="30" customHeight="1">
      <c r="A1" s="49" t="str">
        <f>総括表!$A$281</f>
        <v>：世帯数_区全域</v>
      </c>
      <c r="K1" s="51" t="s">
        <v>29</v>
      </c>
    </row>
    <row r="2" spans="1:11" s="53" customFormat="1" ht="20.100000000000001" customHeight="1">
      <c r="A2" s="52"/>
      <c r="E2" s="54"/>
      <c r="F2" s="54">
        <f>総括表!C5</f>
        <v>2019</v>
      </c>
      <c r="G2" s="54">
        <f>総括表!D5</f>
        <v>2020</v>
      </c>
      <c r="H2" s="54">
        <f>総括表!E5</f>
        <v>2021</v>
      </c>
      <c r="I2" s="54">
        <f>総括表!F5</f>
        <v>2022</v>
      </c>
      <c r="J2" s="54">
        <f>総括表!G5</f>
        <v>2023</v>
      </c>
      <c r="K2" s="54">
        <f>総括表!H5</f>
        <v>2024</v>
      </c>
    </row>
    <row r="3" spans="1:11" s="56" customFormat="1" ht="20.100000000000001" customHeight="1">
      <c r="A3" s="55"/>
      <c r="E3" s="66" t="s">
        <v>27</v>
      </c>
      <c r="F3" s="67" t="str">
        <f>IF(総括表!C284="","",総括表!C284)</f>
        <v/>
      </c>
      <c r="G3" s="67" t="str">
        <f>IF(総括表!D284="","",総括表!D284)</f>
        <v/>
      </c>
      <c r="H3" s="67" t="str">
        <f>IF(総括表!E284="","",総括表!E284)</f>
        <v/>
      </c>
      <c r="I3" s="67" t="str">
        <f>IF(総括表!F284="","",総括表!F284)</f>
        <v/>
      </c>
      <c r="J3" s="67" t="str">
        <f>IF(総括表!G284="","",総括表!G284)</f>
        <v/>
      </c>
      <c r="K3" s="67" t="str">
        <f>IF(総括表!H284="","",総括表!H284)</f>
        <v/>
      </c>
    </row>
    <row r="4" spans="1:11" s="56" customFormat="1" ht="6.95" customHeight="1">
      <c r="A4" s="55"/>
      <c r="E4" s="55"/>
    </row>
    <row r="5" spans="1:11" s="53" customFormat="1" ht="20.100000000000001" customHeight="1">
      <c r="A5" s="57"/>
      <c r="B5" s="54">
        <f>総括表!I5</f>
        <v>2025</v>
      </c>
      <c r="C5" s="54">
        <f>総括表!J5</f>
        <v>2026</v>
      </c>
      <c r="D5" s="54">
        <f>総括表!K5</f>
        <v>2027</v>
      </c>
      <c r="E5" s="54">
        <f>総括表!L5</f>
        <v>2028</v>
      </c>
      <c r="F5" s="54">
        <f>総括表!M5</f>
        <v>2029</v>
      </c>
      <c r="G5" s="54">
        <f>総括表!N5</f>
        <v>2030</v>
      </c>
      <c r="H5" s="54">
        <f>総括表!O5</f>
        <v>2031</v>
      </c>
      <c r="I5" s="54">
        <f>総括表!P5</f>
        <v>2032</v>
      </c>
      <c r="J5" s="54">
        <f>総括表!Q5</f>
        <v>2033</v>
      </c>
      <c r="K5" s="54">
        <f>総括表!R5</f>
        <v>2034</v>
      </c>
    </row>
    <row r="6" spans="1:11" s="56" customFormat="1" ht="20.100000000000001" customHeight="1">
      <c r="A6" s="64" t="str">
        <f>総括表!B10</f>
        <v>基本推計</v>
      </c>
      <c r="B6" s="70" t="str">
        <f>IF(総括表!I284="","",総括表!I284)</f>
        <v/>
      </c>
      <c r="C6" s="70" t="str">
        <f>IF(総括表!J284="","",総括表!J284)</f>
        <v/>
      </c>
      <c r="D6" s="70" t="str">
        <f>IF(総括表!K284="","",総括表!K284)</f>
        <v/>
      </c>
      <c r="E6" s="70" t="str">
        <f>IF(総括表!L284="","",総括表!L284)</f>
        <v/>
      </c>
      <c r="F6" s="70" t="str">
        <f>IF(総括表!M284="","",総括表!M284)</f>
        <v/>
      </c>
      <c r="G6" s="70" t="str">
        <f>IF(総括表!N284="","",総括表!N284)</f>
        <v/>
      </c>
      <c r="H6" s="70" t="str">
        <f>IF(総括表!O284="","",総括表!O284)</f>
        <v/>
      </c>
      <c r="I6" s="70" t="str">
        <f>IF(総括表!P284="","",総括表!P284)</f>
        <v/>
      </c>
      <c r="J6" s="70" t="str">
        <f>IF(総括表!Q284="","",総括表!Q284)</f>
        <v/>
      </c>
      <c r="K6" s="70" t="str">
        <f>IF(総括表!R284="","",総括表!R284)</f>
        <v/>
      </c>
    </row>
    <row r="7" spans="1:11" s="56" customFormat="1" ht="6.95" customHeight="1">
      <c r="A7" s="55"/>
      <c r="E7" s="55"/>
    </row>
    <row r="8" spans="1:11" s="53" customFormat="1" ht="20.100000000000001" customHeight="1">
      <c r="A8" s="57"/>
      <c r="B8" s="54">
        <f>総括表!S5</f>
        <v>2035</v>
      </c>
      <c r="C8" s="54">
        <f>総括表!T5</f>
        <v>2036</v>
      </c>
      <c r="D8" s="54">
        <f>総括表!U5</f>
        <v>2037</v>
      </c>
      <c r="E8" s="54">
        <f>総括表!V5</f>
        <v>2038</v>
      </c>
      <c r="F8" s="54">
        <f>総括表!W5</f>
        <v>2039</v>
      </c>
      <c r="G8" s="54">
        <f>総括表!X5</f>
        <v>2040</v>
      </c>
      <c r="H8" s="54">
        <f>総括表!Y5</f>
        <v>2041</v>
      </c>
      <c r="I8" s="54">
        <f>総括表!Z5</f>
        <v>2042</v>
      </c>
      <c r="J8" s="54">
        <f>総括表!AA5</f>
        <v>2043</v>
      </c>
      <c r="K8" s="54">
        <f>総括表!AB5</f>
        <v>2044</v>
      </c>
    </row>
    <row r="9" spans="1:11" s="56" customFormat="1" ht="20.100000000000001" customHeight="1">
      <c r="A9" s="64" t="str">
        <f t="shared" ref="A9" si="0">A6</f>
        <v>基本推計</v>
      </c>
      <c r="B9" s="70" t="str">
        <f>IF(総括表!S284="","",総括表!S284)</f>
        <v/>
      </c>
      <c r="C9" s="70" t="str">
        <f>IF(総括表!T284="","",総括表!T284)</f>
        <v/>
      </c>
      <c r="D9" s="70" t="str">
        <f>IF(総括表!U284="","",総括表!U284)</f>
        <v/>
      </c>
      <c r="E9" s="70" t="str">
        <f>IF(総括表!V284="","",総括表!V284)</f>
        <v/>
      </c>
      <c r="F9" s="70" t="str">
        <f>IF(総括表!W284="","",総括表!W284)</f>
        <v/>
      </c>
      <c r="G9" s="70" t="str">
        <f>IF(総括表!X284="","",総括表!X284)</f>
        <v/>
      </c>
      <c r="H9" s="70" t="str">
        <f>IF(総括表!Y284="","",総括表!Y284)</f>
        <v/>
      </c>
      <c r="I9" s="70" t="str">
        <f>IF(総括表!Z284="","",総括表!Z284)</f>
        <v/>
      </c>
      <c r="J9" s="70" t="str">
        <f>IF(総括表!AA284="","",総括表!AA284)</f>
        <v/>
      </c>
      <c r="K9" s="70" t="str">
        <f>IF(総括表!AB284="","",総括表!AB284)</f>
        <v/>
      </c>
    </row>
    <row r="10" spans="1:11" s="56" customFormat="1" ht="6.95" customHeight="1">
      <c r="A10" s="55"/>
      <c r="E10" s="55"/>
    </row>
    <row r="11" spans="1:11" s="53" customFormat="1" ht="20.100000000000001" customHeight="1">
      <c r="A11" s="57"/>
      <c r="B11" s="54">
        <f>総括表!AC5</f>
        <v>2045</v>
      </c>
      <c r="C11" s="54">
        <f>総括表!AD5</f>
        <v>2046</v>
      </c>
      <c r="D11" s="54">
        <f>総括表!AE5</f>
        <v>2047</v>
      </c>
      <c r="E11" s="54">
        <f>総括表!AF5</f>
        <v>2048</v>
      </c>
      <c r="F11" s="54">
        <f>総括表!AG5</f>
        <v>2049</v>
      </c>
      <c r="G11" s="54">
        <f>総括表!AH5</f>
        <v>2050</v>
      </c>
      <c r="H11" s="54">
        <f>総括表!AI5</f>
        <v>2051</v>
      </c>
      <c r="I11" s="54">
        <f>総括表!AJ5</f>
        <v>2052</v>
      </c>
      <c r="J11" s="54">
        <f>総括表!AK5</f>
        <v>2053</v>
      </c>
      <c r="K11" s="54">
        <f>総括表!AL5</f>
        <v>2054</v>
      </c>
    </row>
    <row r="12" spans="1:11" s="56" customFormat="1" ht="20.100000000000001" customHeight="1">
      <c r="A12" s="64" t="str">
        <f t="shared" ref="A12" si="1">A6</f>
        <v>基本推計</v>
      </c>
      <c r="B12" s="70" t="str">
        <f>IF(総括表!AC284="","",総括表!AC284)</f>
        <v/>
      </c>
      <c r="C12" s="70" t="str">
        <f>IF(総括表!AD284="","",総括表!AD284)</f>
        <v/>
      </c>
      <c r="D12" s="70" t="str">
        <f>IF(総括表!AE284="","",総括表!AE284)</f>
        <v/>
      </c>
      <c r="E12" s="70" t="str">
        <f>IF(総括表!AF284="","",総括表!AF284)</f>
        <v/>
      </c>
      <c r="F12" s="70" t="str">
        <f>IF(総括表!AG284="","",総括表!AG284)</f>
        <v/>
      </c>
      <c r="G12" s="70" t="str">
        <f>IF(総括表!AH284="","",総括表!AH284)</f>
        <v/>
      </c>
      <c r="H12" s="70" t="str">
        <f>IF(総括表!AI284="","",総括表!AI284)</f>
        <v/>
      </c>
      <c r="I12" s="70" t="str">
        <f>IF(総括表!AJ284="","",総括表!AJ284)</f>
        <v/>
      </c>
      <c r="J12" s="70" t="str">
        <f>IF(総括表!AK284="","",総括表!AK284)</f>
        <v/>
      </c>
      <c r="K12" s="70" t="str">
        <f>IF(総括表!AL284="","",総括表!AL284)</f>
        <v/>
      </c>
    </row>
    <row r="13" spans="1:11" s="56" customFormat="1" ht="6.95" customHeight="1">
      <c r="A13" s="55"/>
      <c r="E13" s="55"/>
    </row>
    <row r="14" spans="1:11" s="56" customFormat="1" ht="20.100000000000001" customHeight="1">
      <c r="A14" s="66"/>
      <c r="B14" s="54">
        <f>総括表!AM5</f>
        <v>2055</v>
      </c>
      <c r="C14" s="54">
        <f>総括表!AN5</f>
        <v>2056</v>
      </c>
      <c r="D14" s="54">
        <f>総括表!AO5</f>
        <v>2057</v>
      </c>
      <c r="E14" s="54">
        <f>総括表!AP5</f>
        <v>2058</v>
      </c>
      <c r="F14" s="54">
        <f>総括表!AQ5</f>
        <v>2059</v>
      </c>
      <c r="G14" s="54">
        <f>総括表!AR5</f>
        <v>2060</v>
      </c>
      <c r="H14" s="54">
        <f>総括表!AS5</f>
        <v>2061</v>
      </c>
      <c r="I14" s="54">
        <f>総括表!AT5</f>
        <v>2062</v>
      </c>
      <c r="J14" s="54">
        <f>総括表!AU5</f>
        <v>2063</v>
      </c>
      <c r="K14" s="54">
        <f>総括表!AV5</f>
        <v>2064</v>
      </c>
    </row>
    <row r="15" spans="1:11" s="56" customFormat="1" ht="20.100000000000001" customHeight="1">
      <c r="A15" s="64" t="str">
        <f t="shared" ref="A15" si="2">A6</f>
        <v>基本推計</v>
      </c>
      <c r="B15" s="70" t="str">
        <f>IF(総括表!AM284="","",総括表!AM284)</f>
        <v/>
      </c>
      <c r="C15" s="70" t="str">
        <f>IF(総括表!AN284="","",総括表!AN284)</f>
        <v/>
      </c>
      <c r="D15" s="70" t="str">
        <f>IF(総括表!AO284="","",総括表!AO284)</f>
        <v/>
      </c>
      <c r="E15" s="70" t="str">
        <f>IF(総括表!AP284="","",総括表!AP284)</f>
        <v/>
      </c>
      <c r="F15" s="70" t="str">
        <f>IF(総括表!AQ284="","",総括表!AQ284)</f>
        <v/>
      </c>
      <c r="G15" s="70" t="str">
        <f>IF(総括表!AR284="","",総括表!AR284)</f>
        <v/>
      </c>
      <c r="H15" s="70" t="str">
        <f>IF(総括表!AS284="","",総括表!AS284)</f>
        <v/>
      </c>
      <c r="I15" s="70" t="str">
        <f>IF(総括表!AT284="","",総括表!AT284)</f>
        <v/>
      </c>
      <c r="J15" s="70" t="str">
        <f>IF(総括表!AU284="","",総括表!AU284)</f>
        <v/>
      </c>
      <c r="K15" s="70" t="str">
        <f>IF(総括表!AV284="","",総括表!AV284)</f>
        <v/>
      </c>
    </row>
    <row r="16" spans="1:11" s="56" customFormat="1" ht="6.95" customHeight="1">
      <c r="A16" s="55"/>
      <c r="E16" s="55"/>
    </row>
    <row r="17" spans="1:11" s="53" customFormat="1" ht="20.100000000000001" customHeight="1">
      <c r="A17" s="57"/>
      <c r="B17" s="54">
        <f>総括表!AW5</f>
        <v>2065</v>
      </c>
      <c r="C17" s="54">
        <f>総括表!AX5</f>
        <v>2066</v>
      </c>
      <c r="D17" s="54">
        <f>総括表!AY5</f>
        <v>2067</v>
      </c>
      <c r="E17" s="54">
        <f>総括表!AZ5</f>
        <v>2068</v>
      </c>
      <c r="F17" s="54">
        <f>総括表!BA5</f>
        <v>2069</v>
      </c>
      <c r="G17" s="54">
        <f>総括表!BB5</f>
        <v>2070</v>
      </c>
      <c r="H17" s="54">
        <f>総括表!BC5</f>
        <v>2071</v>
      </c>
      <c r="I17" s="54" t="str">
        <f>総括表!BD5</f>
        <v>　</v>
      </c>
      <c r="J17" s="54" t="str">
        <f>総括表!BE5</f>
        <v>　</v>
      </c>
      <c r="K17" s="54" t="str">
        <f>総括表!BF5</f>
        <v>　</v>
      </c>
    </row>
    <row r="18" spans="1:11" s="56" customFormat="1" ht="20.100000000000001" customHeight="1">
      <c r="A18" s="64" t="str">
        <f t="shared" ref="A18" si="3">A6</f>
        <v>基本推計</v>
      </c>
      <c r="B18" s="70" t="str">
        <f>IF(総括表!AW284="","",総括表!AW284)</f>
        <v/>
      </c>
      <c r="C18" s="70" t="str">
        <f>IF(総括表!AX284="","",総括表!AX284)</f>
        <v/>
      </c>
      <c r="D18" s="70" t="str">
        <f>IF(総括表!AY284="","",総括表!AY284)</f>
        <v/>
      </c>
      <c r="E18" s="70" t="str">
        <f>IF(総括表!AZ284="","",総括表!AZ284)</f>
        <v/>
      </c>
      <c r="F18" s="70" t="str">
        <f>IF(総括表!BA284="","",総括表!BA284)</f>
        <v/>
      </c>
      <c r="G18" s="70" t="str">
        <f>IF(総括表!BB284="","",総括表!BB284)</f>
        <v/>
      </c>
      <c r="H18" s="70" t="str">
        <f>IF(総括表!BC284="","",総括表!BC284)</f>
        <v/>
      </c>
      <c r="I18" s="70" t="str">
        <f>IF(総括表!BD284="","",総括表!BD284)</f>
        <v>　</v>
      </c>
      <c r="J18" s="70" t="str">
        <f>IF(総括表!BE284="","",総括表!BE284)</f>
        <v>　</v>
      </c>
      <c r="K18" s="70" t="str">
        <f>IF(総括表!BF284="","",総括表!BF284)</f>
        <v>　</v>
      </c>
    </row>
  </sheetData>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1"/>
  <dimension ref="A1:K18"/>
  <sheetViews>
    <sheetView zoomScale="70" zoomScaleNormal="70" workbookViewId="0">
      <selection activeCell="K22" sqref="K22"/>
    </sheetView>
  </sheetViews>
  <sheetFormatPr defaultColWidth="9" defaultRowHeight="15" customHeight="1"/>
  <cols>
    <col min="1" max="1" width="18.5" style="51" customWidth="1"/>
    <col min="2" max="10" width="11.875" style="50" customWidth="1"/>
    <col min="11" max="11" width="15.625" style="50" customWidth="1"/>
    <col min="12" max="16384" width="9" style="50"/>
  </cols>
  <sheetData>
    <row r="1" spans="1:11" ht="30" customHeight="1">
      <c r="A1" s="49" t="str">
        <f>総括表!$A$288</f>
        <v>：単独世帯数_区全域</v>
      </c>
      <c r="K1" s="51" t="s">
        <v>29</v>
      </c>
    </row>
    <row r="2" spans="1:11" s="53" customFormat="1" ht="20.100000000000001" customHeight="1">
      <c r="A2" s="52"/>
      <c r="E2" s="54"/>
      <c r="F2" s="54">
        <f>総括表!C5</f>
        <v>2019</v>
      </c>
      <c r="G2" s="54">
        <f>総括表!D5</f>
        <v>2020</v>
      </c>
      <c r="H2" s="54">
        <f>総括表!E5</f>
        <v>2021</v>
      </c>
      <c r="I2" s="54">
        <f>総括表!F5</f>
        <v>2022</v>
      </c>
      <c r="J2" s="54">
        <f>総括表!G5</f>
        <v>2023</v>
      </c>
      <c r="K2" s="54">
        <f>総括表!H5</f>
        <v>2024</v>
      </c>
    </row>
    <row r="3" spans="1:11" s="56" customFormat="1" ht="20.100000000000001" customHeight="1">
      <c r="A3" s="55"/>
      <c r="E3" s="66" t="s">
        <v>27</v>
      </c>
      <c r="F3" s="67" t="str">
        <f>IF(総括表!C291="","",総括表!C291)</f>
        <v/>
      </c>
      <c r="G3" s="67" t="str">
        <f>IF(総括表!D291="","",総括表!D291)</f>
        <v/>
      </c>
      <c r="H3" s="67" t="str">
        <f>IF(総括表!E291="","",総括表!E291)</f>
        <v/>
      </c>
      <c r="I3" s="67" t="str">
        <f>IF(総括表!F291="","",総括表!F291)</f>
        <v/>
      </c>
      <c r="J3" s="67" t="str">
        <f>IF(総括表!G291="","",総括表!G291)</f>
        <v/>
      </c>
      <c r="K3" s="67" t="str">
        <f>IF(総括表!H291="","",総括表!H291)</f>
        <v/>
      </c>
    </row>
    <row r="4" spans="1:11" s="56" customFormat="1" ht="6.95" customHeight="1">
      <c r="A4" s="55"/>
      <c r="E4" s="55"/>
    </row>
    <row r="5" spans="1:11" s="53" customFormat="1" ht="20.100000000000001" customHeight="1">
      <c r="A5" s="57"/>
      <c r="B5" s="54">
        <f>総括表!I5</f>
        <v>2025</v>
      </c>
      <c r="C5" s="54">
        <f>総括表!J5</f>
        <v>2026</v>
      </c>
      <c r="D5" s="54">
        <f>総括表!K5</f>
        <v>2027</v>
      </c>
      <c r="E5" s="54">
        <f>総括表!L5</f>
        <v>2028</v>
      </c>
      <c r="F5" s="54">
        <f>総括表!M5</f>
        <v>2029</v>
      </c>
      <c r="G5" s="54">
        <f>総括表!N5</f>
        <v>2030</v>
      </c>
      <c r="H5" s="54">
        <f>総括表!O5</f>
        <v>2031</v>
      </c>
      <c r="I5" s="54">
        <f>総括表!P5</f>
        <v>2032</v>
      </c>
      <c r="J5" s="54">
        <f>総括表!Q5</f>
        <v>2033</v>
      </c>
      <c r="K5" s="54">
        <f>総括表!R5</f>
        <v>2034</v>
      </c>
    </row>
    <row r="6" spans="1:11" s="56" customFormat="1" ht="20.100000000000001" customHeight="1">
      <c r="A6" s="64" t="str">
        <f>総括表!B10</f>
        <v>基本推計</v>
      </c>
      <c r="B6" s="70" t="str">
        <f>IF(総括表!I291="","",総括表!I291)</f>
        <v/>
      </c>
      <c r="C6" s="70" t="str">
        <f>IF(総括表!J291="","",総括表!J291)</f>
        <v/>
      </c>
      <c r="D6" s="70" t="str">
        <f>IF(総括表!K291="","",総括表!K291)</f>
        <v/>
      </c>
      <c r="E6" s="70" t="str">
        <f>IF(総括表!L291="","",総括表!L291)</f>
        <v/>
      </c>
      <c r="F6" s="70" t="str">
        <f>IF(総括表!M291="","",総括表!M291)</f>
        <v/>
      </c>
      <c r="G6" s="70" t="str">
        <f>IF(総括表!N291="","",総括表!N291)</f>
        <v/>
      </c>
      <c r="H6" s="70" t="str">
        <f>IF(総括表!O291="","",総括表!O291)</f>
        <v/>
      </c>
      <c r="I6" s="70" t="str">
        <f>IF(総括表!P291="","",総括表!P291)</f>
        <v/>
      </c>
      <c r="J6" s="70" t="str">
        <f>IF(総括表!Q291="","",総括表!Q291)</f>
        <v/>
      </c>
      <c r="K6" s="70" t="str">
        <f>IF(総括表!R291="","",総括表!R291)</f>
        <v/>
      </c>
    </row>
    <row r="7" spans="1:11" s="56" customFormat="1" ht="6.95" customHeight="1">
      <c r="A7" s="55"/>
      <c r="E7" s="55"/>
    </row>
    <row r="8" spans="1:11" s="53" customFormat="1" ht="20.100000000000001" customHeight="1">
      <c r="A8" s="57"/>
      <c r="B8" s="54">
        <f>総括表!S5</f>
        <v>2035</v>
      </c>
      <c r="C8" s="54">
        <f>総括表!T5</f>
        <v>2036</v>
      </c>
      <c r="D8" s="54">
        <f>総括表!U5</f>
        <v>2037</v>
      </c>
      <c r="E8" s="54">
        <f>総括表!V5</f>
        <v>2038</v>
      </c>
      <c r="F8" s="54">
        <f>総括表!W5</f>
        <v>2039</v>
      </c>
      <c r="G8" s="54">
        <f>総括表!X5</f>
        <v>2040</v>
      </c>
      <c r="H8" s="54">
        <f>総括表!Y5</f>
        <v>2041</v>
      </c>
      <c r="I8" s="54">
        <f>総括表!Z5</f>
        <v>2042</v>
      </c>
      <c r="J8" s="54">
        <f>総括表!AA5</f>
        <v>2043</v>
      </c>
      <c r="K8" s="54">
        <f>総括表!AB5</f>
        <v>2044</v>
      </c>
    </row>
    <row r="9" spans="1:11" s="56" customFormat="1" ht="20.100000000000001" customHeight="1">
      <c r="A9" s="64" t="str">
        <f t="shared" ref="A9" si="0">A6</f>
        <v>基本推計</v>
      </c>
      <c r="B9" s="70" t="str">
        <f>IF(総括表!S291="","",総括表!S291)</f>
        <v/>
      </c>
      <c r="C9" s="70" t="str">
        <f>IF(総括表!T291="","",総括表!T291)</f>
        <v/>
      </c>
      <c r="D9" s="70" t="str">
        <f>IF(総括表!U291="","",総括表!U291)</f>
        <v/>
      </c>
      <c r="E9" s="70" t="str">
        <f>IF(総括表!V291="","",総括表!V291)</f>
        <v/>
      </c>
      <c r="F9" s="70" t="str">
        <f>IF(総括表!W291="","",総括表!W291)</f>
        <v/>
      </c>
      <c r="G9" s="70" t="str">
        <f>IF(総括表!X291="","",総括表!X291)</f>
        <v/>
      </c>
      <c r="H9" s="70" t="str">
        <f>IF(総括表!Y291="","",総括表!Y291)</f>
        <v/>
      </c>
      <c r="I9" s="70" t="str">
        <f>IF(総括表!Z291="","",総括表!Z291)</f>
        <v/>
      </c>
      <c r="J9" s="70" t="str">
        <f>IF(総括表!AA291="","",総括表!AA291)</f>
        <v/>
      </c>
      <c r="K9" s="70" t="str">
        <f>IF(総括表!AB291="","",総括表!AB291)</f>
        <v/>
      </c>
    </row>
    <row r="10" spans="1:11" s="56" customFormat="1" ht="6.95" customHeight="1">
      <c r="A10" s="55"/>
      <c r="E10" s="55"/>
    </row>
    <row r="11" spans="1:11" s="53" customFormat="1" ht="20.100000000000001" customHeight="1">
      <c r="A11" s="57"/>
      <c r="B11" s="54">
        <f>総括表!AC5</f>
        <v>2045</v>
      </c>
      <c r="C11" s="54">
        <f>総括表!AD5</f>
        <v>2046</v>
      </c>
      <c r="D11" s="54">
        <f>総括表!AE5</f>
        <v>2047</v>
      </c>
      <c r="E11" s="54">
        <f>総括表!AF5</f>
        <v>2048</v>
      </c>
      <c r="F11" s="54">
        <f>総括表!AG5</f>
        <v>2049</v>
      </c>
      <c r="G11" s="54">
        <f>総括表!AH5</f>
        <v>2050</v>
      </c>
      <c r="H11" s="54">
        <f>総括表!AI5</f>
        <v>2051</v>
      </c>
      <c r="I11" s="54">
        <f>総括表!AJ5</f>
        <v>2052</v>
      </c>
      <c r="J11" s="54">
        <f>総括表!AK5</f>
        <v>2053</v>
      </c>
      <c r="K11" s="54">
        <f>総括表!AL5</f>
        <v>2054</v>
      </c>
    </row>
    <row r="12" spans="1:11" s="56" customFormat="1" ht="20.100000000000001" customHeight="1">
      <c r="A12" s="64" t="str">
        <f t="shared" ref="A12" si="1">A6</f>
        <v>基本推計</v>
      </c>
      <c r="B12" s="70" t="str">
        <f>IF(総括表!AC291="","",総括表!AC291)</f>
        <v/>
      </c>
      <c r="C12" s="70" t="str">
        <f>IF(総括表!AD291="","",総括表!AD291)</f>
        <v/>
      </c>
      <c r="D12" s="70" t="str">
        <f>IF(総括表!AE291="","",総括表!AE291)</f>
        <v/>
      </c>
      <c r="E12" s="70" t="str">
        <f>IF(総括表!AF291="","",総括表!AF291)</f>
        <v/>
      </c>
      <c r="F12" s="70" t="str">
        <f>IF(総括表!AG291="","",総括表!AG291)</f>
        <v/>
      </c>
      <c r="G12" s="70" t="str">
        <f>IF(総括表!AH291="","",総括表!AH291)</f>
        <v/>
      </c>
      <c r="H12" s="70" t="str">
        <f>IF(総括表!AI291="","",総括表!AI291)</f>
        <v/>
      </c>
      <c r="I12" s="70" t="str">
        <f>IF(総括表!AJ291="","",総括表!AJ291)</f>
        <v/>
      </c>
      <c r="J12" s="70" t="str">
        <f>IF(総括表!AK291="","",総括表!AK291)</f>
        <v/>
      </c>
      <c r="K12" s="70" t="str">
        <f>IF(総括表!AL291="","",総括表!AL291)</f>
        <v/>
      </c>
    </row>
    <row r="13" spans="1:11" s="56" customFormat="1" ht="6.95" customHeight="1">
      <c r="A13" s="55"/>
      <c r="E13" s="55"/>
    </row>
    <row r="14" spans="1:11" s="56" customFormat="1" ht="20.100000000000001" customHeight="1">
      <c r="A14" s="66"/>
      <c r="B14" s="54">
        <f>総括表!AM5</f>
        <v>2055</v>
      </c>
      <c r="C14" s="54">
        <f>総括表!AN5</f>
        <v>2056</v>
      </c>
      <c r="D14" s="54">
        <f>総括表!AO5</f>
        <v>2057</v>
      </c>
      <c r="E14" s="54">
        <f>総括表!AP5</f>
        <v>2058</v>
      </c>
      <c r="F14" s="54">
        <f>総括表!AQ5</f>
        <v>2059</v>
      </c>
      <c r="G14" s="54">
        <f>総括表!AR5</f>
        <v>2060</v>
      </c>
      <c r="H14" s="54">
        <f>総括表!AS5</f>
        <v>2061</v>
      </c>
      <c r="I14" s="54">
        <f>総括表!AT5</f>
        <v>2062</v>
      </c>
      <c r="J14" s="54">
        <f>総括表!AU5</f>
        <v>2063</v>
      </c>
      <c r="K14" s="54">
        <f>総括表!AV5</f>
        <v>2064</v>
      </c>
    </row>
    <row r="15" spans="1:11" s="56" customFormat="1" ht="20.100000000000001" customHeight="1">
      <c r="A15" s="64" t="str">
        <f t="shared" ref="A15" si="2">A6</f>
        <v>基本推計</v>
      </c>
      <c r="B15" s="70" t="str">
        <f>IF(総括表!AM291="","",総括表!AM291)</f>
        <v/>
      </c>
      <c r="C15" s="70" t="str">
        <f>IF(総括表!AN291="","",総括表!AN291)</f>
        <v/>
      </c>
      <c r="D15" s="70" t="str">
        <f>IF(総括表!AO291="","",総括表!AO291)</f>
        <v/>
      </c>
      <c r="E15" s="70" t="str">
        <f>IF(総括表!AP291="","",総括表!AP291)</f>
        <v/>
      </c>
      <c r="F15" s="70" t="str">
        <f>IF(総括表!AQ291="","",総括表!AQ291)</f>
        <v/>
      </c>
      <c r="G15" s="70" t="str">
        <f>IF(総括表!AR291="","",総括表!AR291)</f>
        <v/>
      </c>
      <c r="H15" s="70" t="str">
        <f>IF(総括表!AS291="","",総括表!AS291)</f>
        <v/>
      </c>
      <c r="I15" s="70" t="str">
        <f>IF(総括表!AT291="","",総括表!AT291)</f>
        <v/>
      </c>
      <c r="J15" s="70" t="str">
        <f>IF(総括表!AU291="","",総括表!AU291)</f>
        <v/>
      </c>
      <c r="K15" s="70" t="str">
        <f>IF(総括表!AV291="","",総括表!AV291)</f>
        <v/>
      </c>
    </row>
    <row r="16" spans="1:11" s="56" customFormat="1" ht="6.95" customHeight="1">
      <c r="A16" s="55"/>
      <c r="E16" s="55"/>
    </row>
    <row r="17" spans="1:11" s="53" customFormat="1" ht="20.100000000000001" customHeight="1">
      <c r="A17" s="57"/>
      <c r="B17" s="54">
        <f>総括表!AW5</f>
        <v>2065</v>
      </c>
      <c r="C17" s="54">
        <f>総括表!AX5</f>
        <v>2066</v>
      </c>
      <c r="D17" s="54">
        <f>総括表!AY5</f>
        <v>2067</v>
      </c>
      <c r="E17" s="54">
        <f>総括表!AZ5</f>
        <v>2068</v>
      </c>
      <c r="F17" s="54">
        <f>総括表!BA5</f>
        <v>2069</v>
      </c>
      <c r="G17" s="54">
        <f>総括表!BB5</f>
        <v>2070</v>
      </c>
      <c r="H17" s="54">
        <f>総括表!BC5</f>
        <v>2071</v>
      </c>
      <c r="I17" s="54" t="str">
        <f>総括表!BD5</f>
        <v>　</v>
      </c>
      <c r="J17" s="54" t="str">
        <f>総括表!BE5</f>
        <v>　</v>
      </c>
      <c r="K17" s="54" t="str">
        <f>総括表!BF5</f>
        <v>　</v>
      </c>
    </row>
    <row r="18" spans="1:11" s="56" customFormat="1" ht="20.100000000000001" customHeight="1">
      <c r="A18" s="64" t="str">
        <f t="shared" ref="A18" si="3">A6</f>
        <v>基本推計</v>
      </c>
      <c r="B18" s="70" t="str">
        <f>IF(総括表!AW291="","",総括表!AW291)</f>
        <v/>
      </c>
      <c r="C18" s="70" t="str">
        <f>IF(総括表!AX291="","",総括表!AX291)</f>
        <v/>
      </c>
      <c r="D18" s="70" t="str">
        <f>IF(総括表!AY291="","",総括表!AY291)</f>
        <v/>
      </c>
      <c r="E18" s="70" t="str">
        <f>IF(総括表!AZ291="","",総括表!AZ291)</f>
        <v/>
      </c>
      <c r="F18" s="70" t="str">
        <f>IF(総括表!BA291="","",総括表!BA291)</f>
        <v/>
      </c>
      <c r="G18" s="70" t="str">
        <f>IF(総括表!BB291="","",総括表!BB291)</f>
        <v/>
      </c>
      <c r="H18" s="70" t="str">
        <f>IF(総括表!BC291="","",総括表!BC291)</f>
        <v/>
      </c>
      <c r="I18" s="70" t="str">
        <f>IF(総括表!BD291="","",総括表!BD291)</f>
        <v>　</v>
      </c>
      <c r="J18" s="70" t="str">
        <f>IF(総括表!BE291="","",総括表!BE291)</f>
        <v>　</v>
      </c>
      <c r="K18" s="70" t="str">
        <f>IF(総括表!BF291="","",総括表!BF291)</f>
        <v>　</v>
      </c>
    </row>
  </sheetData>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3"/>
  <dimension ref="A1:K18"/>
  <sheetViews>
    <sheetView zoomScale="70" zoomScaleNormal="70" workbookViewId="0">
      <selection activeCell="K22" sqref="K22"/>
    </sheetView>
  </sheetViews>
  <sheetFormatPr defaultColWidth="9" defaultRowHeight="15" customHeight="1"/>
  <cols>
    <col min="1" max="1" width="18.5" style="51" customWidth="1"/>
    <col min="2" max="10" width="11.875" style="50" customWidth="1"/>
    <col min="11" max="11" width="15.625" style="50" customWidth="1"/>
    <col min="12" max="16384" width="9" style="50"/>
  </cols>
  <sheetData>
    <row r="1" spans="1:11" ht="30" customHeight="1">
      <c r="A1" s="49" t="str">
        <f>総括表!$A$331</f>
        <v>：世帯あたり人員（総人口/世帯数）_区全域</v>
      </c>
      <c r="K1" s="51" t="s">
        <v>28</v>
      </c>
    </row>
    <row r="2" spans="1:11" s="53" customFormat="1" ht="20.100000000000001" customHeight="1">
      <c r="A2" s="52"/>
      <c r="E2" s="54"/>
      <c r="F2" s="54">
        <f>総括表!C5</f>
        <v>2019</v>
      </c>
      <c r="G2" s="54">
        <f>総括表!D5</f>
        <v>2020</v>
      </c>
      <c r="H2" s="54">
        <f>総括表!E5</f>
        <v>2021</v>
      </c>
      <c r="I2" s="54">
        <f>総括表!F5</f>
        <v>2022</v>
      </c>
      <c r="J2" s="54">
        <f>総括表!G5</f>
        <v>2023</v>
      </c>
      <c r="K2" s="54">
        <f>総括表!H5</f>
        <v>2024</v>
      </c>
    </row>
    <row r="3" spans="1:11" s="56" customFormat="1" ht="20.100000000000001" customHeight="1">
      <c r="A3" s="55"/>
      <c r="E3" s="66" t="s">
        <v>27</v>
      </c>
      <c r="F3" s="97" t="str">
        <f>IF(総括表!C334="","",総括表!C334)</f>
        <v/>
      </c>
      <c r="G3" s="97" t="str">
        <f>IF(総括表!D334="","",総括表!D334)</f>
        <v/>
      </c>
      <c r="H3" s="97" t="str">
        <f>IF(総括表!E334="","",総括表!E334)</f>
        <v/>
      </c>
      <c r="I3" s="97" t="str">
        <f>IF(総括表!F334="","",総括表!F334)</f>
        <v/>
      </c>
      <c r="J3" s="97" t="str">
        <f>IF(総括表!G334="","",総括表!G334)</f>
        <v/>
      </c>
      <c r="K3" s="97" t="str">
        <f>IF(総括表!H334="","",総括表!H334)</f>
        <v/>
      </c>
    </row>
    <row r="4" spans="1:11" s="56" customFormat="1" ht="6.95" customHeight="1">
      <c r="A4" s="55"/>
      <c r="E4" s="55"/>
    </row>
    <row r="5" spans="1:11" s="53" customFormat="1" ht="20.100000000000001" customHeight="1">
      <c r="A5" s="57"/>
      <c r="B5" s="54">
        <f>総括表!I5</f>
        <v>2025</v>
      </c>
      <c r="C5" s="54">
        <f>総括表!J5</f>
        <v>2026</v>
      </c>
      <c r="D5" s="54">
        <f>総括表!K5</f>
        <v>2027</v>
      </c>
      <c r="E5" s="54">
        <f>総括表!L5</f>
        <v>2028</v>
      </c>
      <c r="F5" s="54">
        <f>総括表!M5</f>
        <v>2029</v>
      </c>
      <c r="G5" s="54">
        <f>総括表!N5</f>
        <v>2030</v>
      </c>
      <c r="H5" s="54">
        <f>総括表!O5</f>
        <v>2031</v>
      </c>
      <c r="I5" s="54">
        <f>総括表!P5</f>
        <v>2032</v>
      </c>
      <c r="J5" s="54">
        <f>総括表!Q5</f>
        <v>2033</v>
      </c>
      <c r="K5" s="54">
        <f>総括表!R5</f>
        <v>2034</v>
      </c>
    </row>
    <row r="6" spans="1:11" s="56" customFormat="1" ht="20.100000000000001" customHeight="1">
      <c r="A6" s="64" t="str">
        <f>総括表!B10</f>
        <v>基本推計</v>
      </c>
      <c r="B6" s="98" t="str">
        <f>IF(総括表!I334="","",総括表!I334)</f>
        <v/>
      </c>
      <c r="C6" s="98" t="str">
        <f>IF(総括表!J334="","",総括表!J334)</f>
        <v/>
      </c>
      <c r="D6" s="98" t="str">
        <f>IF(総括表!K334="","",総括表!K334)</f>
        <v/>
      </c>
      <c r="E6" s="98" t="str">
        <f>IF(総括表!L334="","",総括表!L334)</f>
        <v/>
      </c>
      <c r="F6" s="98" t="str">
        <f>IF(総括表!M334="","",総括表!M334)</f>
        <v/>
      </c>
      <c r="G6" s="98" t="str">
        <f>IF(総括表!N334="","",総括表!N334)</f>
        <v/>
      </c>
      <c r="H6" s="98" t="str">
        <f>IF(総括表!O334="","",総括表!O334)</f>
        <v/>
      </c>
      <c r="I6" s="98" t="str">
        <f>IF(総括表!P334="","",総括表!P334)</f>
        <v/>
      </c>
      <c r="J6" s="98" t="str">
        <f>IF(総括表!Q334="","",総括表!Q334)</f>
        <v/>
      </c>
      <c r="K6" s="98" t="str">
        <f>IF(総括表!R334="","",総括表!R334)</f>
        <v/>
      </c>
    </row>
    <row r="7" spans="1:11" s="56" customFormat="1" ht="6.95" customHeight="1">
      <c r="A7" s="55"/>
      <c r="E7" s="55"/>
    </row>
    <row r="8" spans="1:11" s="53" customFormat="1" ht="20.100000000000001" customHeight="1">
      <c r="A8" s="57"/>
      <c r="B8" s="54">
        <f>総括表!S5</f>
        <v>2035</v>
      </c>
      <c r="C8" s="54">
        <f>総括表!T5</f>
        <v>2036</v>
      </c>
      <c r="D8" s="54">
        <f>総括表!U5</f>
        <v>2037</v>
      </c>
      <c r="E8" s="54">
        <f>総括表!V5</f>
        <v>2038</v>
      </c>
      <c r="F8" s="54">
        <f>総括表!W5</f>
        <v>2039</v>
      </c>
      <c r="G8" s="54">
        <f>総括表!X5</f>
        <v>2040</v>
      </c>
      <c r="H8" s="54">
        <f>総括表!Y5</f>
        <v>2041</v>
      </c>
      <c r="I8" s="54">
        <f>総括表!Z5</f>
        <v>2042</v>
      </c>
      <c r="J8" s="54">
        <f>総括表!AA5</f>
        <v>2043</v>
      </c>
      <c r="K8" s="54">
        <f>総括表!AB5</f>
        <v>2044</v>
      </c>
    </row>
    <row r="9" spans="1:11" s="56" customFormat="1" ht="20.100000000000001" customHeight="1">
      <c r="A9" s="64" t="str">
        <f t="shared" ref="A9" si="0">A6</f>
        <v>基本推計</v>
      </c>
      <c r="B9" s="98" t="str">
        <f>IF(総括表!S334="","",総括表!S334)</f>
        <v/>
      </c>
      <c r="C9" s="98" t="str">
        <f>IF(総括表!T334="","",総括表!T334)</f>
        <v/>
      </c>
      <c r="D9" s="98" t="str">
        <f>IF(総括表!U334="","",総括表!U334)</f>
        <v/>
      </c>
      <c r="E9" s="98" t="str">
        <f>IF(総括表!V334="","",総括表!V334)</f>
        <v/>
      </c>
      <c r="F9" s="98" t="str">
        <f>IF(総括表!W334="","",総括表!W334)</f>
        <v/>
      </c>
      <c r="G9" s="98" t="str">
        <f>IF(総括表!X334="","",総括表!X334)</f>
        <v/>
      </c>
      <c r="H9" s="98" t="str">
        <f>IF(総括表!Y334="","",総括表!Y334)</f>
        <v/>
      </c>
      <c r="I9" s="98" t="str">
        <f>IF(総括表!Z334="","",総括表!Z334)</f>
        <v/>
      </c>
      <c r="J9" s="98" t="str">
        <f>IF(総括表!AA334="","",総括表!AA334)</f>
        <v/>
      </c>
      <c r="K9" s="98" t="str">
        <f>IF(総括表!AB334="","",総括表!AB334)</f>
        <v/>
      </c>
    </row>
    <row r="10" spans="1:11" s="56" customFormat="1" ht="6.95" customHeight="1">
      <c r="A10" s="55"/>
      <c r="E10" s="55"/>
    </row>
    <row r="11" spans="1:11" s="53" customFormat="1" ht="20.100000000000001" customHeight="1">
      <c r="A11" s="57"/>
      <c r="B11" s="54">
        <f>総括表!AC5</f>
        <v>2045</v>
      </c>
      <c r="C11" s="54">
        <f>総括表!AD5</f>
        <v>2046</v>
      </c>
      <c r="D11" s="54">
        <f>総括表!AE5</f>
        <v>2047</v>
      </c>
      <c r="E11" s="54">
        <f>総括表!AF5</f>
        <v>2048</v>
      </c>
      <c r="F11" s="54">
        <f>総括表!AG5</f>
        <v>2049</v>
      </c>
      <c r="G11" s="54">
        <f>総括表!AH5</f>
        <v>2050</v>
      </c>
      <c r="H11" s="54">
        <f>総括表!AI5</f>
        <v>2051</v>
      </c>
      <c r="I11" s="54">
        <f>総括表!AJ5</f>
        <v>2052</v>
      </c>
      <c r="J11" s="54">
        <f>総括表!AK5</f>
        <v>2053</v>
      </c>
      <c r="K11" s="54">
        <f>総括表!AL5</f>
        <v>2054</v>
      </c>
    </row>
    <row r="12" spans="1:11" s="56" customFormat="1" ht="20.100000000000001" customHeight="1">
      <c r="A12" s="64" t="str">
        <f t="shared" ref="A12" si="1">A6</f>
        <v>基本推計</v>
      </c>
      <c r="B12" s="98" t="str">
        <f>IF(総括表!AC334="","",総括表!AC334)</f>
        <v/>
      </c>
      <c r="C12" s="98" t="str">
        <f>IF(総括表!AD334="","",総括表!AD334)</f>
        <v/>
      </c>
      <c r="D12" s="98" t="str">
        <f>IF(総括表!AE334="","",総括表!AE334)</f>
        <v/>
      </c>
      <c r="E12" s="98" t="str">
        <f>IF(総括表!AF334="","",総括表!AF334)</f>
        <v/>
      </c>
      <c r="F12" s="98" t="str">
        <f>IF(総括表!AG334="","",総括表!AG334)</f>
        <v/>
      </c>
      <c r="G12" s="98" t="str">
        <f>IF(総括表!AH334="","",総括表!AH334)</f>
        <v/>
      </c>
      <c r="H12" s="98" t="str">
        <f>IF(総括表!AI334="","",総括表!AI334)</f>
        <v/>
      </c>
      <c r="I12" s="98" t="str">
        <f>IF(総括表!AJ334="","",総括表!AJ334)</f>
        <v/>
      </c>
      <c r="J12" s="98" t="str">
        <f>IF(総括表!AK334="","",総括表!AK334)</f>
        <v/>
      </c>
      <c r="K12" s="98" t="str">
        <f>IF(総括表!AL334="","",総括表!AL334)</f>
        <v/>
      </c>
    </row>
    <row r="13" spans="1:11" s="56" customFormat="1" ht="6.95" customHeight="1">
      <c r="A13" s="55"/>
      <c r="E13" s="55"/>
    </row>
    <row r="14" spans="1:11" s="56" customFormat="1" ht="20.100000000000001" customHeight="1">
      <c r="A14" s="66"/>
      <c r="B14" s="54">
        <f>総括表!AM5</f>
        <v>2055</v>
      </c>
      <c r="C14" s="54">
        <f>総括表!AN5</f>
        <v>2056</v>
      </c>
      <c r="D14" s="54">
        <f>総括表!AO5</f>
        <v>2057</v>
      </c>
      <c r="E14" s="54">
        <f>総括表!AP5</f>
        <v>2058</v>
      </c>
      <c r="F14" s="54">
        <f>総括表!AQ5</f>
        <v>2059</v>
      </c>
      <c r="G14" s="54">
        <f>総括表!AR5</f>
        <v>2060</v>
      </c>
      <c r="H14" s="54">
        <f>総括表!AS5</f>
        <v>2061</v>
      </c>
      <c r="I14" s="54">
        <f>総括表!AT5</f>
        <v>2062</v>
      </c>
      <c r="J14" s="54">
        <f>総括表!AU5</f>
        <v>2063</v>
      </c>
      <c r="K14" s="54">
        <f>総括表!AV5</f>
        <v>2064</v>
      </c>
    </row>
    <row r="15" spans="1:11" s="56" customFormat="1" ht="20.100000000000001" customHeight="1">
      <c r="A15" s="64" t="str">
        <f t="shared" ref="A15" si="2">A6</f>
        <v>基本推計</v>
      </c>
      <c r="B15" s="98" t="str">
        <f>IF(総括表!AM334="","",総括表!AM334)</f>
        <v/>
      </c>
      <c r="C15" s="98" t="str">
        <f>IF(総括表!AN334="","",総括表!AN334)</f>
        <v/>
      </c>
      <c r="D15" s="98" t="str">
        <f>IF(総括表!AO334="","",総括表!AO334)</f>
        <v/>
      </c>
      <c r="E15" s="98" t="str">
        <f>IF(総括表!AP334="","",総括表!AP334)</f>
        <v/>
      </c>
      <c r="F15" s="98" t="str">
        <f>IF(総括表!AQ334="","",総括表!AQ334)</f>
        <v/>
      </c>
      <c r="G15" s="98" t="str">
        <f>IF(総括表!AR334="","",総括表!AR334)</f>
        <v/>
      </c>
      <c r="H15" s="98" t="str">
        <f>IF(総括表!AS334="","",総括表!AS334)</f>
        <v/>
      </c>
      <c r="I15" s="98" t="str">
        <f>IF(総括表!AT334="","",総括表!AT334)</f>
        <v/>
      </c>
      <c r="J15" s="98" t="str">
        <f>IF(総括表!AU334="","",総括表!AU334)</f>
        <v/>
      </c>
      <c r="K15" s="98" t="str">
        <f>IF(総括表!AV334="","",総括表!AV334)</f>
        <v/>
      </c>
    </row>
    <row r="16" spans="1:11" s="56" customFormat="1" ht="6.95" customHeight="1">
      <c r="A16" s="55"/>
      <c r="E16" s="55"/>
    </row>
    <row r="17" spans="1:11" s="53" customFormat="1" ht="20.100000000000001" customHeight="1">
      <c r="A17" s="57"/>
      <c r="B17" s="54">
        <f>総括表!AW5</f>
        <v>2065</v>
      </c>
      <c r="C17" s="54">
        <f>総括表!AX5</f>
        <v>2066</v>
      </c>
      <c r="D17" s="54">
        <f>総括表!AY5</f>
        <v>2067</v>
      </c>
      <c r="E17" s="54">
        <f>総括表!AZ5</f>
        <v>2068</v>
      </c>
      <c r="F17" s="54">
        <f>総括表!BA5</f>
        <v>2069</v>
      </c>
      <c r="G17" s="54">
        <f>総括表!BB5</f>
        <v>2070</v>
      </c>
      <c r="H17" s="54">
        <f>総括表!BC5</f>
        <v>2071</v>
      </c>
      <c r="I17" s="54" t="str">
        <f>総括表!BD5</f>
        <v>　</v>
      </c>
      <c r="J17" s="54" t="str">
        <f>総括表!BE5</f>
        <v>　</v>
      </c>
      <c r="K17" s="54" t="str">
        <f>総括表!BF5</f>
        <v>　</v>
      </c>
    </row>
    <row r="18" spans="1:11" s="56" customFormat="1" ht="20.100000000000001" customHeight="1">
      <c r="A18" s="64" t="str">
        <f t="shared" ref="A18" si="3">A6</f>
        <v>基本推計</v>
      </c>
      <c r="B18" s="98" t="str">
        <f>IF(総括表!AW334="","",総括表!AW334)</f>
        <v/>
      </c>
      <c r="C18" s="98" t="str">
        <f>IF(総括表!AX334="","",総括表!AX334)</f>
        <v/>
      </c>
      <c r="D18" s="98" t="str">
        <f>IF(総括表!AY334="","",総括表!AY334)</f>
        <v/>
      </c>
      <c r="E18" s="98" t="str">
        <f>IF(総括表!AZ334="","",総括表!AZ334)</f>
        <v/>
      </c>
      <c r="F18" s="98" t="str">
        <f>IF(総括表!BA334="","",総括表!BA334)</f>
        <v/>
      </c>
      <c r="G18" s="98" t="str">
        <f>IF(総括表!BB334="","",総括表!BB334)</f>
        <v/>
      </c>
      <c r="H18" s="98" t="str">
        <f>IF(総括表!BC334="","",総括表!BC334)</f>
        <v/>
      </c>
      <c r="I18" s="98" t="str">
        <f>IF(総括表!BD334="","",総括表!BD334)</f>
        <v>　</v>
      </c>
      <c r="J18" s="98" t="str">
        <f>IF(総括表!BE334="","",総括表!BE334)</f>
        <v>　</v>
      </c>
      <c r="K18" s="98" t="str">
        <f>IF(総括表!BF334="","",総括表!BF334)</f>
        <v>　</v>
      </c>
    </row>
  </sheetData>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5"/>
  <dimension ref="A1:K24"/>
  <sheetViews>
    <sheetView zoomScale="70" zoomScaleNormal="70" workbookViewId="0">
      <selection activeCell="K22" sqref="K22"/>
    </sheetView>
  </sheetViews>
  <sheetFormatPr defaultColWidth="9" defaultRowHeight="15" customHeight="1"/>
  <cols>
    <col min="1" max="1" width="18.5" style="51" customWidth="1"/>
    <col min="2" max="10" width="11.875" style="50" customWidth="1"/>
    <col min="11" max="11" width="15.625" style="50" customWidth="1"/>
    <col min="12" max="16384" width="9" style="50"/>
  </cols>
  <sheetData>
    <row r="1" spans="1:11" ht="30" customHeight="1">
      <c r="A1" s="49" t="str">
        <f>総括表!$A$368</f>
        <v>世帯（家族類型別）_区全域（メイン推計）</v>
      </c>
      <c r="K1" s="51" t="s">
        <v>29</v>
      </c>
    </row>
    <row r="2" spans="1:11" s="53" customFormat="1" ht="20.100000000000001" customHeight="1">
      <c r="A2" s="52"/>
      <c r="D2" s="122"/>
      <c r="E2" s="122"/>
      <c r="F2" s="54">
        <f>総括表!C5</f>
        <v>2019</v>
      </c>
      <c r="G2" s="54">
        <f>総括表!D5</f>
        <v>2020</v>
      </c>
      <c r="H2" s="54">
        <f>総括表!E5</f>
        <v>2021</v>
      </c>
      <c r="I2" s="54">
        <f>総括表!F5</f>
        <v>2022</v>
      </c>
      <c r="J2" s="54">
        <f>総括表!G5</f>
        <v>2023</v>
      </c>
      <c r="K2" s="54">
        <f>総括表!H5</f>
        <v>2024</v>
      </c>
    </row>
    <row r="3" spans="1:11" s="56" customFormat="1" ht="20.100000000000001" customHeight="1">
      <c r="A3" s="55"/>
      <c r="D3" s="126" t="str">
        <f>総括表!B459</f>
        <v>その他世帯数</v>
      </c>
      <c r="E3" s="126"/>
      <c r="F3" s="69">
        <f>総括表!C459</f>
        <v>0</v>
      </c>
      <c r="G3" s="69">
        <f>総括表!D459</f>
        <v>0</v>
      </c>
      <c r="H3" s="69">
        <f>総括表!E459</f>
        <v>0</v>
      </c>
      <c r="I3" s="69">
        <f>総括表!F459</f>
        <v>0</v>
      </c>
      <c r="J3" s="69">
        <f>総括表!G459</f>
        <v>0</v>
      </c>
      <c r="K3" s="69">
        <f>総括表!H459</f>
        <v>0</v>
      </c>
    </row>
    <row r="4" spans="1:11" s="56" customFormat="1" ht="20.100000000000001" customHeight="1">
      <c r="A4" s="55"/>
      <c r="D4" s="128" t="str">
        <f>総括表!B455</f>
        <v>単独世帯数</v>
      </c>
      <c r="E4" s="128"/>
      <c r="F4" s="68">
        <f>総括表!C455</f>
        <v>0</v>
      </c>
      <c r="G4" s="68">
        <f>総括表!D455</f>
        <v>0</v>
      </c>
      <c r="H4" s="68">
        <f>総括表!E455</f>
        <v>0</v>
      </c>
      <c r="I4" s="68">
        <f>総括表!F455</f>
        <v>0</v>
      </c>
      <c r="J4" s="68">
        <f>総括表!G455</f>
        <v>0</v>
      </c>
      <c r="K4" s="68">
        <f>総括表!H455</f>
        <v>0</v>
      </c>
    </row>
    <row r="5" spans="1:11" s="56" customFormat="1" ht="6.95" customHeight="1">
      <c r="A5" s="55"/>
      <c r="E5" s="55"/>
    </row>
    <row r="6" spans="1:11" s="53" customFormat="1" ht="20.100000000000001" customHeight="1">
      <c r="A6" s="57"/>
      <c r="B6" s="54">
        <f>総括表!I5</f>
        <v>2025</v>
      </c>
      <c r="C6" s="54">
        <f>総括表!J5</f>
        <v>2026</v>
      </c>
      <c r="D6" s="54">
        <f>総括表!K5</f>
        <v>2027</v>
      </c>
      <c r="E6" s="54">
        <f>総括表!L5</f>
        <v>2028</v>
      </c>
      <c r="F6" s="54">
        <f>総括表!M5</f>
        <v>2029</v>
      </c>
      <c r="G6" s="54">
        <f>総括表!N5</f>
        <v>2030</v>
      </c>
      <c r="H6" s="54">
        <f>総括表!O5</f>
        <v>2031</v>
      </c>
      <c r="I6" s="54">
        <f>総括表!P5</f>
        <v>2032</v>
      </c>
      <c r="J6" s="54">
        <f>総括表!Q5</f>
        <v>2033</v>
      </c>
      <c r="K6" s="54">
        <f>総括表!R5</f>
        <v>2034</v>
      </c>
    </row>
    <row r="7" spans="1:11" s="56" customFormat="1" ht="15" customHeight="1">
      <c r="A7" s="69" t="str">
        <f>総括表!B459</f>
        <v>その他世帯数</v>
      </c>
      <c r="B7" s="69">
        <f>総括表!I459</f>
        <v>0</v>
      </c>
      <c r="C7" s="69">
        <f>総括表!J459</f>
        <v>0</v>
      </c>
      <c r="D7" s="69">
        <f>総括表!K459</f>
        <v>0</v>
      </c>
      <c r="E7" s="69">
        <f>総括表!L459</f>
        <v>0</v>
      </c>
      <c r="F7" s="69">
        <f>総括表!M459</f>
        <v>0</v>
      </c>
      <c r="G7" s="69">
        <f>総括表!N459</f>
        <v>0</v>
      </c>
      <c r="H7" s="69">
        <f>総括表!O459</f>
        <v>0</v>
      </c>
      <c r="I7" s="69">
        <f>総括表!P459</f>
        <v>0</v>
      </c>
      <c r="J7" s="69">
        <f>総括表!Q459</f>
        <v>0</v>
      </c>
      <c r="K7" s="69">
        <f>総括表!R459</f>
        <v>0</v>
      </c>
    </row>
    <row r="8" spans="1:11" s="56" customFormat="1" ht="15" customHeight="1">
      <c r="A8" s="68" t="str">
        <f>総括表!B455</f>
        <v>単独世帯数</v>
      </c>
      <c r="B8" s="68">
        <f>総括表!I455</f>
        <v>0</v>
      </c>
      <c r="C8" s="68">
        <f>総括表!J455</f>
        <v>0</v>
      </c>
      <c r="D8" s="68">
        <f>総括表!K455</f>
        <v>0</v>
      </c>
      <c r="E8" s="68">
        <f>総括表!L455</f>
        <v>0</v>
      </c>
      <c r="F8" s="68">
        <f>総括表!M455</f>
        <v>0</v>
      </c>
      <c r="G8" s="68">
        <f>総括表!N455</f>
        <v>0</v>
      </c>
      <c r="H8" s="68">
        <f>総括表!O455</f>
        <v>0</v>
      </c>
      <c r="I8" s="68">
        <f>総括表!P455</f>
        <v>0</v>
      </c>
      <c r="J8" s="68">
        <f>総括表!Q455</f>
        <v>0</v>
      </c>
      <c r="K8" s="68">
        <f>総括表!R455</f>
        <v>0</v>
      </c>
    </row>
    <row r="9" spans="1:11" s="56" customFormat="1" ht="6.95" customHeight="1">
      <c r="A9" s="55"/>
      <c r="E9" s="55"/>
    </row>
    <row r="10" spans="1:11" s="53" customFormat="1" ht="20.100000000000001" customHeight="1">
      <c r="A10" s="57"/>
      <c r="B10" s="54">
        <f>総括表!S5</f>
        <v>2035</v>
      </c>
      <c r="C10" s="54">
        <f>総括表!T5</f>
        <v>2036</v>
      </c>
      <c r="D10" s="54">
        <f>総括表!U5</f>
        <v>2037</v>
      </c>
      <c r="E10" s="54">
        <f>総括表!V5</f>
        <v>2038</v>
      </c>
      <c r="F10" s="54">
        <f>総括表!W5</f>
        <v>2039</v>
      </c>
      <c r="G10" s="54">
        <f>総括表!X5</f>
        <v>2040</v>
      </c>
      <c r="H10" s="54">
        <f>総括表!Y5</f>
        <v>2041</v>
      </c>
      <c r="I10" s="54">
        <f>総括表!Z5</f>
        <v>2042</v>
      </c>
      <c r="J10" s="54">
        <f>総括表!AA5</f>
        <v>2043</v>
      </c>
      <c r="K10" s="54">
        <f>総括表!AB5</f>
        <v>2044</v>
      </c>
    </row>
    <row r="11" spans="1:11" s="56" customFormat="1" ht="15" customHeight="1">
      <c r="A11" s="69" t="str">
        <f>A7</f>
        <v>その他世帯数</v>
      </c>
      <c r="B11" s="69">
        <f>総括表!S459</f>
        <v>0</v>
      </c>
      <c r="C11" s="69">
        <f>総括表!T459</f>
        <v>0</v>
      </c>
      <c r="D11" s="69">
        <f>総括表!U459</f>
        <v>0</v>
      </c>
      <c r="E11" s="69">
        <f>総括表!V459</f>
        <v>0</v>
      </c>
      <c r="F11" s="69">
        <f>総括表!W459</f>
        <v>0</v>
      </c>
      <c r="G11" s="69">
        <f>総括表!X459</f>
        <v>0</v>
      </c>
      <c r="H11" s="69">
        <f>総括表!Y459</f>
        <v>0</v>
      </c>
      <c r="I11" s="69">
        <f>総括表!Z459</f>
        <v>0</v>
      </c>
      <c r="J11" s="69">
        <f>総括表!AA459</f>
        <v>0</v>
      </c>
      <c r="K11" s="69">
        <f>総括表!AB459</f>
        <v>0</v>
      </c>
    </row>
    <row r="12" spans="1:11" s="56" customFormat="1" ht="15" customHeight="1">
      <c r="A12" s="68" t="str">
        <f>A8</f>
        <v>単独世帯数</v>
      </c>
      <c r="B12" s="68">
        <f>総括表!S455</f>
        <v>0</v>
      </c>
      <c r="C12" s="68">
        <f>総括表!T455</f>
        <v>0</v>
      </c>
      <c r="D12" s="68">
        <f>総括表!U455</f>
        <v>0</v>
      </c>
      <c r="E12" s="68">
        <f>総括表!V455</f>
        <v>0</v>
      </c>
      <c r="F12" s="68">
        <f>総括表!W455</f>
        <v>0</v>
      </c>
      <c r="G12" s="68">
        <f>総括表!X455</f>
        <v>0</v>
      </c>
      <c r="H12" s="68">
        <f>総括表!Y455</f>
        <v>0</v>
      </c>
      <c r="I12" s="68">
        <f>総括表!Z455</f>
        <v>0</v>
      </c>
      <c r="J12" s="68">
        <f>総括表!AA455</f>
        <v>0</v>
      </c>
      <c r="K12" s="68">
        <f>総括表!AB455</f>
        <v>0</v>
      </c>
    </row>
    <row r="13" spans="1:11" s="56" customFormat="1" ht="6.95" customHeight="1">
      <c r="A13" s="55"/>
      <c r="E13" s="55"/>
    </row>
    <row r="14" spans="1:11" s="53" customFormat="1" ht="20.100000000000001" customHeight="1">
      <c r="A14" s="57"/>
      <c r="B14" s="54">
        <f>総括表!AC5</f>
        <v>2045</v>
      </c>
      <c r="C14" s="54">
        <f>総括表!AD5</f>
        <v>2046</v>
      </c>
      <c r="D14" s="54">
        <f>総括表!AE5</f>
        <v>2047</v>
      </c>
      <c r="E14" s="54">
        <f>総括表!AF5</f>
        <v>2048</v>
      </c>
      <c r="F14" s="54">
        <f>総括表!AG5</f>
        <v>2049</v>
      </c>
      <c r="G14" s="54">
        <f>総括表!AH5</f>
        <v>2050</v>
      </c>
      <c r="H14" s="54">
        <f>総括表!AI5</f>
        <v>2051</v>
      </c>
      <c r="I14" s="54">
        <f>総括表!AJ5</f>
        <v>2052</v>
      </c>
      <c r="J14" s="54">
        <f>総括表!AK5</f>
        <v>2053</v>
      </c>
      <c r="K14" s="54">
        <f>総括表!AL5</f>
        <v>2054</v>
      </c>
    </row>
    <row r="15" spans="1:11" s="56" customFormat="1" ht="15" customHeight="1">
      <c r="A15" s="69" t="str">
        <f>A7</f>
        <v>その他世帯数</v>
      </c>
      <c r="B15" s="69">
        <f>総括表!AC459</f>
        <v>0</v>
      </c>
      <c r="C15" s="69">
        <f>総括表!AD459</f>
        <v>0</v>
      </c>
      <c r="D15" s="69">
        <f>総括表!AE459</f>
        <v>0</v>
      </c>
      <c r="E15" s="69">
        <f>総括表!AF459</f>
        <v>0</v>
      </c>
      <c r="F15" s="69">
        <f>総括表!AG459</f>
        <v>0</v>
      </c>
      <c r="G15" s="69">
        <f>総括表!AH459</f>
        <v>0</v>
      </c>
      <c r="H15" s="69">
        <f>総括表!AI459</f>
        <v>0</v>
      </c>
      <c r="I15" s="69">
        <f>総括表!AJ459</f>
        <v>0</v>
      </c>
      <c r="J15" s="69">
        <f>総括表!AK459</f>
        <v>0</v>
      </c>
      <c r="K15" s="69">
        <f>総括表!AL459</f>
        <v>0</v>
      </c>
    </row>
    <row r="16" spans="1:11" s="56" customFormat="1" ht="15" customHeight="1">
      <c r="A16" s="68" t="str">
        <f>A8</f>
        <v>単独世帯数</v>
      </c>
      <c r="B16" s="68">
        <f>総括表!AC455</f>
        <v>0</v>
      </c>
      <c r="C16" s="68">
        <f>総括表!AD455</f>
        <v>0</v>
      </c>
      <c r="D16" s="68">
        <f>総括表!AE455</f>
        <v>0</v>
      </c>
      <c r="E16" s="68">
        <f>総括表!AF455</f>
        <v>0</v>
      </c>
      <c r="F16" s="68">
        <f>総括表!AG455</f>
        <v>0</v>
      </c>
      <c r="G16" s="68">
        <f>総括表!AH455</f>
        <v>0</v>
      </c>
      <c r="H16" s="68">
        <f>総括表!AI455</f>
        <v>0</v>
      </c>
      <c r="I16" s="68">
        <f>総括表!AJ455</f>
        <v>0</v>
      </c>
      <c r="J16" s="68">
        <f>総括表!AK455</f>
        <v>0</v>
      </c>
      <c r="K16" s="68">
        <f>総括表!AL455</f>
        <v>0</v>
      </c>
    </row>
    <row r="17" spans="1:11" s="56" customFormat="1" ht="6.95" customHeight="1">
      <c r="A17" s="55"/>
      <c r="E17" s="55"/>
    </row>
    <row r="18" spans="1:11" s="56" customFormat="1" ht="20.100000000000001" customHeight="1">
      <c r="A18" s="66"/>
      <c r="B18" s="54">
        <f>総括表!AM5</f>
        <v>2055</v>
      </c>
      <c r="C18" s="54">
        <f>総括表!AN5</f>
        <v>2056</v>
      </c>
      <c r="D18" s="54">
        <f>総括表!AO5</f>
        <v>2057</v>
      </c>
      <c r="E18" s="54">
        <f>総括表!AP5</f>
        <v>2058</v>
      </c>
      <c r="F18" s="54">
        <f>総括表!AQ5</f>
        <v>2059</v>
      </c>
      <c r="G18" s="54">
        <f>総括表!AR5</f>
        <v>2060</v>
      </c>
      <c r="H18" s="54">
        <f>総括表!AS5</f>
        <v>2061</v>
      </c>
      <c r="I18" s="54">
        <f>総括表!AT5</f>
        <v>2062</v>
      </c>
      <c r="J18" s="54">
        <f>総括表!AU5</f>
        <v>2063</v>
      </c>
      <c r="K18" s="54">
        <f>総括表!AV5</f>
        <v>2064</v>
      </c>
    </row>
    <row r="19" spans="1:11" s="56" customFormat="1" ht="15" customHeight="1">
      <c r="A19" s="69" t="str">
        <f>A7</f>
        <v>その他世帯数</v>
      </c>
      <c r="B19" s="69">
        <f>総括表!AM459</f>
        <v>0</v>
      </c>
      <c r="C19" s="69">
        <f>総括表!AN459</f>
        <v>0</v>
      </c>
      <c r="D19" s="69">
        <f>総括表!AO459</f>
        <v>0</v>
      </c>
      <c r="E19" s="69">
        <f>総括表!AP459</f>
        <v>0</v>
      </c>
      <c r="F19" s="69">
        <f>総括表!AQ459</f>
        <v>0</v>
      </c>
      <c r="G19" s="69">
        <f>総括表!AR459</f>
        <v>0</v>
      </c>
      <c r="H19" s="69">
        <f>総括表!AS459</f>
        <v>0</v>
      </c>
      <c r="I19" s="69">
        <f>総括表!AT459</f>
        <v>0</v>
      </c>
      <c r="J19" s="69">
        <f>総括表!AU459</f>
        <v>0</v>
      </c>
      <c r="K19" s="69">
        <f>総括表!AV459</f>
        <v>0</v>
      </c>
    </row>
    <row r="20" spans="1:11" s="56" customFormat="1" ht="15" customHeight="1">
      <c r="A20" s="68" t="str">
        <f>A8</f>
        <v>単独世帯数</v>
      </c>
      <c r="B20" s="68">
        <f>総括表!AM455</f>
        <v>0</v>
      </c>
      <c r="C20" s="68">
        <f>総括表!AN455</f>
        <v>0</v>
      </c>
      <c r="D20" s="68">
        <f>総括表!AO455</f>
        <v>0</v>
      </c>
      <c r="E20" s="68">
        <f>総括表!AP455</f>
        <v>0</v>
      </c>
      <c r="F20" s="68">
        <f>総括表!AQ455</f>
        <v>0</v>
      </c>
      <c r="G20" s="68">
        <f>総括表!AR455</f>
        <v>0</v>
      </c>
      <c r="H20" s="68">
        <f>総括表!AS455</f>
        <v>0</v>
      </c>
      <c r="I20" s="68">
        <f>総括表!AT455</f>
        <v>0</v>
      </c>
      <c r="J20" s="68">
        <f>総括表!AU455</f>
        <v>0</v>
      </c>
      <c r="K20" s="68">
        <f>総括表!AV455</f>
        <v>0</v>
      </c>
    </row>
    <row r="21" spans="1:11" s="56" customFormat="1" ht="6.95" customHeight="1">
      <c r="A21" s="55"/>
      <c r="E21" s="55"/>
    </row>
    <row r="22" spans="1:11" s="53" customFormat="1" ht="20.100000000000001" customHeight="1">
      <c r="A22" s="57"/>
      <c r="B22" s="54">
        <f>総括表!AW5</f>
        <v>2065</v>
      </c>
      <c r="C22" s="54">
        <f>総括表!AX5</f>
        <v>2066</v>
      </c>
      <c r="D22" s="54">
        <f>総括表!AY5</f>
        <v>2067</v>
      </c>
      <c r="E22" s="54">
        <f>総括表!AZ5</f>
        <v>2068</v>
      </c>
      <c r="F22" s="54">
        <f>総括表!BA5</f>
        <v>2069</v>
      </c>
      <c r="G22" s="54">
        <f>総括表!BB5</f>
        <v>2070</v>
      </c>
      <c r="H22" s="54">
        <f>総括表!BC5</f>
        <v>2071</v>
      </c>
      <c r="I22" s="54" t="str">
        <f>総括表!BD5</f>
        <v>　</v>
      </c>
      <c r="J22" s="54" t="str">
        <f>総括表!BE5</f>
        <v>　</v>
      </c>
      <c r="K22" s="54" t="str">
        <f>総括表!BF5</f>
        <v>　</v>
      </c>
    </row>
    <row r="23" spans="1:11" s="56" customFormat="1" ht="15" customHeight="1">
      <c r="A23" s="69" t="str">
        <f>A7</f>
        <v>その他世帯数</v>
      </c>
      <c r="B23" s="69">
        <f>総括表!AW459</f>
        <v>0</v>
      </c>
      <c r="C23" s="69">
        <f>総括表!AX459</f>
        <v>0</v>
      </c>
      <c r="D23" s="69">
        <f>総括表!AY459</f>
        <v>0</v>
      </c>
      <c r="E23" s="69">
        <f>総括表!AZ459</f>
        <v>0</v>
      </c>
      <c r="F23" s="69">
        <f>総括表!BA459</f>
        <v>0</v>
      </c>
      <c r="G23" s="69">
        <f>総括表!BB459</f>
        <v>0</v>
      </c>
      <c r="H23" s="69">
        <f>総括表!BC459</f>
        <v>0</v>
      </c>
      <c r="I23" s="69" t="str">
        <f>総括表!BD459</f>
        <v>　</v>
      </c>
      <c r="J23" s="69" t="str">
        <f>総括表!BE459</f>
        <v>　</v>
      </c>
      <c r="K23" s="69" t="str">
        <f>総括表!BF459</f>
        <v>　</v>
      </c>
    </row>
    <row r="24" spans="1:11" s="56" customFormat="1" ht="15" customHeight="1">
      <c r="A24" s="68" t="str">
        <f>A8</f>
        <v>単独世帯数</v>
      </c>
      <c r="B24" s="68">
        <f>総括表!AW455</f>
        <v>0</v>
      </c>
      <c r="C24" s="68">
        <f>総括表!AX455</f>
        <v>0</v>
      </c>
      <c r="D24" s="68">
        <f>総括表!AY455</f>
        <v>0</v>
      </c>
      <c r="E24" s="68">
        <f>総括表!AZ455</f>
        <v>0</v>
      </c>
      <c r="F24" s="68">
        <f>総括表!BA455</f>
        <v>0</v>
      </c>
      <c r="G24" s="68">
        <f>総括表!BB455</f>
        <v>0</v>
      </c>
      <c r="H24" s="68">
        <f>総括表!BC455</f>
        <v>0</v>
      </c>
      <c r="I24" s="68" t="str">
        <f>総括表!BD455</f>
        <v>　</v>
      </c>
      <c r="J24" s="68" t="str">
        <f>総括表!BE455</f>
        <v>　</v>
      </c>
      <c r="K24" s="68" t="str">
        <f>総括表!BF455</f>
        <v>　</v>
      </c>
    </row>
  </sheetData>
  <mergeCells count="3">
    <mergeCell ref="D2:E2"/>
    <mergeCell ref="D3:E3"/>
    <mergeCell ref="D4:E4"/>
  </mergeCells>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7"/>
  <dimension ref="A1:K24"/>
  <sheetViews>
    <sheetView zoomScale="70" zoomScaleNormal="70" workbookViewId="0">
      <selection activeCell="K22" sqref="K22"/>
    </sheetView>
  </sheetViews>
  <sheetFormatPr defaultColWidth="9" defaultRowHeight="15" customHeight="1"/>
  <cols>
    <col min="1" max="1" width="18.5" style="51" customWidth="1"/>
    <col min="2" max="10" width="11.875" style="50" customWidth="1"/>
    <col min="11" max="11" width="15.625" style="50" customWidth="1"/>
    <col min="12" max="16384" width="9" style="50"/>
  </cols>
  <sheetData>
    <row r="1" spans="1:11" ht="30" customHeight="1">
      <c r="A1" s="49" t="str">
        <f>総括表!$A$375</f>
        <v>世帯（家族類型別）_構成比_区全域（メイン推計）</v>
      </c>
      <c r="K1" s="51"/>
    </row>
    <row r="2" spans="1:11" s="53" customFormat="1" ht="20.100000000000001" customHeight="1">
      <c r="A2" s="52"/>
      <c r="D2" s="122"/>
      <c r="E2" s="122"/>
      <c r="F2" s="54">
        <f>総括表!C5</f>
        <v>2019</v>
      </c>
      <c r="G2" s="54">
        <f>総括表!D5</f>
        <v>2020</v>
      </c>
      <c r="H2" s="54">
        <f>総括表!E5</f>
        <v>2021</v>
      </c>
      <c r="I2" s="54">
        <f>総括表!F5</f>
        <v>2022</v>
      </c>
      <c r="J2" s="54">
        <f>総括表!G5</f>
        <v>2023</v>
      </c>
      <c r="K2" s="54">
        <f>総括表!H5</f>
        <v>2024</v>
      </c>
    </row>
    <row r="3" spans="1:11" s="56" customFormat="1" ht="20.100000000000001" customHeight="1">
      <c r="A3" s="55"/>
      <c r="D3" s="126" t="str">
        <f>総括表!B466</f>
        <v>その他世帯比率</v>
      </c>
      <c r="E3" s="126"/>
      <c r="F3" s="92">
        <f>総括表!C466</f>
        <v>0</v>
      </c>
      <c r="G3" s="92">
        <f>総括表!D466</f>
        <v>0</v>
      </c>
      <c r="H3" s="92">
        <f>総括表!E466</f>
        <v>0</v>
      </c>
      <c r="I3" s="92">
        <f>総括表!F466</f>
        <v>0</v>
      </c>
      <c r="J3" s="92">
        <f>総括表!G466</f>
        <v>0</v>
      </c>
      <c r="K3" s="92">
        <f>総括表!H466</f>
        <v>0</v>
      </c>
    </row>
    <row r="4" spans="1:11" s="56" customFormat="1" ht="20.100000000000001" customHeight="1">
      <c r="A4" s="55"/>
      <c r="D4" s="128" t="str">
        <f>総括表!B462</f>
        <v>単独世帯比率</v>
      </c>
      <c r="E4" s="128"/>
      <c r="F4" s="86">
        <f>総括表!C462</f>
        <v>0</v>
      </c>
      <c r="G4" s="86">
        <f>総括表!D462</f>
        <v>0</v>
      </c>
      <c r="H4" s="86">
        <f>総括表!E462</f>
        <v>0</v>
      </c>
      <c r="I4" s="86">
        <f>総括表!F462</f>
        <v>0</v>
      </c>
      <c r="J4" s="86">
        <f>総括表!G462</f>
        <v>0</v>
      </c>
      <c r="K4" s="86">
        <f>総括表!H462</f>
        <v>0</v>
      </c>
    </row>
    <row r="5" spans="1:11" s="56" customFormat="1" ht="6.95" customHeight="1">
      <c r="A5" s="55"/>
      <c r="E5" s="55"/>
    </row>
    <row r="6" spans="1:11" s="53" customFormat="1" ht="20.100000000000001" customHeight="1">
      <c r="A6" s="57"/>
      <c r="B6" s="54">
        <f>総括表!I5</f>
        <v>2025</v>
      </c>
      <c r="C6" s="54">
        <f>総括表!J5</f>
        <v>2026</v>
      </c>
      <c r="D6" s="54">
        <f>総括表!K5</f>
        <v>2027</v>
      </c>
      <c r="E6" s="54">
        <f>総括表!L5</f>
        <v>2028</v>
      </c>
      <c r="F6" s="54">
        <f>総括表!M5</f>
        <v>2029</v>
      </c>
      <c r="G6" s="54">
        <f>総括表!N5</f>
        <v>2030</v>
      </c>
      <c r="H6" s="54">
        <f>総括表!O5</f>
        <v>2031</v>
      </c>
      <c r="I6" s="54">
        <f>総括表!P5</f>
        <v>2032</v>
      </c>
      <c r="J6" s="54">
        <f>総括表!Q5</f>
        <v>2033</v>
      </c>
      <c r="K6" s="54">
        <f>総括表!R5</f>
        <v>2034</v>
      </c>
    </row>
    <row r="7" spans="1:11" s="56" customFormat="1" ht="15" customHeight="1">
      <c r="A7" s="69" t="str">
        <f>総括表!B466</f>
        <v>その他世帯比率</v>
      </c>
      <c r="B7" s="92">
        <f>総括表!I466</f>
        <v>0</v>
      </c>
      <c r="C7" s="92">
        <f>総括表!J466</f>
        <v>0</v>
      </c>
      <c r="D7" s="92">
        <f>総括表!K466</f>
        <v>0</v>
      </c>
      <c r="E7" s="92">
        <f>総括表!L466</f>
        <v>0</v>
      </c>
      <c r="F7" s="92">
        <f>総括表!M466</f>
        <v>0</v>
      </c>
      <c r="G7" s="92">
        <f>総括表!N466</f>
        <v>0</v>
      </c>
      <c r="H7" s="92">
        <f>総括表!O466</f>
        <v>0</v>
      </c>
      <c r="I7" s="92">
        <f>総括表!P466</f>
        <v>0</v>
      </c>
      <c r="J7" s="92">
        <f>総括表!Q466</f>
        <v>0</v>
      </c>
      <c r="K7" s="92">
        <f>総括表!R466</f>
        <v>0</v>
      </c>
    </row>
    <row r="8" spans="1:11" s="56" customFormat="1" ht="15" customHeight="1">
      <c r="A8" s="68" t="str">
        <f>総括表!B462</f>
        <v>単独世帯比率</v>
      </c>
      <c r="B8" s="86">
        <f>総括表!I462</f>
        <v>0</v>
      </c>
      <c r="C8" s="86">
        <f>総括表!J462</f>
        <v>0</v>
      </c>
      <c r="D8" s="86">
        <f>総括表!K462</f>
        <v>0</v>
      </c>
      <c r="E8" s="86">
        <f>総括表!L462</f>
        <v>0</v>
      </c>
      <c r="F8" s="86">
        <f>総括表!M462</f>
        <v>0</v>
      </c>
      <c r="G8" s="86">
        <f>総括表!N462</f>
        <v>0</v>
      </c>
      <c r="H8" s="86">
        <f>総括表!O462</f>
        <v>0</v>
      </c>
      <c r="I8" s="86">
        <f>総括表!P462</f>
        <v>0</v>
      </c>
      <c r="J8" s="86">
        <f>総括表!Q462</f>
        <v>0</v>
      </c>
      <c r="K8" s="86">
        <f>総括表!R462</f>
        <v>0</v>
      </c>
    </row>
    <row r="9" spans="1:11" s="56" customFormat="1" ht="6.95" customHeight="1">
      <c r="A9" s="55"/>
      <c r="E9" s="55"/>
    </row>
    <row r="10" spans="1:11" s="53" customFormat="1" ht="20.100000000000001" customHeight="1">
      <c r="A10" s="57"/>
      <c r="B10" s="54">
        <f>総括表!S5</f>
        <v>2035</v>
      </c>
      <c r="C10" s="54">
        <f>総括表!T5</f>
        <v>2036</v>
      </c>
      <c r="D10" s="54">
        <f>総括表!U5</f>
        <v>2037</v>
      </c>
      <c r="E10" s="54">
        <f>総括表!V5</f>
        <v>2038</v>
      </c>
      <c r="F10" s="54">
        <f>総括表!W5</f>
        <v>2039</v>
      </c>
      <c r="G10" s="54">
        <f>総括表!X5</f>
        <v>2040</v>
      </c>
      <c r="H10" s="54">
        <f>総括表!Y5</f>
        <v>2041</v>
      </c>
      <c r="I10" s="54">
        <f>総括表!Z5</f>
        <v>2042</v>
      </c>
      <c r="J10" s="54">
        <f>総括表!AA5</f>
        <v>2043</v>
      </c>
      <c r="K10" s="54">
        <f>総括表!AB5</f>
        <v>2044</v>
      </c>
    </row>
    <row r="11" spans="1:11" s="56" customFormat="1" ht="15" customHeight="1">
      <c r="A11" s="69" t="str">
        <f>A7</f>
        <v>その他世帯比率</v>
      </c>
      <c r="B11" s="92">
        <f>総括表!S466</f>
        <v>0</v>
      </c>
      <c r="C11" s="92">
        <f>総括表!T466</f>
        <v>0</v>
      </c>
      <c r="D11" s="92">
        <f>総括表!U466</f>
        <v>0</v>
      </c>
      <c r="E11" s="92">
        <f>総括表!V466</f>
        <v>0</v>
      </c>
      <c r="F11" s="92">
        <f>総括表!W466</f>
        <v>0</v>
      </c>
      <c r="G11" s="92">
        <f>総括表!X466</f>
        <v>0</v>
      </c>
      <c r="H11" s="92">
        <f>総括表!Y466</f>
        <v>0</v>
      </c>
      <c r="I11" s="92">
        <f>総括表!Z466</f>
        <v>0</v>
      </c>
      <c r="J11" s="92">
        <f>総括表!AA466</f>
        <v>0</v>
      </c>
      <c r="K11" s="92">
        <f>総括表!AB466</f>
        <v>0</v>
      </c>
    </row>
    <row r="12" spans="1:11" s="56" customFormat="1" ht="15" customHeight="1">
      <c r="A12" s="68" t="str">
        <f>A8</f>
        <v>単独世帯比率</v>
      </c>
      <c r="B12" s="86">
        <f>総括表!S462</f>
        <v>0</v>
      </c>
      <c r="C12" s="86">
        <f>総括表!T462</f>
        <v>0</v>
      </c>
      <c r="D12" s="86">
        <f>総括表!U462</f>
        <v>0</v>
      </c>
      <c r="E12" s="86">
        <f>総括表!V462</f>
        <v>0</v>
      </c>
      <c r="F12" s="86">
        <f>総括表!W462</f>
        <v>0</v>
      </c>
      <c r="G12" s="86">
        <f>総括表!X462</f>
        <v>0</v>
      </c>
      <c r="H12" s="86">
        <f>総括表!Y462</f>
        <v>0</v>
      </c>
      <c r="I12" s="86">
        <f>総括表!Z462</f>
        <v>0</v>
      </c>
      <c r="J12" s="86">
        <f>総括表!AA462</f>
        <v>0</v>
      </c>
      <c r="K12" s="86">
        <f>総括表!AB462</f>
        <v>0</v>
      </c>
    </row>
    <row r="13" spans="1:11" s="56" customFormat="1" ht="6.95" customHeight="1">
      <c r="A13" s="55"/>
      <c r="E13" s="55"/>
    </row>
    <row r="14" spans="1:11" s="53" customFormat="1" ht="20.100000000000001" customHeight="1">
      <c r="A14" s="57"/>
      <c r="B14" s="54">
        <f>総括表!AC5</f>
        <v>2045</v>
      </c>
      <c r="C14" s="54">
        <f>総括表!AD5</f>
        <v>2046</v>
      </c>
      <c r="D14" s="54">
        <f>総括表!AE5</f>
        <v>2047</v>
      </c>
      <c r="E14" s="54">
        <f>総括表!AF5</f>
        <v>2048</v>
      </c>
      <c r="F14" s="54">
        <f>総括表!AG5</f>
        <v>2049</v>
      </c>
      <c r="G14" s="54">
        <f>総括表!AH5</f>
        <v>2050</v>
      </c>
      <c r="H14" s="54">
        <f>総括表!AI5</f>
        <v>2051</v>
      </c>
      <c r="I14" s="54">
        <f>総括表!AJ5</f>
        <v>2052</v>
      </c>
      <c r="J14" s="54">
        <f>総括表!AK5</f>
        <v>2053</v>
      </c>
      <c r="K14" s="54">
        <f>総括表!AL5</f>
        <v>2054</v>
      </c>
    </row>
    <row r="15" spans="1:11" s="56" customFormat="1" ht="15" customHeight="1">
      <c r="A15" s="69" t="str">
        <f>A7</f>
        <v>その他世帯比率</v>
      </c>
      <c r="B15" s="92">
        <f>総括表!AC466</f>
        <v>0</v>
      </c>
      <c r="C15" s="92">
        <f>総括表!AD466</f>
        <v>0</v>
      </c>
      <c r="D15" s="92">
        <f>総括表!AE466</f>
        <v>0</v>
      </c>
      <c r="E15" s="92">
        <f>総括表!AF466</f>
        <v>0</v>
      </c>
      <c r="F15" s="92">
        <f>総括表!AG466</f>
        <v>0</v>
      </c>
      <c r="G15" s="92">
        <f>総括表!AH466</f>
        <v>0</v>
      </c>
      <c r="H15" s="92">
        <f>総括表!AI466</f>
        <v>0</v>
      </c>
      <c r="I15" s="92">
        <f>総括表!AJ466</f>
        <v>0</v>
      </c>
      <c r="J15" s="92">
        <f>総括表!AK466</f>
        <v>0</v>
      </c>
      <c r="K15" s="92">
        <f>総括表!AL466</f>
        <v>0</v>
      </c>
    </row>
    <row r="16" spans="1:11" s="56" customFormat="1" ht="15" customHeight="1">
      <c r="A16" s="68" t="str">
        <f>A8</f>
        <v>単独世帯比率</v>
      </c>
      <c r="B16" s="86">
        <f>総括表!AC462</f>
        <v>0</v>
      </c>
      <c r="C16" s="86">
        <f>総括表!AD462</f>
        <v>0</v>
      </c>
      <c r="D16" s="86">
        <f>総括表!AE462</f>
        <v>0</v>
      </c>
      <c r="E16" s="86">
        <f>総括表!AF462</f>
        <v>0</v>
      </c>
      <c r="F16" s="86">
        <f>総括表!AG462</f>
        <v>0</v>
      </c>
      <c r="G16" s="86">
        <f>総括表!AH462</f>
        <v>0</v>
      </c>
      <c r="H16" s="86">
        <f>総括表!AI462</f>
        <v>0</v>
      </c>
      <c r="I16" s="86">
        <f>総括表!AJ462</f>
        <v>0</v>
      </c>
      <c r="J16" s="86">
        <f>総括表!AK462</f>
        <v>0</v>
      </c>
      <c r="K16" s="86">
        <f>総括表!AL462</f>
        <v>0</v>
      </c>
    </row>
    <row r="17" spans="1:11" s="56" customFormat="1" ht="6.95" customHeight="1">
      <c r="A17" s="55"/>
      <c r="E17" s="55"/>
    </row>
    <row r="18" spans="1:11" s="56" customFormat="1" ht="20.100000000000001" customHeight="1">
      <c r="A18" s="66"/>
      <c r="B18" s="54">
        <f>総括表!AM5</f>
        <v>2055</v>
      </c>
      <c r="C18" s="54">
        <f>総括表!AN5</f>
        <v>2056</v>
      </c>
      <c r="D18" s="54">
        <f>総括表!AO5</f>
        <v>2057</v>
      </c>
      <c r="E18" s="54">
        <f>総括表!AP5</f>
        <v>2058</v>
      </c>
      <c r="F18" s="54">
        <f>総括表!AQ5</f>
        <v>2059</v>
      </c>
      <c r="G18" s="54">
        <f>総括表!AR5</f>
        <v>2060</v>
      </c>
      <c r="H18" s="54">
        <f>総括表!AS5</f>
        <v>2061</v>
      </c>
      <c r="I18" s="54">
        <f>総括表!AT5</f>
        <v>2062</v>
      </c>
      <c r="J18" s="54">
        <f>総括表!AU5</f>
        <v>2063</v>
      </c>
      <c r="K18" s="54">
        <f>総括表!AV5</f>
        <v>2064</v>
      </c>
    </row>
    <row r="19" spans="1:11" s="56" customFormat="1" ht="15" customHeight="1">
      <c r="A19" s="69" t="str">
        <f>A7</f>
        <v>その他世帯比率</v>
      </c>
      <c r="B19" s="92">
        <f>総括表!AM466</f>
        <v>0</v>
      </c>
      <c r="C19" s="92">
        <f>総括表!AN466</f>
        <v>0</v>
      </c>
      <c r="D19" s="92">
        <f>総括表!AO466</f>
        <v>0</v>
      </c>
      <c r="E19" s="92">
        <f>総括表!AP466</f>
        <v>0</v>
      </c>
      <c r="F19" s="92">
        <f>総括表!AQ466</f>
        <v>0</v>
      </c>
      <c r="G19" s="92">
        <f>総括表!AR466</f>
        <v>0</v>
      </c>
      <c r="H19" s="92">
        <f>総括表!AS466</f>
        <v>0</v>
      </c>
      <c r="I19" s="92">
        <f>総括表!AT466</f>
        <v>0</v>
      </c>
      <c r="J19" s="92">
        <f>総括表!AU466</f>
        <v>0</v>
      </c>
      <c r="K19" s="92">
        <f>総括表!AV466</f>
        <v>0</v>
      </c>
    </row>
    <row r="20" spans="1:11" s="56" customFormat="1" ht="15" customHeight="1">
      <c r="A20" s="68" t="str">
        <f>A8</f>
        <v>単独世帯比率</v>
      </c>
      <c r="B20" s="86">
        <f>総括表!AM462</f>
        <v>0</v>
      </c>
      <c r="C20" s="86">
        <f>総括表!AN462</f>
        <v>0</v>
      </c>
      <c r="D20" s="86">
        <f>総括表!AO462</f>
        <v>0</v>
      </c>
      <c r="E20" s="86">
        <f>総括表!AP462</f>
        <v>0</v>
      </c>
      <c r="F20" s="86">
        <f>総括表!AQ462</f>
        <v>0</v>
      </c>
      <c r="G20" s="86">
        <f>総括表!AR462</f>
        <v>0</v>
      </c>
      <c r="H20" s="86">
        <f>総括表!AS462</f>
        <v>0</v>
      </c>
      <c r="I20" s="86">
        <f>総括表!AT462</f>
        <v>0</v>
      </c>
      <c r="J20" s="86">
        <f>総括表!AU462</f>
        <v>0</v>
      </c>
      <c r="K20" s="86">
        <f>総括表!AV462</f>
        <v>0</v>
      </c>
    </row>
    <row r="21" spans="1:11" s="56" customFormat="1" ht="6.95" customHeight="1">
      <c r="A21" s="55"/>
      <c r="E21" s="55"/>
    </row>
    <row r="22" spans="1:11" s="53" customFormat="1" ht="20.100000000000001" customHeight="1">
      <c r="A22" s="57"/>
      <c r="B22" s="54">
        <f>総括表!AW5</f>
        <v>2065</v>
      </c>
      <c r="C22" s="54">
        <f>総括表!AX5</f>
        <v>2066</v>
      </c>
      <c r="D22" s="54">
        <f>総括表!AY5</f>
        <v>2067</v>
      </c>
      <c r="E22" s="54">
        <f>総括表!AZ5</f>
        <v>2068</v>
      </c>
      <c r="F22" s="54">
        <f>総括表!BA5</f>
        <v>2069</v>
      </c>
      <c r="G22" s="54">
        <f>総括表!BB5</f>
        <v>2070</v>
      </c>
      <c r="H22" s="54">
        <f>総括表!BC5</f>
        <v>2071</v>
      </c>
      <c r="I22" s="54" t="str">
        <f>総括表!BD5</f>
        <v>　</v>
      </c>
      <c r="J22" s="54" t="str">
        <f>総括表!BE5</f>
        <v>　</v>
      </c>
      <c r="K22" s="54" t="str">
        <f>総括表!BF5</f>
        <v>　</v>
      </c>
    </row>
    <row r="23" spans="1:11" s="56" customFormat="1" ht="15" customHeight="1">
      <c r="A23" s="69" t="str">
        <f>A7</f>
        <v>その他世帯比率</v>
      </c>
      <c r="B23" s="92">
        <f>総括表!AW466</f>
        <v>0</v>
      </c>
      <c r="C23" s="92">
        <f>総括表!AX466</f>
        <v>0</v>
      </c>
      <c r="D23" s="92">
        <f>総括表!AY466</f>
        <v>0</v>
      </c>
      <c r="E23" s="92">
        <f>総括表!AZ466</f>
        <v>0</v>
      </c>
      <c r="F23" s="92">
        <f>総括表!BA466</f>
        <v>0</v>
      </c>
      <c r="G23" s="92">
        <f>総括表!BB466</f>
        <v>0</v>
      </c>
      <c r="H23" s="92">
        <f>総括表!BC466</f>
        <v>0</v>
      </c>
      <c r="I23" s="92" t="str">
        <f>総括表!BD466</f>
        <v>　</v>
      </c>
      <c r="J23" s="92" t="str">
        <f>総括表!BE466</f>
        <v>　</v>
      </c>
      <c r="K23" s="92" t="str">
        <f>総括表!BF466</f>
        <v>　</v>
      </c>
    </row>
    <row r="24" spans="1:11" s="56" customFormat="1" ht="15" customHeight="1">
      <c r="A24" s="68" t="str">
        <f>A8</f>
        <v>単独世帯比率</v>
      </c>
      <c r="B24" s="86">
        <f>総括表!AW462</f>
        <v>0</v>
      </c>
      <c r="C24" s="86">
        <f>総括表!AX462</f>
        <v>0</v>
      </c>
      <c r="D24" s="86">
        <f>総括表!AY462</f>
        <v>0</v>
      </c>
      <c r="E24" s="86">
        <f>総括表!AZ462</f>
        <v>0</v>
      </c>
      <c r="F24" s="86">
        <f>総括表!BA462</f>
        <v>0</v>
      </c>
      <c r="G24" s="86">
        <f>総括表!BB462</f>
        <v>0</v>
      </c>
      <c r="H24" s="86">
        <f>総括表!BC462</f>
        <v>0</v>
      </c>
      <c r="I24" s="86" t="str">
        <f>総括表!BD462</f>
        <v>　</v>
      </c>
      <c r="J24" s="86" t="str">
        <f>総括表!BE462</f>
        <v>　</v>
      </c>
      <c r="K24" s="86" t="str">
        <f>総括表!BF462</f>
        <v>　</v>
      </c>
    </row>
  </sheetData>
  <mergeCells count="3">
    <mergeCell ref="D2:E2"/>
    <mergeCell ref="D3:E3"/>
    <mergeCell ref="D4:E4"/>
  </mergeCells>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syncVertical="1" syncRef="C7" transitionEvaluation="1" codeName="Sheet88">
    <tabColor indexed="58"/>
  </sheetPr>
  <dimension ref="A1:BG573"/>
  <sheetViews>
    <sheetView showGridLines="0" zoomScale="70" zoomScaleNormal="70" workbookViewId="0">
      <pane xSplit="2" ySplit="6" topLeftCell="C7" activePane="bottomRight" state="frozen"/>
      <selection pane="topRight"/>
      <selection pane="bottomLeft"/>
      <selection pane="bottomRight"/>
    </sheetView>
  </sheetViews>
  <sheetFormatPr defaultColWidth="13.375" defaultRowHeight="17.25"/>
  <cols>
    <col min="1" max="1" width="50.75" style="4" customWidth="1"/>
    <col min="2" max="2" width="16.625" style="4" bestFit="1" customWidth="1"/>
    <col min="3" max="7" width="13.5" style="1" customWidth="1"/>
    <col min="8" max="8" width="14.875" style="1" bestFit="1" customWidth="1"/>
    <col min="9" max="9" width="13.5" style="1" customWidth="1"/>
    <col min="10" max="24" width="13.5" style="1" bestFit="1" customWidth="1"/>
    <col min="25" max="58" width="13.375" style="1"/>
    <col min="60" max="16384" width="13.375" style="1"/>
  </cols>
  <sheetData>
    <row r="1" spans="1:58" s="1" customFormat="1" ht="28.5">
      <c r="A1" s="2" t="s">
        <v>326</v>
      </c>
      <c r="B1" s="2"/>
      <c r="C1" s="3"/>
      <c r="D1" s="3"/>
      <c r="E1" s="3"/>
      <c r="F1" s="3"/>
      <c r="G1" s="3"/>
      <c r="H1" s="22"/>
    </row>
    <row r="2" spans="1:58" ht="15" customHeight="1">
      <c r="C2" s="5"/>
      <c r="D2" s="5"/>
      <c r="E2" s="5"/>
      <c r="F2" s="5"/>
      <c r="G2" s="5"/>
    </row>
    <row r="3" spans="1:58" ht="15" customHeight="1">
      <c r="C3" s="6"/>
      <c r="D3" s="6"/>
      <c r="E3" s="6"/>
      <c r="F3" s="6"/>
      <c r="G3" s="6"/>
    </row>
    <row r="4" spans="1:58" ht="15" customHeight="1">
      <c r="H4" s="21"/>
      <c r="I4" s="28" t="s">
        <v>41</v>
      </c>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row>
    <row r="5" spans="1:58" ht="15" customHeight="1">
      <c r="A5" s="7"/>
      <c r="B5" s="7"/>
      <c r="C5" s="7">
        <v>2019</v>
      </c>
      <c r="D5" s="7">
        <v>2020</v>
      </c>
      <c r="E5" s="7">
        <v>2021</v>
      </c>
      <c r="F5" s="7">
        <v>2022</v>
      </c>
      <c r="G5" s="7">
        <v>2023</v>
      </c>
      <c r="H5" s="7">
        <v>2024</v>
      </c>
      <c r="I5" s="7">
        <v>2025</v>
      </c>
      <c r="J5" s="7">
        <v>2026</v>
      </c>
      <c r="K5" s="7">
        <v>2027</v>
      </c>
      <c r="L5" s="7">
        <v>2028</v>
      </c>
      <c r="M5" s="7">
        <v>2029</v>
      </c>
      <c r="N5" s="7">
        <v>2030</v>
      </c>
      <c r="O5" s="7">
        <v>2031</v>
      </c>
      <c r="P5" s="7">
        <v>2032</v>
      </c>
      <c r="Q5" s="7">
        <v>2033</v>
      </c>
      <c r="R5" s="7">
        <v>2034</v>
      </c>
      <c r="S5" s="7">
        <v>2035</v>
      </c>
      <c r="T5" s="7">
        <v>2036</v>
      </c>
      <c r="U5" s="7">
        <v>2037</v>
      </c>
      <c r="V5" s="7">
        <v>2038</v>
      </c>
      <c r="W5" s="7">
        <v>2039</v>
      </c>
      <c r="X5" s="7">
        <v>2040</v>
      </c>
      <c r="Y5" s="7">
        <v>2041</v>
      </c>
      <c r="Z5" s="7">
        <v>2042</v>
      </c>
      <c r="AA5" s="7">
        <v>2043</v>
      </c>
      <c r="AB5" s="7">
        <v>2044</v>
      </c>
      <c r="AC5" s="7">
        <v>2045</v>
      </c>
      <c r="AD5" s="7">
        <v>2046</v>
      </c>
      <c r="AE5" s="7">
        <v>2047</v>
      </c>
      <c r="AF5" s="7">
        <v>2048</v>
      </c>
      <c r="AG5" s="7">
        <v>2049</v>
      </c>
      <c r="AH5" s="7">
        <v>2050</v>
      </c>
      <c r="AI5" s="7">
        <v>2051</v>
      </c>
      <c r="AJ5" s="7">
        <v>2052</v>
      </c>
      <c r="AK5" s="7">
        <v>2053</v>
      </c>
      <c r="AL5" s="7">
        <v>2054</v>
      </c>
      <c r="AM5" s="7">
        <v>2055</v>
      </c>
      <c r="AN5" s="7">
        <v>2056</v>
      </c>
      <c r="AO5" s="7">
        <v>2057</v>
      </c>
      <c r="AP5" s="7">
        <v>2058</v>
      </c>
      <c r="AQ5" s="7">
        <v>2059</v>
      </c>
      <c r="AR5" s="7">
        <v>2060</v>
      </c>
      <c r="AS5" s="7">
        <v>2061</v>
      </c>
      <c r="AT5" s="7">
        <v>2062</v>
      </c>
      <c r="AU5" s="7">
        <v>2063</v>
      </c>
      <c r="AV5" s="7">
        <v>2064</v>
      </c>
      <c r="AW5" s="7">
        <v>2065</v>
      </c>
      <c r="AX5" s="7">
        <v>2066</v>
      </c>
      <c r="AY5" s="7">
        <v>2067</v>
      </c>
      <c r="AZ5" s="7">
        <v>2068</v>
      </c>
      <c r="BA5" s="7">
        <v>2069</v>
      </c>
      <c r="BB5" s="7">
        <v>2070</v>
      </c>
      <c r="BC5" s="7">
        <v>2071</v>
      </c>
      <c r="BD5" s="7" t="s">
        <v>258</v>
      </c>
      <c r="BE5" s="7" t="s">
        <v>258</v>
      </c>
      <c r="BF5" s="7" t="s">
        <v>258</v>
      </c>
    </row>
    <row r="6" spans="1:58" s="10" customFormat="1" ht="15" customHeight="1">
      <c r="A6" s="8"/>
      <c r="B6" s="8"/>
      <c r="C6" s="9" t="s">
        <v>328</v>
      </c>
      <c r="D6" s="9">
        <v>2</v>
      </c>
      <c r="E6" s="9">
        <v>3</v>
      </c>
      <c r="F6" s="9">
        <v>4</v>
      </c>
      <c r="G6" s="9">
        <v>5</v>
      </c>
      <c r="H6" s="9">
        <v>6</v>
      </c>
      <c r="I6" s="9">
        <v>7</v>
      </c>
      <c r="J6" s="9">
        <v>8</v>
      </c>
      <c r="K6" s="9">
        <v>9</v>
      </c>
      <c r="L6" s="9">
        <v>10</v>
      </c>
      <c r="M6" s="9">
        <v>11</v>
      </c>
      <c r="N6" s="9">
        <v>12</v>
      </c>
      <c r="O6" s="9">
        <v>13</v>
      </c>
      <c r="P6" s="9">
        <v>14</v>
      </c>
      <c r="Q6" s="9">
        <v>15</v>
      </c>
      <c r="R6" s="9">
        <v>16</v>
      </c>
      <c r="S6" s="9">
        <v>17</v>
      </c>
      <c r="T6" s="9">
        <v>18</v>
      </c>
      <c r="U6" s="9">
        <v>19</v>
      </c>
      <c r="V6" s="9">
        <v>20</v>
      </c>
      <c r="W6" s="9">
        <v>21</v>
      </c>
      <c r="X6" s="9">
        <v>22</v>
      </c>
      <c r="Y6" s="9">
        <v>23</v>
      </c>
      <c r="Z6" s="9">
        <v>24</v>
      </c>
      <c r="AA6" s="9">
        <v>25</v>
      </c>
      <c r="AB6" s="9">
        <v>26</v>
      </c>
      <c r="AC6" s="9">
        <v>27</v>
      </c>
      <c r="AD6" s="9">
        <v>28</v>
      </c>
      <c r="AE6" s="9">
        <v>29</v>
      </c>
      <c r="AF6" s="9">
        <v>30</v>
      </c>
      <c r="AG6" s="9">
        <v>31</v>
      </c>
      <c r="AH6" s="9">
        <v>32</v>
      </c>
      <c r="AI6" s="9">
        <v>33</v>
      </c>
      <c r="AJ6" s="9">
        <v>34</v>
      </c>
      <c r="AK6" s="9">
        <v>35</v>
      </c>
      <c r="AL6" s="9">
        <v>36</v>
      </c>
      <c r="AM6" s="9">
        <v>37</v>
      </c>
      <c r="AN6" s="9">
        <v>38</v>
      </c>
      <c r="AO6" s="9">
        <v>39</v>
      </c>
      <c r="AP6" s="9">
        <v>40</v>
      </c>
      <c r="AQ6" s="9">
        <v>41</v>
      </c>
      <c r="AR6" s="9">
        <v>42</v>
      </c>
      <c r="AS6" s="9">
        <v>43</v>
      </c>
      <c r="AT6" s="9">
        <v>44</v>
      </c>
      <c r="AU6" s="9">
        <v>45</v>
      </c>
      <c r="AV6" s="9">
        <v>46</v>
      </c>
      <c r="AW6" s="9">
        <v>47</v>
      </c>
      <c r="AX6" s="9">
        <v>48</v>
      </c>
      <c r="AY6" s="9">
        <v>49</v>
      </c>
      <c r="AZ6" s="9">
        <v>50</v>
      </c>
      <c r="BA6" s="9">
        <v>51</v>
      </c>
      <c r="BB6" s="9">
        <v>52</v>
      </c>
      <c r="BC6" s="9" t="s">
        <v>325</v>
      </c>
      <c r="BD6" s="9" t="s">
        <v>258</v>
      </c>
      <c r="BE6" s="9" t="s">
        <v>258</v>
      </c>
      <c r="BF6" s="9" t="s">
        <v>258</v>
      </c>
    </row>
    <row r="7" spans="1:58" ht="15" customHeight="1">
      <c r="A7" s="11" t="s">
        <v>263</v>
      </c>
      <c r="B7" s="11" t="s">
        <v>253</v>
      </c>
      <c r="C7" s="14">
        <v>26915.737511495736</v>
      </c>
      <c r="D7" s="14">
        <v>26958.283805658324</v>
      </c>
      <c r="E7" s="14">
        <v>26978.298929932716</v>
      </c>
      <c r="F7" s="14">
        <v>26444.164186640304</v>
      </c>
      <c r="G7" s="14">
        <v>26105.234329457235</v>
      </c>
      <c r="H7" s="14">
        <v>25776.734199610757</v>
      </c>
      <c r="I7" s="14">
        <v>25357.134032239548</v>
      </c>
      <c r="J7" s="14">
        <v>25132.67691245873</v>
      </c>
      <c r="K7" s="14">
        <v>24856.47654316901</v>
      </c>
      <c r="L7" s="14">
        <v>24592.200066427729</v>
      </c>
      <c r="M7" s="14">
        <v>24269.347288492856</v>
      </c>
      <c r="N7" s="14">
        <v>23956.392800025049</v>
      </c>
      <c r="O7" s="14">
        <v>23605.030900458285</v>
      </c>
      <c r="P7" s="14">
        <v>23344.50375332815</v>
      </c>
      <c r="Q7" s="14">
        <v>23093.218390417838</v>
      </c>
      <c r="R7" s="14">
        <v>22882.709635941908</v>
      </c>
      <c r="S7" s="14">
        <v>22846.58189188621</v>
      </c>
      <c r="T7" s="14">
        <v>22784.489163026366</v>
      </c>
      <c r="U7" s="14">
        <v>22834.185134239284</v>
      </c>
      <c r="V7" s="14">
        <v>22870.6388595401</v>
      </c>
      <c r="W7" s="14">
        <v>23035.277246340494</v>
      </c>
      <c r="X7" s="14">
        <v>23253.371327426565</v>
      </c>
      <c r="Y7" s="14">
        <v>23324.755347839116</v>
      </c>
      <c r="Z7" s="14">
        <v>23397.383628962987</v>
      </c>
      <c r="AA7" s="14">
        <v>23467.748023124448</v>
      </c>
      <c r="AB7" s="14">
        <v>23534.062757051077</v>
      </c>
      <c r="AC7" s="14">
        <v>23588.421277604921</v>
      </c>
      <c r="AD7" s="14">
        <v>23629.313962230175</v>
      </c>
      <c r="AE7" s="14">
        <v>23653.737512474971</v>
      </c>
      <c r="AF7" s="14">
        <v>23662.039172601362</v>
      </c>
      <c r="AG7" s="14">
        <v>23652.326422704489</v>
      </c>
      <c r="AH7" s="14">
        <v>23631.410570673415</v>
      </c>
      <c r="AI7" s="14">
        <v>23593.82831331035</v>
      </c>
      <c r="AJ7" s="14">
        <v>23542.04885123124</v>
      </c>
      <c r="AK7" s="14">
        <v>23476.116861212315</v>
      </c>
      <c r="AL7" s="14">
        <v>23401.201750363009</v>
      </c>
      <c r="AM7" s="14">
        <v>23316.292651070769</v>
      </c>
      <c r="AN7" s="14">
        <v>23222.793740137473</v>
      </c>
      <c r="AO7" s="14">
        <v>23116.814521143202</v>
      </c>
      <c r="AP7" s="14">
        <v>23003.827317207601</v>
      </c>
      <c r="AQ7" s="14">
        <v>22883.278043724797</v>
      </c>
      <c r="AR7" s="14">
        <v>22762.15024964419</v>
      </c>
      <c r="AS7" s="14">
        <v>22642.897675647389</v>
      </c>
      <c r="AT7" s="14">
        <v>22525.767143095105</v>
      </c>
      <c r="AU7" s="14">
        <v>22412.747867128077</v>
      </c>
      <c r="AV7" s="14">
        <v>22300.93093918241</v>
      </c>
      <c r="AW7" s="14">
        <v>22188.19438033675</v>
      </c>
      <c r="AX7" s="14">
        <v>22074.70315610887</v>
      </c>
      <c r="AY7" s="14">
        <v>21964.558138619253</v>
      </c>
      <c r="AZ7" s="14">
        <v>21855.892317351583</v>
      </c>
      <c r="BA7" s="14">
        <v>21748.500957447413</v>
      </c>
      <c r="BB7" s="14">
        <v>21644.663514431082</v>
      </c>
      <c r="BC7" s="14">
        <v>21542.350393901466</v>
      </c>
      <c r="BD7" s="14" t="s">
        <v>258</v>
      </c>
      <c r="BE7" s="14" t="s">
        <v>258</v>
      </c>
      <c r="BF7" s="14" t="s">
        <v>258</v>
      </c>
    </row>
    <row r="8" spans="1:58" ht="15" customHeight="1">
      <c r="A8" s="11" t="s">
        <v>3</v>
      </c>
      <c r="B8" s="11" t="s">
        <v>254</v>
      </c>
      <c r="C8" s="14">
        <v>22748.480700392673</v>
      </c>
      <c r="D8" s="14">
        <v>22745.117595493393</v>
      </c>
      <c r="E8" s="14">
        <v>22805.235382267154</v>
      </c>
      <c r="F8" s="14">
        <v>22440.803404046495</v>
      </c>
      <c r="G8" s="14">
        <v>22243.117980532836</v>
      </c>
      <c r="H8" s="14">
        <v>21751.954724199535</v>
      </c>
      <c r="I8" s="14">
        <v>21309.837205374803</v>
      </c>
      <c r="J8" s="14">
        <v>20935.407716942755</v>
      </c>
      <c r="K8" s="14">
        <v>20606.000728991949</v>
      </c>
      <c r="L8" s="14">
        <v>20244.177975153129</v>
      </c>
      <c r="M8" s="14">
        <v>19819.705407854435</v>
      </c>
      <c r="N8" s="14">
        <v>19419.832919943736</v>
      </c>
      <c r="O8" s="14">
        <v>19019.152315695595</v>
      </c>
      <c r="P8" s="14">
        <v>18714.831925089336</v>
      </c>
      <c r="Q8" s="14">
        <v>18506.808340760457</v>
      </c>
      <c r="R8" s="14">
        <v>18241.072067102585</v>
      </c>
      <c r="S8" s="14">
        <v>18117.381916179096</v>
      </c>
      <c r="T8" s="14">
        <v>18030.458209334302</v>
      </c>
      <c r="U8" s="14">
        <v>17988.293478982971</v>
      </c>
      <c r="V8" s="14">
        <v>18004.349719644739</v>
      </c>
      <c r="W8" s="14">
        <v>18071.920975954567</v>
      </c>
      <c r="X8" s="14">
        <v>18193.473894219569</v>
      </c>
      <c r="Y8" s="14">
        <v>18216.32544914708</v>
      </c>
      <c r="Z8" s="14">
        <v>18244.56946772214</v>
      </c>
      <c r="AA8" s="14">
        <v>18274.910164053443</v>
      </c>
      <c r="AB8" s="14">
        <v>18306.947112251899</v>
      </c>
      <c r="AC8" s="14">
        <v>18333.462370901969</v>
      </c>
      <c r="AD8" s="14">
        <v>18355.080222373592</v>
      </c>
      <c r="AE8" s="14">
        <v>18368.79498465914</v>
      </c>
      <c r="AF8" s="14">
        <v>18372.713302776505</v>
      </c>
      <c r="AG8" s="14">
        <v>18367.134356316503</v>
      </c>
      <c r="AH8" s="14">
        <v>18352.036423306614</v>
      </c>
      <c r="AI8" s="14">
        <v>18326.933595599592</v>
      </c>
      <c r="AJ8" s="14">
        <v>18288.508321454337</v>
      </c>
      <c r="AK8" s="14">
        <v>18239.172914157472</v>
      </c>
      <c r="AL8" s="14">
        <v>18178.682416246931</v>
      </c>
      <c r="AM8" s="14">
        <v>18108.037724366823</v>
      </c>
      <c r="AN8" s="14">
        <v>18030.017384969618</v>
      </c>
      <c r="AO8" s="14">
        <v>17943.291040147145</v>
      </c>
      <c r="AP8" s="14">
        <v>17850.345823416312</v>
      </c>
      <c r="AQ8" s="14">
        <v>17748.793694224554</v>
      </c>
      <c r="AR8" s="14">
        <v>17640.773523833373</v>
      </c>
      <c r="AS8" s="14">
        <v>17526.376133558813</v>
      </c>
      <c r="AT8" s="14">
        <v>17410.816758730936</v>
      </c>
      <c r="AU8" s="14">
        <v>17293.601864537119</v>
      </c>
      <c r="AV8" s="14">
        <v>17171.825796902289</v>
      </c>
      <c r="AW8" s="14">
        <v>17047.370920429294</v>
      </c>
      <c r="AX8" s="14">
        <v>16921.349933744696</v>
      </c>
      <c r="AY8" s="14">
        <v>16798.97477221235</v>
      </c>
      <c r="AZ8" s="14">
        <v>16679.243226871655</v>
      </c>
      <c r="BA8" s="14">
        <v>16559.319423566973</v>
      </c>
      <c r="BB8" s="14">
        <v>16441.171743531038</v>
      </c>
      <c r="BC8" s="14">
        <v>16324.144434984177</v>
      </c>
      <c r="BD8" s="14" t="s">
        <v>258</v>
      </c>
      <c r="BE8" s="14" t="s">
        <v>258</v>
      </c>
      <c r="BF8" s="14" t="s">
        <v>258</v>
      </c>
    </row>
    <row r="9" spans="1:58" ht="15" customHeight="1">
      <c r="A9" s="11"/>
      <c r="B9" s="11" t="s">
        <v>255</v>
      </c>
      <c r="C9" s="14">
        <v>30660.781788111595</v>
      </c>
      <c r="D9" s="14">
        <v>30316.598598848286</v>
      </c>
      <c r="E9" s="14">
        <v>29905.465687800126</v>
      </c>
      <c r="F9" s="14">
        <v>29339.032409313193</v>
      </c>
      <c r="G9" s="14">
        <v>28568.647690009919</v>
      </c>
      <c r="H9" s="14">
        <v>27943.311076189701</v>
      </c>
      <c r="I9" s="14">
        <v>27596.028762385638</v>
      </c>
      <c r="J9" s="14">
        <v>27210.551516256848</v>
      </c>
      <c r="K9" s="14">
        <v>26783.84958083825</v>
      </c>
      <c r="L9" s="14">
        <v>26451.653046718922</v>
      </c>
      <c r="M9" s="14">
        <v>26155.861778542061</v>
      </c>
      <c r="N9" s="14">
        <v>25820.469031502449</v>
      </c>
      <c r="O9" s="14">
        <v>25465.468668769841</v>
      </c>
      <c r="P9" s="14">
        <v>25126.311885999523</v>
      </c>
      <c r="Q9" s="14">
        <v>24886.930820633646</v>
      </c>
      <c r="R9" s="14">
        <v>24650.91897650699</v>
      </c>
      <c r="S9" s="14">
        <v>24583.869090301076</v>
      </c>
      <c r="T9" s="14">
        <v>24508.732338974507</v>
      </c>
      <c r="U9" s="14">
        <v>24462.054081196344</v>
      </c>
      <c r="V9" s="14">
        <v>24555.036356048491</v>
      </c>
      <c r="W9" s="14">
        <v>24693.674415426049</v>
      </c>
      <c r="X9" s="14">
        <v>24811.871850043335</v>
      </c>
      <c r="Y9" s="14">
        <v>24827.293867720968</v>
      </c>
      <c r="Z9" s="14">
        <v>24833.755150880366</v>
      </c>
      <c r="AA9" s="14">
        <v>24827.780893997595</v>
      </c>
      <c r="AB9" s="14">
        <v>24808.845545052383</v>
      </c>
      <c r="AC9" s="14">
        <v>24770.579295297477</v>
      </c>
      <c r="AD9" s="14">
        <v>24710.616835303455</v>
      </c>
      <c r="AE9" s="14">
        <v>24625.055463439749</v>
      </c>
      <c r="AF9" s="14">
        <v>24518.804138771822</v>
      </c>
      <c r="AG9" s="14">
        <v>24395.013393402551</v>
      </c>
      <c r="AH9" s="14">
        <v>24258.734345577541</v>
      </c>
      <c r="AI9" s="14">
        <v>24106.747797605643</v>
      </c>
      <c r="AJ9" s="14">
        <v>23936.866926863968</v>
      </c>
      <c r="AK9" s="14">
        <v>23749.678819497185</v>
      </c>
      <c r="AL9" s="14">
        <v>23554.075442342422</v>
      </c>
      <c r="AM9" s="14">
        <v>23349.132140083471</v>
      </c>
      <c r="AN9" s="14">
        <v>23133.028650143831</v>
      </c>
      <c r="AO9" s="14">
        <v>22911.415931070409</v>
      </c>
      <c r="AP9" s="14">
        <v>22685.722169194749</v>
      </c>
      <c r="AQ9" s="14">
        <v>22457.155899083758</v>
      </c>
      <c r="AR9" s="14">
        <v>22233.910751396761</v>
      </c>
      <c r="AS9" s="14">
        <v>22015.063904227718</v>
      </c>
      <c r="AT9" s="14">
        <v>21805.99393335083</v>
      </c>
      <c r="AU9" s="14">
        <v>21606.145500251281</v>
      </c>
      <c r="AV9" s="14">
        <v>21411.747698850711</v>
      </c>
      <c r="AW9" s="14">
        <v>21220.45485551517</v>
      </c>
      <c r="AX9" s="14">
        <v>21032.702610993769</v>
      </c>
      <c r="AY9" s="14">
        <v>20853.040989167934</v>
      </c>
      <c r="AZ9" s="14">
        <v>20682.045761393965</v>
      </c>
      <c r="BA9" s="14">
        <v>20514.501053212603</v>
      </c>
      <c r="BB9" s="14">
        <v>20355.092608856623</v>
      </c>
      <c r="BC9" s="14">
        <v>20201.893467695074</v>
      </c>
      <c r="BD9" s="14" t="s">
        <v>258</v>
      </c>
      <c r="BE9" s="14" t="s">
        <v>258</v>
      </c>
      <c r="BF9" s="14" t="s">
        <v>258</v>
      </c>
    </row>
    <row r="10" spans="1:58" ht="15" customHeight="1">
      <c r="A10" s="11"/>
      <c r="B10" s="11" t="s">
        <v>256</v>
      </c>
      <c r="C10" s="13">
        <f>SUM(C7:C9)</f>
        <v>80325</v>
      </c>
      <c r="D10" s="13">
        <f t="shared" ref="D10" si="0">SUM(D7:D9)</f>
        <v>80020</v>
      </c>
      <c r="E10" s="13">
        <f t="shared" ref="E10" si="1">SUM(E7:E9)</f>
        <v>79689</v>
      </c>
      <c r="F10" s="13">
        <f t="shared" ref="F10" si="2">SUM(F7:F9)</f>
        <v>78224</v>
      </c>
      <c r="G10" s="13">
        <f t="shared" ref="G10" si="3">SUM(G7:G9)</f>
        <v>76916.999999999985</v>
      </c>
      <c r="H10" s="13">
        <f t="shared" ref="H10" si="4">SUM(H7:H9)</f>
        <v>75471.999999999985</v>
      </c>
      <c r="I10" s="13">
        <f t="shared" ref="I10" si="5">SUM(I7:I9)</f>
        <v>74262.999999999985</v>
      </c>
      <c r="J10" s="13">
        <f t="shared" ref="J10" si="6">SUM(J7:J9)</f>
        <v>73278.636145658325</v>
      </c>
      <c r="K10" s="13">
        <f t="shared" ref="K10" si="7">SUM(K7:K9)</f>
        <v>72246.32685299922</v>
      </c>
      <c r="L10" s="13">
        <f t="shared" ref="L10" si="8">SUM(L7:L9)</f>
        <v>71288.031088299787</v>
      </c>
      <c r="M10" s="13">
        <f t="shared" ref="M10" si="9">SUM(M7:M9)</f>
        <v>70244.91447488936</v>
      </c>
      <c r="N10" s="13">
        <f t="shared" ref="N10" si="10">SUM(N7:N9)</f>
        <v>69196.694751471237</v>
      </c>
      <c r="O10" s="13">
        <f t="shared" ref="O10" si="11">SUM(O7:O9)</f>
        <v>68089.651884923718</v>
      </c>
      <c r="P10" s="13">
        <f t="shared" ref="P10" si="12">SUM(P7:P9)</f>
        <v>67185.647564417013</v>
      </c>
      <c r="Q10" s="13">
        <f t="shared" ref="Q10" si="13">SUM(Q7:Q9)</f>
        <v>66486.957551811938</v>
      </c>
      <c r="R10" s="13">
        <f t="shared" ref="R10" si="14">SUM(R7:R9)</f>
        <v>65774.70067955149</v>
      </c>
      <c r="S10" s="13">
        <f t="shared" ref="S10" si="15">SUM(S7:S9)</f>
        <v>65547.832898366381</v>
      </c>
      <c r="T10" s="13">
        <f t="shared" ref="T10" si="16">SUM(T7:T9)</f>
        <v>65323.679711335171</v>
      </c>
      <c r="U10" s="13">
        <f t="shared" ref="U10" si="17">SUM(U7:U9)</f>
        <v>65284.532694418594</v>
      </c>
      <c r="V10" s="13">
        <f t="shared" ref="V10" si="18">SUM(V7:V9)</f>
        <v>65430.024935233327</v>
      </c>
      <c r="W10" s="13">
        <f t="shared" ref="W10" si="19">SUM(W7:W9)</f>
        <v>65800.872637721113</v>
      </c>
      <c r="X10" s="13">
        <f t="shared" ref="X10" si="20">SUM(X7:X9)</f>
        <v>66258.717071689462</v>
      </c>
      <c r="Y10" s="13">
        <f t="shared" ref="Y10" si="21">SUM(Y7:Y9)</f>
        <v>66368.374664707168</v>
      </c>
      <c r="Z10" s="13">
        <f t="shared" ref="Z10" si="22">SUM(Z7:Z9)</f>
        <v>66475.70824756549</v>
      </c>
      <c r="AA10" s="13">
        <f t="shared" ref="AA10" si="23">SUM(AA7:AA9)</f>
        <v>66570.439081175486</v>
      </c>
      <c r="AB10" s="13">
        <f t="shared" ref="AB10" si="24">SUM(AB7:AB9)</f>
        <v>66649.855414355348</v>
      </c>
      <c r="AC10" s="13">
        <f t="shared" ref="AC10" si="25">SUM(AC7:AC9)</f>
        <v>66692.462943804363</v>
      </c>
      <c r="AD10" s="13">
        <f t="shared" ref="AD10" si="26">SUM(AD7:AD9)</f>
        <v>66695.011019907222</v>
      </c>
      <c r="AE10" s="13">
        <f t="shared" ref="AE10" si="27">SUM(AE7:AE9)</f>
        <v>66647.587960573859</v>
      </c>
      <c r="AF10" s="13">
        <f t="shared" ref="AF10" si="28">SUM(AF7:AF9)</f>
        <v>66553.556614149697</v>
      </c>
      <c r="AG10" s="13">
        <f t="shared" ref="AG10" si="29">SUM(AG7:AG9)</f>
        <v>66414.474172423535</v>
      </c>
      <c r="AH10" s="13">
        <f t="shared" ref="AH10" si="30">SUM(AH7:AH9)</f>
        <v>66242.181339557574</v>
      </c>
      <c r="AI10" s="13">
        <f t="shared" ref="AI10" si="31">SUM(AI7:AI9)</f>
        <v>66027.509706515586</v>
      </c>
      <c r="AJ10" s="13">
        <f t="shared" ref="AJ10" si="32">SUM(AJ7:AJ9)</f>
        <v>65767.424099549549</v>
      </c>
      <c r="AK10" s="13">
        <f t="shared" ref="AK10" si="33">SUM(AK7:AK9)</f>
        <v>65464.968594866979</v>
      </c>
      <c r="AL10" s="13">
        <f t="shared" ref="AL10" si="34">SUM(AL7:AL9)</f>
        <v>65133.959608952362</v>
      </c>
      <c r="AM10" s="13">
        <f t="shared" ref="AM10" si="35">SUM(AM7:AM9)</f>
        <v>64773.462515521067</v>
      </c>
      <c r="AN10" s="13">
        <f t="shared" ref="AN10" si="36">SUM(AN7:AN9)</f>
        <v>64385.839775250926</v>
      </c>
      <c r="AO10" s="13">
        <f t="shared" ref="AO10" si="37">SUM(AO7:AO9)</f>
        <v>63971.521492360756</v>
      </c>
      <c r="AP10" s="13">
        <f t="shared" ref="AP10" si="38">SUM(AP7:AP9)</f>
        <v>63539.895309818661</v>
      </c>
      <c r="AQ10" s="13">
        <f t="shared" ref="AQ10" si="39">SUM(AQ7:AQ9)</f>
        <v>63089.227637033109</v>
      </c>
      <c r="AR10" s="13">
        <f t="shared" ref="AR10" si="40">SUM(AR7:AR9)</f>
        <v>62636.834524874328</v>
      </c>
      <c r="AS10" s="13">
        <f t="shared" ref="AS10" si="41">SUM(AS7:AS9)</f>
        <v>62184.337713433924</v>
      </c>
      <c r="AT10" s="13">
        <f t="shared" ref="AT10" si="42">SUM(AT7:AT9)</f>
        <v>61742.577835176875</v>
      </c>
      <c r="AU10" s="13">
        <f t="shared" ref="AU10" si="43">SUM(AU7:AU9)</f>
        <v>61312.495231916473</v>
      </c>
      <c r="AV10" s="13">
        <f t="shared" ref="AV10" si="44">SUM(AV7:AV9)</f>
        <v>60884.504434935414</v>
      </c>
      <c r="AW10" s="13">
        <f t="shared" ref="AW10" si="45">SUM(AW7:AW9)</f>
        <v>60456.020156281214</v>
      </c>
      <c r="AX10" s="13">
        <f t="shared" ref="AX10" si="46">SUM(AX7:AX9)</f>
        <v>60028.755700847338</v>
      </c>
      <c r="AY10" s="13">
        <f t="shared" ref="AY10" si="47">SUM(AY7:AY9)</f>
        <v>59616.573899999537</v>
      </c>
      <c r="AZ10" s="13">
        <f t="shared" ref="AZ10" si="48">SUM(AZ7:AZ9)</f>
        <v>59217.181305617203</v>
      </c>
      <c r="BA10" s="13">
        <f t="shared" ref="BA10" si="49">SUM(BA7:BA9)</f>
        <v>58822.321434226993</v>
      </c>
      <c r="BB10" s="13">
        <f t="shared" ref="BB10" si="50">SUM(BB7:BB9)</f>
        <v>58440.927866818747</v>
      </c>
      <c r="BC10" s="13">
        <f t="shared" ref="BC10" si="51">SUM(BC7:BC9)</f>
        <v>58068.388296580713</v>
      </c>
      <c r="BD10" s="14" t="s">
        <v>258</v>
      </c>
      <c r="BE10" s="14" t="s">
        <v>258</v>
      </c>
      <c r="BF10" s="14" t="s">
        <v>258</v>
      </c>
    </row>
    <row r="11" spans="1:58" ht="15" customHeight="1">
      <c r="A11" s="11"/>
      <c r="B11" s="11"/>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t="s">
        <v>258</v>
      </c>
      <c r="BE11" s="14" t="s">
        <v>258</v>
      </c>
      <c r="BF11" s="14" t="s">
        <v>258</v>
      </c>
    </row>
    <row r="12" spans="1:58" ht="15" customHeight="1">
      <c r="A12" s="11"/>
      <c r="B12" s="11"/>
      <c r="C12" s="14"/>
      <c r="D12" s="14"/>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t="s">
        <v>258</v>
      </c>
      <c r="BE12" s="14" t="s">
        <v>258</v>
      </c>
      <c r="BF12" s="14" t="s">
        <v>258</v>
      </c>
    </row>
    <row r="13" spans="1:58" ht="15" customHeight="1">
      <c r="A13" s="11"/>
      <c r="B13" s="11"/>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t="s">
        <v>258</v>
      </c>
      <c r="BE13" s="14" t="s">
        <v>258</v>
      </c>
      <c r="BF13" s="14" t="s">
        <v>258</v>
      </c>
    </row>
    <row r="14" spans="1:58" ht="15" customHeight="1">
      <c r="A14" s="11" t="s">
        <v>264</v>
      </c>
      <c r="B14" s="11" t="s">
        <v>33</v>
      </c>
      <c r="C14" s="13">
        <v>162063.37287938039</v>
      </c>
      <c r="D14" s="13">
        <v>164015.71699011157</v>
      </c>
      <c r="E14" s="13">
        <v>163617.16588570428</v>
      </c>
      <c r="F14" s="13">
        <v>162145.24649228848</v>
      </c>
      <c r="G14" s="13">
        <v>162911.79810278004</v>
      </c>
      <c r="H14" s="13">
        <v>165693.23356618642</v>
      </c>
      <c r="I14" s="13">
        <v>168644.1484314214</v>
      </c>
      <c r="J14" s="13">
        <v>169533.24052875297</v>
      </c>
      <c r="K14" s="13">
        <v>170549.97123557492</v>
      </c>
      <c r="L14" s="13">
        <v>171416.09183617882</v>
      </c>
      <c r="M14" s="13">
        <v>172196.61151149115</v>
      </c>
      <c r="N14" s="13">
        <v>172702.07915694415</v>
      </c>
      <c r="O14" s="13">
        <v>172949.73571124949</v>
      </c>
      <c r="P14" s="13">
        <v>173867.65982583471</v>
      </c>
      <c r="Q14" s="13">
        <v>173812.33664078129</v>
      </c>
      <c r="R14" s="13">
        <v>173784.27597607928</v>
      </c>
      <c r="S14" s="13">
        <v>173561.78215940759</v>
      </c>
      <c r="T14" s="13">
        <v>173383.70675322742</v>
      </c>
      <c r="U14" s="13">
        <v>172982.09480152486</v>
      </c>
      <c r="V14" s="13">
        <v>172609.38519954757</v>
      </c>
      <c r="W14" s="13">
        <v>172146.45606482899</v>
      </c>
      <c r="X14" s="13">
        <v>171584.89313533378</v>
      </c>
      <c r="Y14" s="13">
        <v>171372.87921631112</v>
      </c>
      <c r="Z14" s="13">
        <v>171136.07592288332</v>
      </c>
      <c r="AA14" s="13">
        <v>171001.92084935526</v>
      </c>
      <c r="AB14" s="13">
        <v>170689.8797186501</v>
      </c>
      <c r="AC14" s="13">
        <v>170441.80377094532</v>
      </c>
      <c r="AD14" s="13">
        <v>170219.61208799592</v>
      </c>
      <c r="AE14" s="13">
        <v>169897.12983540946</v>
      </c>
      <c r="AF14" s="13">
        <v>169594.64354975245</v>
      </c>
      <c r="AG14" s="13">
        <v>169399.28417570851</v>
      </c>
      <c r="AH14" s="13">
        <v>169126.34924020481</v>
      </c>
      <c r="AI14" s="13">
        <v>168941.83448937425</v>
      </c>
      <c r="AJ14" s="13">
        <v>168933.74238500406</v>
      </c>
      <c r="AK14" s="13">
        <v>168980.00583415755</v>
      </c>
      <c r="AL14" s="13">
        <v>169025.61638578199</v>
      </c>
      <c r="AM14" s="13">
        <v>169247.18095632849</v>
      </c>
      <c r="AN14" s="13">
        <v>169388.95121692831</v>
      </c>
      <c r="AO14" s="13">
        <v>169562.1648785047</v>
      </c>
      <c r="AP14" s="13">
        <v>169719.71018836691</v>
      </c>
      <c r="AQ14" s="13">
        <v>169732.61013014475</v>
      </c>
      <c r="AR14" s="13">
        <v>169613.97418659786</v>
      </c>
      <c r="AS14" s="13">
        <v>169454.74921485645</v>
      </c>
      <c r="AT14" s="13">
        <v>169132.49125495908</v>
      </c>
      <c r="AU14" s="13">
        <v>168691.80589016649</v>
      </c>
      <c r="AV14" s="13">
        <v>168270.08737797727</v>
      </c>
      <c r="AW14" s="13">
        <v>167770.55364321455</v>
      </c>
      <c r="AX14" s="13">
        <v>167066.05372076039</v>
      </c>
      <c r="AY14" s="13">
        <v>166452.37399943464</v>
      </c>
      <c r="AZ14" s="13">
        <v>165895.36645051849</v>
      </c>
      <c r="BA14" s="13">
        <v>165507.48699272098</v>
      </c>
      <c r="BB14" s="13">
        <v>165079.33586850026</v>
      </c>
      <c r="BC14" s="13">
        <v>164759.62956100565</v>
      </c>
      <c r="BD14" s="13" t="s">
        <v>258</v>
      </c>
      <c r="BE14" s="13" t="s">
        <v>258</v>
      </c>
      <c r="BF14" s="13" t="s">
        <v>258</v>
      </c>
    </row>
    <row r="15" spans="1:58" ht="15" customHeight="1">
      <c r="A15" s="11" t="s">
        <v>4</v>
      </c>
      <c r="B15" s="11" t="s">
        <v>34</v>
      </c>
      <c r="C15" s="13">
        <v>124995.43037597995</v>
      </c>
      <c r="D15" s="13">
        <v>126217.3366513841</v>
      </c>
      <c r="E15" s="13">
        <v>126092.01873263836</v>
      </c>
      <c r="F15" s="13">
        <v>125092.40277597621</v>
      </c>
      <c r="G15" s="13">
        <v>124935.27891804875</v>
      </c>
      <c r="H15" s="13">
        <v>125754.62431793778</v>
      </c>
      <c r="I15" s="13">
        <v>127541.76849471929</v>
      </c>
      <c r="J15" s="13">
        <v>127769.72887772626</v>
      </c>
      <c r="K15" s="13">
        <v>127942.92594704508</v>
      </c>
      <c r="L15" s="13">
        <v>128042.6160780044</v>
      </c>
      <c r="M15" s="13">
        <v>127954.59076544283</v>
      </c>
      <c r="N15" s="13">
        <v>127714.63273261947</v>
      </c>
      <c r="O15" s="13">
        <v>127335.91630501561</v>
      </c>
      <c r="P15" s="13">
        <v>127497.72462825761</v>
      </c>
      <c r="Q15" s="13">
        <v>126833.77839802412</v>
      </c>
      <c r="R15" s="13">
        <v>126278.62646582456</v>
      </c>
      <c r="S15" s="13">
        <v>125489.42414128337</v>
      </c>
      <c r="T15" s="13">
        <v>124782.28626645134</v>
      </c>
      <c r="U15" s="13">
        <v>124052.41931997275</v>
      </c>
      <c r="V15" s="13">
        <v>123169.38710247636</v>
      </c>
      <c r="W15" s="13">
        <v>122133.93967650898</v>
      </c>
      <c r="X15" s="13">
        <v>121125.29984044995</v>
      </c>
      <c r="Y15" s="13">
        <v>120406.22396138197</v>
      </c>
      <c r="Z15" s="13">
        <v>119805.33335267341</v>
      </c>
      <c r="AA15" s="13">
        <v>119115.30344301596</v>
      </c>
      <c r="AB15" s="13">
        <v>118418.00114291054</v>
      </c>
      <c r="AC15" s="13">
        <v>117842.00827937083</v>
      </c>
      <c r="AD15" s="13">
        <v>117262.31451377305</v>
      </c>
      <c r="AE15" s="13">
        <v>116727.23701866728</v>
      </c>
      <c r="AF15" s="13">
        <v>116191.12239424889</v>
      </c>
      <c r="AG15" s="13">
        <v>115678.54422917184</v>
      </c>
      <c r="AH15" s="13">
        <v>115265.49150926145</v>
      </c>
      <c r="AI15" s="13">
        <v>114838.55142814478</v>
      </c>
      <c r="AJ15" s="13">
        <v>114751.55865169829</v>
      </c>
      <c r="AK15" s="13">
        <v>114673.62849111819</v>
      </c>
      <c r="AL15" s="13">
        <v>114580.66506758163</v>
      </c>
      <c r="AM15" s="13">
        <v>114569.39323217743</v>
      </c>
      <c r="AN15" s="13">
        <v>114576.21162596742</v>
      </c>
      <c r="AO15" s="13">
        <v>114458.8557694458</v>
      </c>
      <c r="AP15" s="13">
        <v>114384.42846239488</v>
      </c>
      <c r="AQ15" s="13">
        <v>114314.90042100732</v>
      </c>
      <c r="AR15" s="13">
        <v>114027.26835398028</v>
      </c>
      <c r="AS15" s="13">
        <v>113900.03633293568</v>
      </c>
      <c r="AT15" s="13">
        <v>113514.73493982933</v>
      </c>
      <c r="AU15" s="13">
        <v>113123.69434873453</v>
      </c>
      <c r="AV15" s="13">
        <v>112665.55830065186</v>
      </c>
      <c r="AW15" s="13">
        <v>112155.65814414901</v>
      </c>
      <c r="AX15" s="13">
        <v>111541.1121016532</v>
      </c>
      <c r="AY15" s="13">
        <v>110949.39478721168</v>
      </c>
      <c r="AZ15" s="13">
        <v>110429.76005540087</v>
      </c>
      <c r="BA15" s="13">
        <v>109876.58146689899</v>
      </c>
      <c r="BB15" s="13">
        <v>109337.70872113878</v>
      </c>
      <c r="BC15" s="13">
        <v>108995.4169731461</v>
      </c>
      <c r="BD15" s="13" t="s">
        <v>258</v>
      </c>
      <c r="BE15" s="13" t="s">
        <v>258</v>
      </c>
      <c r="BF15" s="13" t="s">
        <v>258</v>
      </c>
    </row>
    <row r="16" spans="1:58" ht="15" customHeight="1">
      <c r="A16" s="11"/>
      <c r="B16" s="11" t="s">
        <v>35</v>
      </c>
      <c r="C16" s="13">
        <v>196525.19674463951</v>
      </c>
      <c r="D16" s="13">
        <v>198129.94635850438</v>
      </c>
      <c r="E16" s="13">
        <v>197944.81538165748</v>
      </c>
      <c r="F16" s="13">
        <v>197581.35073173521</v>
      </c>
      <c r="G16" s="13">
        <v>198926.92297917118</v>
      </c>
      <c r="H16" s="13">
        <v>202342.1421158759</v>
      </c>
      <c r="I16" s="13">
        <v>206003.08307385925</v>
      </c>
      <c r="J16" s="13">
        <v>207412.03792887792</v>
      </c>
      <c r="K16" s="13">
        <v>208774.30673886233</v>
      </c>
      <c r="L16" s="13">
        <v>209792.46806410918</v>
      </c>
      <c r="M16" s="13">
        <v>210638.99500488013</v>
      </c>
      <c r="N16" s="13">
        <v>211086.92212057926</v>
      </c>
      <c r="O16" s="13">
        <v>211297.1086390079</v>
      </c>
      <c r="P16" s="13">
        <v>212257.64317481554</v>
      </c>
      <c r="Q16" s="13">
        <v>211981.53621619358</v>
      </c>
      <c r="R16" s="13">
        <v>211618.46992274033</v>
      </c>
      <c r="S16" s="13">
        <v>210952.33555235266</v>
      </c>
      <c r="T16" s="13">
        <v>210200.12604615401</v>
      </c>
      <c r="U16" s="13">
        <v>209186.17888667289</v>
      </c>
      <c r="V16" s="13">
        <v>208046.6801445109</v>
      </c>
      <c r="W16" s="13">
        <v>206869.00655974727</v>
      </c>
      <c r="X16" s="13">
        <v>205993.94788153656</v>
      </c>
      <c r="Y16" s="13">
        <v>205402.2302823737</v>
      </c>
      <c r="Z16" s="13">
        <v>204806.77712805057</v>
      </c>
      <c r="AA16" s="13">
        <v>204249.81809744859</v>
      </c>
      <c r="AB16" s="13">
        <v>203724.95057672964</v>
      </c>
      <c r="AC16" s="13">
        <v>203159.27065894424</v>
      </c>
      <c r="AD16" s="13">
        <v>202706.34404256305</v>
      </c>
      <c r="AE16" s="13">
        <v>202077.78048646561</v>
      </c>
      <c r="AF16" s="13">
        <v>201469.53927119941</v>
      </c>
      <c r="AG16" s="13">
        <v>201017.83735752112</v>
      </c>
      <c r="AH16" s="13">
        <v>200491.57123348842</v>
      </c>
      <c r="AI16" s="13">
        <v>200138.48377582262</v>
      </c>
      <c r="AJ16" s="13">
        <v>199795.19477840091</v>
      </c>
      <c r="AK16" s="13">
        <v>199592.55876238825</v>
      </c>
      <c r="AL16" s="13">
        <v>199351.54595546029</v>
      </c>
      <c r="AM16" s="13">
        <v>199178.21050520838</v>
      </c>
      <c r="AN16" s="13">
        <v>199048.29772142513</v>
      </c>
      <c r="AO16" s="13">
        <v>198647.39083085256</v>
      </c>
      <c r="AP16" s="13">
        <v>198277.00185111159</v>
      </c>
      <c r="AQ16" s="13">
        <v>197771.92700866659</v>
      </c>
      <c r="AR16" s="13">
        <v>196907.86829320251</v>
      </c>
      <c r="AS16" s="13">
        <v>195976.36204005399</v>
      </c>
      <c r="AT16" s="13">
        <v>194658.92538602417</v>
      </c>
      <c r="AU16" s="13">
        <v>193283.59911836695</v>
      </c>
      <c r="AV16" s="13">
        <v>191992.19032347368</v>
      </c>
      <c r="AW16" s="13">
        <v>190580.20814328545</v>
      </c>
      <c r="AX16" s="13">
        <v>188985.06460117787</v>
      </c>
      <c r="AY16" s="13">
        <v>187223.35121527273</v>
      </c>
      <c r="AZ16" s="13">
        <v>185584.84450781194</v>
      </c>
      <c r="BA16" s="13">
        <v>184114.34209373023</v>
      </c>
      <c r="BB16" s="13">
        <v>182650.31989703776</v>
      </c>
      <c r="BC16" s="13">
        <v>181273.01444236023</v>
      </c>
      <c r="BD16" s="13" t="s">
        <v>258</v>
      </c>
      <c r="BE16" s="13" t="s">
        <v>258</v>
      </c>
      <c r="BF16" s="13" t="s">
        <v>258</v>
      </c>
    </row>
    <row r="17" spans="1:58" ht="15" customHeight="1">
      <c r="A17" s="11"/>
      <c r="B17" s="11" t="s">
        <v>36</v>
      </c>
      <c r="C17" s="13">
        <f>SUM(C14:C16)</f>
        <v>483583.99999999988</v>
      </c>
      <c r="D17" s="13">
        <f t="shared" ref="D17" si="52">SUM(D14:D16)</f>
        <v>488363</v>
      </c>
      <c r="E17" s="13">
        <f t="shared" ref="E17" si="53">SUM(E14:E16)</f>
        <v>487654.00000000012</v>
      </c>
      <c r="F17" s="13">
        <f t="shared" ref="F17" si="54">SUM(F14:F16)</f>
        <v>484818.99999999988</v>
      </c>
      <c r="G17" s="13">
        <f t="shared" ref="G17" si="55">SUM(G14:G16)</f>
        <v>486774</v>
      </c>
      <c r="H17" s="13">
        <f t="shared" ref="H17" si="56">SUM(H14:H16)</f>
        <v>493790.00000000012</v>
      </c>
      <c r="I17" s="13">
        <f t="shared" ref="I17" si="57">SUM(I14:I16)</f>
        <v>502188.99999999988</v>
      </c>
      <c r="J17" s="13">
        <f t="shared" ref="J17" si="58">SUM(J14:J16)</f>
        <v>504715.00733535714</v>
      </c>
      <c r="K17" s="13">
        <f t="shared" ref="K17" si="59">SUM(K14:K16)</f>
        <v>507267.20392148232</v>
      </c>
      <c r="L17" s="13">
        <f t="shared" ref="L17" si="60">SUM(L14:L16)</f>
        <v>509251.17597829236</v>
      </c>
      <c r="M17" s="13">
        <f t="shared" ref="M17" si="61">SUM(M14:M16)</f>
        <v>510790.19728181412</v>
      </c>
      <c r="N17" s="13">
        <f t="shared" ref="N17" si="62">SUM(N14:N16)</f>
        <v>511503.63401014288</v>
      </c>
      <c r="O17" s="13">
        <f t="shared" ref="O17" si="63">SUM(O14:O16)</f>
        <v>511582.76065527298</v>
      </c>
      <c r="P17" s="13">
        <f t="shared" ref="P17" si="64">SUM(P14:P16)</f>
        <v>513623.02762890782</v>
      </c>
      <c r="Q17" s="13">
        <f t="shared" ref="Q17" si="65">SUM(Q14:Q16)</f>
        <v>512627.65125499899</v>
      </c>
      <c r="R17" s="13">
        <f t="shared" ref="R17" si="66">SUM(R14:R16)</f>
        <v>511681.37236464419</v>
      </c>
      <c r="S17" s="13">
        <f t="shared" ref="S17" si="67">SUM(S14:S16)</f>
        <v>510003.5418530436</v>
      </c>
      <c r="T17" s="13">
        <f t="shared" ref="T17" si="68">SUM(T14:T16)</f>
        <v>508366.11906583275</v>
      </c>
      <c r="U17" s="13">
        <f t="shared" ref="U17" si="69">SUM(U14:U16)</f>
        <v>506220.69300817052</v>
      </c>
      <c r="V17" s="13">
        <f t="shared" ref="V17" si="70">SUM(V14:V16)</f>
        <v>503825.45244653488</v>
      </c>
      <c r="W17" s="13">
        <f t="shared" ref="W17" si="71">SUM(W14:W16)</f>
        <v>501149.40230108524</v>
      </c>
      <c r="X17" s="13">
        <f t="shared" ref="X17" si="72">SUM(X14:X16)</f>
        <v>498704.14085732028</v>
      </c>
      <c r="Y17" s="13">
        <f t="shared" ref="Y17" si="73">SUM(Y14:Y16)</f>
        <v>497181.33346006682</v>
      </c>
      <c r="Z17" s="13">
        <f t="shared" ref="Z17" si="74">SUM(Z14:Z16)</f>
        <v>495748.18640360731</v>
      </c>
      <c r="AA17" s="13">
        <f t="shared" ref="AA17" si="75">SUM(AA14:AA16)</f>
        <v>494367.04238981975</v>
      </c>
      <c r="AB17" s="13">
        <f t="shared" ref="AB17" si="76">SUM(AB14:AB16)</f>
        <v>492832.8314382903</v>
      </c>
      <c r="AC17" s="13">
        <f t="shared" ref="AC17" si="77">SUM(AC14:AC16)</f>
        <v>491443.0827092604</v>
      </c>
      <c r="AD17" s="13">
        <f t="shared" ref="AD17" si="78">SUM(AD14:AD16)</f>
        <v>490188.27064433199</v>
      </c>
      <c r="AE17" s="13">
        <f t="shared" ref="AE17" si="79">SUM(AE14:AE16)</f>
        <v>488702.14734054235</v>
      </c>
      <c r="AF17" s="13">
        <f t="shared" ref="AF17" si="80">SUM(AF14:AF16)</f>
        <v>487255.30521520076</v>
      </c>
      <c r="AG17" s="13">
        <f t="shared" ref="AG17" si="81">SUM(AG14:AG16)</f>
        <v>486095.66576240148</v>
      </c>
      <c r="AH17" s="13">
        <f t="shared" ref="AH17" si="82">SUM(AH14:AH16)</f>
        <v>484883.41198295471</v>
      </c>
      <c r="AI17" s="13">
        <f t="shared" ref="AI17" si="83">SUM(AI14:AI16)</f>
        <v>483918.86969334166</v>
      </c>
      <c r="AJ17" s="13">
        <f t="shared" ref="AJ17" si="84">SUM(AJ14:AJ16)</f>
        <v>483480.49581510329</v>
      </c>
      <c r="AK17" s="13">
        <f t="shared" ref="AK17" si="85">SUM(AK14:AK16)</f>
        <v>483246.19308766397</v>
      </c>
      <c r="AL17" s="13">
        <f t="shared" ref="AL17" si="86">SUM(AL14:AL16)</f>
        <v>482957.82740882388</v>
      </c>
      <c r="AM17" s="13">
        <f t="shared" ref="AM17" si="87">SUM(AM14:AM16)</f>
        <v>482994.78469371435</v>
      </c>
      <c r="AN17" s="13">
        <f t="shared" ref="AN17" si="88">SUM(AN14:AN16)</f>
        <v>483013.46056432085</v>
      </c>
      <c r="AO17" s="13">
        <f t="shared" ref="AO17" si="89">SUM(AO14:AO16)</f>
        <v>482668.41147880303</v>
      </c>
      <c r="AP17" s="13">
        <f t="shared" ref="AP17" si="90">SUM(AP14:AP16)</f>
        <v>482381.14050187339</v>
      </c>
      <c r="AQ17" s="13">
        <f t="shared" ref="AQ17" si="91">SUM(AQ14:AQ16)</f>
        <v>481819.43755981862</v>
      </c>
      <c r="AR17" s="13">
        <f t="shared" ref="AR17" si="92">SUM(AR14:AR16)</f>
        <v>480549.11083378061</v>
      </c>
      <c r="AS17" s="13">
        <f t="shared" ref="AS17" si="93">SUM(AS14:AS16)</f>
        <v>479331.14758784609</v>
      </c>
      <c r="AT17" s="13">
        <f t="shared" ref="AT17" si="94">SUM(AT14:AT16)</f>
        <v>477306.15158081258</v>
      </c>
      <c r="AU17" s="13">
        <f t="shared" ref="AU17" si="95">SUM(AU14:AU16)</f>
        <v>475099.09935726796</v>
      </c>
      <c r="AV17" s="13">
        <f t="shared" ref="AV17" si="96">SUM(AV14:AV16)</f>
        <v>472927.83600210282</v>
      </c>
      <c r="AW17" s="13">
        <f t="shared" ref="AW17" si="97">SUM(AW14:AW16)</f>
        <v>470506.41993064899</v>
      </c>
      <c r="AX17" s="13">
        <f t="shared" ref="AX17" si="98">SUM(AX14:AX16)</f>
        <v>467592.23042359145</v>
      </c>
      <c r="AY17" s="13">
        <f t="shared" ref="AY17" si="99">SUM(AY14:AY16)</f>
        <v>464625.12000191904</v>
      </c>
      <c r="AZ17" s="13">
        <f t="shared" ref="AZ17" si="100">SUM(AZ14:AZ16)</f>
        <v>461909.97101373132</v>
      </c>
      <c r="BA17" s="13">
        <f t="shared" ref="BA17" si="101">SUM(BA14:BA16)</f>
        <v>459498.41055335023</v>
      </c>
      <c r="BB17" s="13">
        <f t="shared" ref="BB17" si="102">SUM(BB14:BB16)</f>
        <v>457067.36448667682</v>
      </c>
      <c r="BC17" s="13">
        <f t="shared" ref="BC17" si="103">SUM(BC14:BC16)</f>
        <v>455028.06097651203</v>
      </c>
      <c r="BD17" s="13" t="s">
        <v>258</v>
      </c>
      <c r="BE17" s="13" t="s">
        <v>258</v>
      </c>
      <c r="BF17" s="13" t="s">
        <v>258</v>
      </c>
    </row>
    <row r="18" spans="1:58" ht="15" customHeight="1">
      <c r="A18" s="11"/>
      <c r="B18" s="11"/>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t="s">
        <v>258</v>
      </c>
      <c r="BE18" s="14" t="s">
        <v>258</v>
      </c>
      <c r="BF18" s="14" t="s">
        <v>258</v>
      </c>
    </row>
    <row r="19" spans="1:58" ht="15" customHeight="1">
      <c r="A19" s="11"/>
      <c r="B19" s="11"/>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t="s">
        <v>258</v>
      </c>
      <c r="BE19" s="14" t="s">
        <v>258</v>
      </c>
      <c r="BF19" s="14" t="s">
        <v>258</v>
      </c>
    </row>
    <row r="20" spans="1:58" ht="15" customHeight="1">
      <c r="A20" s="11"/>
      <c r="B20" s="11"/>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t="s">
        <v>258</v>
      </c>
      <c r="BE20" s="14" t="s">
        <v>258</v>
      </c>
      <c r="BF20" s="14" t="s">
        <v>258</v>
      </c>
    </row>
    <row r="21" spans="1:58" ht="15" customHeight="1">
      <c r="A21" s="11" t="s">
        <v>265</v>
      </c>
      <c r="B21" s="11" t="s">
        <v>33</v>
      </c>
      <c r="C21" s="14">
        <v>54948.889609123798</v>
      </c>
      <c r="D21" s="14">
        <v>55007.999204230131</v>
      </c>
      <c r="E21" s="14">
        <v>54940.535184362991</v>
      </c>
      <c r="F21" s="14">
        <v>54635.589321071187</v>
      </c>
      <c r="G21" s="14">
        <v>54314.967567762738</v>
      </c>
      <c r="H21" s="14">
        <v>54099.032234202889</v>
      </c>
      <c r="I21" s="14">
        <v>53907.717536338998</v>
      </c>
      <c r="J21" s="14">
        <v>53576.922166399469</v>
      </c>
      <c r="K21" s="14">
        <v>53098.652129089605</v>
      </c>
      <c r="L21" s="14">
        <v>52705.066609294801</v>
      </c>
      <c r="M21" s="14">
        <v>52378.076991917565</v>
      </c>
      <c r="N21" s="14">
        <v>52302.299316627068</v>
      </c>
      <c r="O21" s="14">
        <v>52614.67492828254</v>
      </c>
      <c r="P21" s="14">
        <v>52187.781727685084</v>
      </c>
      <c r="Q21" s="14">
        <v>52732.330031555597</v>
      </c>
      <c r="R21" s="14">
        <v>53204.190351257486</v>
      </c>
      <c r="S21" s="14">
        <v>53739.023323913665</v>
      </c>
      <c r="T21" s="14">
        <v>54388.353213952003</v>
      </c>
      <c r="U21" s="14">
        <v>55179.903287715584</v>
      </c>
      <c r="V21" s="14">
        <v>55961.271187243656</v>
      </c>
      <c r="W21" s="14">
        <v>56706.101116202015</v>
      </c>
      <c r="X21" s="14">
        <v>57469.862644079833</v>
      </c>
      <c r="Y21" s="14">
        <v>58110.23368105285</v>
      </c>
      <c r="Z21" s="14">
        <v>58705.477405736186</v>
      </c>
      <c r="AA21" s="14">
        <v>59052.942353529033</v>
      </c>
      <c r="AB21" s="14">
        <v>59500.456024866726</v>
      </c>
      <c r="AC21" s="14">
        <v>59772.883800845586</v>
      </c>
      <c r="AD21" s="14">
        <v>60016.331128859267</v>
      </c>
      <c r="AE21" s="14">
        <v>60275.014453305208</v>
      </c>
      <c r="AF21" s="14">
        <v>60476.980512016613</v>
      </c>
      <c r="AG21" s="14">
        <v>60618.744963826284</v>
      </c>
      <c r="AH21" s="14">
        <v>60837.320155941154</v>
      </c>
      <c r="AI21" s="14">
        <v>60982.219351250511</v>
      </c>
      <c r="AJ21" s="14">
        <v>60955.305667825778</v>
      </c>
      <c r="AK21" s="14">
        <v>60882.265943470782</v>
      </c>
      <c r="AL21" s="14">
        <v>60802.320128131068</v>
      </c>
      <c r="AM21" s="14">
        <v>60536.538322589702</v>
      </c>
      <c r="AN21" s="14">
        <v>60337.741193324066</v>
      </c>
      <c r="AO21" s="14">
        <v>60092.927354473475</v>
      </c>
      <c r="AP21" s="14">
        <v>59841.371796783133</v>
      </c>
      <c r="AQ21" s="14">
        <v>59717.582245393322</v>
      </c>
      <c r="AR21" s="14">
        <v>59699.582261268755</v>
      </c>
      <c r="AS21" s="14">
        <v>59702.893087070603</v>
      </c>
      <c r="AT21" s="14">
        <v>59854.469730171921</v>
      </c>
      <c r="AU21" s="14">
        <v>60101.509256301615</v>
      </c>
      <c r="AV21" s="14">
        <v>60319.024175859529</v>
      </c>
      <c r="AW21" s="14">
        <v>60601.891951121201</v>
      </c>
      <c r="AX21" s="14">
        <v>61080.994259950654</v>
      </c>
      <c r="AY21" s="14">
        <v>61458.625551359299</v>
      </c>
      <c r="AZ21" s="14">
        <v>61770.071880977441</v>
      </c>
      <c r="BA21" s="14">
        <v>61906.103866731508</v>
      </c>
      <c r="BB21" s="14">
        <v>62072.539849988287</v>
      </c>
      <c r="BC21" s="14">
        <v>62124.50834545066</v>
      </c>
      <c r="BD21" s="14" t="s">
        <v>258</v>
      </c>
      <c r="BE21" s="14" t="s">
        <v>258</v>
      </c>
      <c r="BF21" s="14" t="s">
        <v>258</v>
      </c>
    </row>
    <row r="22" spans="1:58" ht="15" customHeight="1">
      <c r="A22" s="11" t="s">
        <v>5</v>
      </c>
      <c r="B22" s="11" t="s">
        <v>34</v>
      </c>
      <c r="C22" s="14">
        <v>41279.088923627343</v>
      </c>
      <c r="D22" s="14">
        <v>41549.54575312254</v>
      </c>
      <c r="E22" s="14">
        <v>41834.745885094497</v>
      </c>
      <c r="F22" s="14">
        <v>41772.793819977262</v>
      </c>
      <c r="G22" s="14">
        <v>41868.603101418434</v>
      </c>
      <c r="H22" s="14">
        <v>41974.420957862683</v>
      </c>
      <c r="I22" s="14">
        <v>42248.3942999059</v>
      </c>
      <c r="J22" s="14">
        <v>42374.046016002008</v>
      </c>
      <c r="K22" s="14">
        <v>42484.45485287904</v>
      </c>
      <c r="L22" s="14">
        <v>42663.370099635635</v>
      </c>
      <c r="M22" s="14">
        <v>43046.297046546948</v>
      </c>
      <c r="N22" s="14">
        <v>43559.701084824803</v>
      </c>
      <c r="O22" s="14">
        <v>44293.177560161828</v>
      </c>
      <c r="P22" s="14">
        <v>44398.887129048693</v>
      </c>
      <c r="Q22" s="14">
        <v>45248.68614595924</v>
      </c>
      <c r="R22" s="14">
        <v>46035.330307962977</v>
      </c>
      <c r="S22" s="14">
        <v>46900.513134151392</v>
      </c>
      <c r="T22" s="14">
        <v>47732.134930524371</v>
      </c>
      <c r="U22" s="14">
        <v>48523.859018615585</v>
      </c>
      <c r="V22" s="14">
        <v>49375.021302621077</v>
      </c>
      <c r="W22" s="14">
        <v>50308.494466642267</v>
      </c>
      <c r="X22" s="14">
        <v>51102.899582070539</v>
      </c>
      <c r="Y22" s="14">
        <v>51750.706517038416</v>
      </c>
      <c r="Z22" s="14">
        <v>52227.830345128335</v>
      </c>
      <c r="AA22" s="14">
        <v>52700.050931471073</v>
      </c>
      <c r="AB22" s="14">
        <v>53107.963819432582</v>
      </c>
      <c r="AC22" s="14">
        <v>53338.713297071285</v>
      </c>
      <c r="AD22" s="14">
        <v>53571.293359276635</v>
      </c>
      <c r="AE22" s="14">
        <v>53732.135042490409</v>
      </c>
      <c r="AF22" s="14">
        <v>53862.803664245657</v>
      </c>
      <c r="AG22" s="14">
        <v>53972.649489710959</v>
      </c>
      <c r="AH22" s="14">
        <v>53972.004116203701</v>
      </c>
      <c r="AI22" s="14">
        <v>53969.508058865555</v>
      </c>
      <c r="AJ22" s="14">
        <v>53612.278780635825</v>
      </c>
      <c r="AK22" s="14">
        <v>53224.655642266625</v>
      </c>
      <c r="AL22" s="14">
        <v>52830.949706948806</v>
      </c>
      <c r="AM22" s="14">
        <v>52338.649438564789</v>
      </c>
      <c r="AN22" s="14">
        <v>51810.232343258554</v>
      </c>
      <c r="AO22" s="14">
        <v>51380.374510056936</v>
      </c>
      <c r="AP22" s="14">
        <v>50883.716246209908</v>
      </c>
      <c r="AQ22" s="14">
        <v>50366.861485139612</v>
      </c>
      <c r="AR22" s="14">
        <v>50051.724658464074</v>
      </c>
      <c r="AS22" s="14">
        <v>49568.243729892936</v>
      </c>
      <c r="AT22" s="14">
        <v>49333.357410358607</v>
      </c>
      <c r="AU22" s="14">
        <v>49090.095638383624</v>
      </c>
      <c r="AV22" s="14">
        <v>48913.07484406374</v>
      </c>
      <c r="AW22" s="14">
        <v>48789.260012315666</v>
      </c>
      <c r="AX22" s="14">
        <v>48772.286035114252</v>
      </c>
      <c r="AY22" s="14">
        <v>48734.98862527575</v>
      </c>
      <c r="AZ22" s="14">
        <v>48632.441515134822</v>
      </c>
      <c r="BA22" s="14">
        <v>48573.467635175948</v>
      </c>
      <c r="BB22" s="14">
        <v>48513.664757796352</v>
      </c>
      <c r="BC22" s="14">
        <v>48276.949580897992</v>
      </c>
      <c r="BD22" s="14" t="s">
        <v>258</v>
      </c>
      <c r="BE22" s="14" t="s">
        <v>258</v>
      </c>
      <c r="BF22" s="14" t="s">
        <v>258</v>
      </c>
    </row>
    <row r="23" spans="1:58" ht="15" customHeight="1">
      <c r="A23" s="11"/>
      <c r="B23" s="11" t="s">
        <v>35</v>
      </c>
      <c r="C23" s="14">
        <v>69397.021467248822</v>
      </c>
      <c r="D23" s="14">
        <v>69552.455042647343</v>
      </c>
      <c r="E23" s="14">
        <v>69553.718930542498</v>
      </c>
      <c r="F23" s="14">
        <v>69251.616858951544</v>
      </c>
      <c r="G23" s="14">
        <v>68550.429330818864</v>
      </c>
      <c r="H23" s="14">
        <v>68298.546807934457</v>
      </c>
      <c r="I23" s="14">
        <v>67910.888163755109</v>
      </c>
      <c r="J23" s="14">
        <v>67243.226172475275</v>
      </c>
      <c r="K23" s="14">
        <v>66545.406272347274</v>
      </c>
      <c r="L23" s="14">
        <v>65993.781639684021</v>
      </c>
      <c r="M23" s="14">
        <v>65491.802386064555</v>
      </c>
      <c r="N23" s="14">
        <v>65352.12475065943</v>
      </c>
      <c r="O23" s="14">
        <v>65582.03024115981</v>
      </c>
      <c r="P23" s="14">
        <v>64990.687951823107</v>
      </c>
      <c r="Q23" s="14">
        <v>65481.07194589109</v>
      </c>
      <c r="R23" s="14">
        <v>66013.55308323077</v>
      </c>
      <c r="S23" s="14">
        <v>66659.624356239612</v>
      </c>
      <c r="T23" s="14">
        <v>67494.078910095501</v>
      </c>
      <c r="U23" s="14">
        <v>68513.8702563181</v>
      </c>
      <c r="V23" s="14">
        <v>69509.476712200893</v>
      </c>
      <c r="W23" s="14">
        <v>70475.874556576629</v>
      </c>
      <c r="X23" s="14">
        <v>71138.531439215396</v>
      </c>
      <c r="Y23" s="14">
        <v>71689.137048061617</v>
      </c>
      <c r="Z23" s="14">
        <v>72176.275011821141</v>
      </c>
      <c r="AA23" s="14">
        <v>72461.44034001627</v>
      </c>
      <c r="AB23" s="14">
        <v>72654.066797612584</v>
      </c>
      <c r="AC23" s="14">
        <v>72812.897662265765</v>
      </c>
      <c r="AD23" s="14">
        <v>72840.641755219185</v>
      </c>
      <c r="AE23" s="14">
        <v>73014.741105923298</v>
      </c>
      <c r="AF23" s="14">
        <v>73181.209543475852</v>
      </c>
      <c r="AG23" s="14">
        <v>73248.821594738532</v>
      </c>
      <c r="AH23" s="14">
        <v>73411.643774336946</v>
      </c>
      <c r="AI23" s="14">
        <v>73421.755290484856</v>
      </c>
      <c r="AJ23" s="14">
        <v>73419.313315137304</v>
      </c>
      <c r="AK23" s="14">
        <v>73263.964865687274</v>
      </c>
      <c r="AL23" s="14">
        <v>73121.683806155997</v>
      </c>
      <c r="AM23" s="14">
        <v>72884.590375850908</v>
      </c>
      <c r="AN23" s="14">
        <v>72566.598582540886</v>
      </c>
      <c r="AO23" s="14">
        <v>72480.873581142354</v>
      </c>
      <c r="AP23" s="14">
        <v>72309.544199055788</v>
      </c>
      <c r="AQ23" s="14">
        <v>72234.538963362269</v>
      </c>
      <c r="AR23" s="14">
        <v>72473.621122362048</v>
      </c>
      <c r="AS23" s="14">
        <v>72734.970906424802</v>
      </c>
      <c r="AT23" s="14">
        <v>73338.132960656585</v>
      </c>
      <c r="AU23" s="14">
        <v>73953.964074765667</v>
      </c>
      <c r="AV23" s="14">
        <v>74448.269899321909</v>
      </c>
      <c r="AW23" s="14">
        <v>75033.105625126089</v>
      </c>
      <c r="AX23" s="14">
        <v>75767.872103035494</v>
      </c>
      <c r="AY23" s="14">
        <v>76631.590980134642</v>
      </c>
      <c r="AZ23" s="14">
        <v>77335.815291107952</v>
      </c>
      <c r="BA23" s="14">
        <v>77843.078041300425</v>
      </c>
      <c r="BB23" s="14">
        <v>78318.89070903523</v>
      </c>
      <c r="BC23" s="14">
        <v>78681.5723490401</v>
      </c>
      <c r="BD23" s="14" t="s">
        <v>258</v>
      </c>
      <c r="BE23" s="14" t="s">
        <v>258</v>
      </c>
      <c r="BF23" s="14" t="s">
        <v>258</v>
      </c>
    </row>
    <row r="24" spans="1:58" ht="15" customHeight="1">
      <c r="A24" s="11"/>
      <c r="B24" s="11" t="s">
        <v>36</v>
      </c>
      <c r="C24" s="13">
        <f>SUM(C21:C23)</f>
        <v>165624.99999999997</v>
      </c>
      <c r="D24" s="13">
        <f t="shared" ref="D24" si="104">SUM(D21:D23)</f>
        <v>166110</v>
      </c>
      <c r="E24" s="13">
        <f t="shared" ref="E24" si="105">SUM(E21:E23)</f>
        <v>166329</v>
      </c>
      <c r="F24" s="13">
        <f t="shared" ref="F24" si="106">SUM(F21:F23)</f>
        <v>165660</v>
      </c>
      <c r="G24" s="13">
        <f t="shared" ref="G24" si="107">SUM(G21:G23)</f>
        <v>164734.00000000006</v>
      </c>
      <c r="H24" s="13">
        <f t="shared" ref="H24" si="108">SUM(H21:H23)</f>
        <v>164372.00000000003</v>
      </c>
      <c r="I24" s="13">
        <f t="shared" ref="I24" si="109">SUM(I21:I23)</f>
        <v>164067</v>
      </c>
      <c r="J24" s="13">
        <f t="shared" ref="J24" si="110">SUM(J21:J23)</f>
        <v>163194.19435487676</v>
      </c>
      <c r="K24" s="13">
        <f t="shared" ref="K24" si="111">SUM(K21:K23)</f>
        <v>162128.51325431594</v>
      </c>
      <c r="L24" s="13">
        <f t="shared" ref="L24" si="112">SUM(L21:L23)</f>
        <v>161362.21834861446</v>
      </c>
      <c r="M24" s="13">
        <f t="shared" ref="M24" si="113">SUM(M21:M23)</f>
        <v>160916.17642452905</v>
      </c>
      <c r="N24" s="13">
        <f t="shared" ref="N24" si="114">SUM(N21:N23)</f>
        <v>161214.12515211129</v>
      </c>
      <c r="O24" s="13">
        <f t="shared" ref="O24" si="115">SUM(O21:O23)</f>
        <v>162489.88272960417</v>
      </c>
      <c r="P24" s="13">
        <f t="shared" ref="P24" si="116">SUM(P21:P23)</f>
        <v>161577.35680855688</v>
      </c>
      <c r="Q24" s="13">
        <f t="shared" ref="Q24" si="117">SUM(Q21:Q23)</f>
        <v>163462.08812340593</v>
      </c>
      <c r="R24" s="13">
        <f t="shared" ref="R24" si="118">SUM(R21:R23)</f>
        <v>165253.07374245123</v>
      </c>
      <c r="S24" s="13">
        <f t="shared" ref="S24" si="119">SUM(S21:S23)</f>
        <v>167299.16081430466</v>
      </c>
      <c r="T24" s="13">
        <f t="shared" ref="T24" si="120">SUM(T21:T23)</f>
        <v>169614.56705457187</v>
      </c>
      <c r="U24" s="13">
        <f t="shared" ref="U24" si="121">SUM(U21:U23)</f>
        <v>172217.63256264926</v>
      </c>
      <c r="V24" s="13">
        <f t="shared" ref="V24" si="122">SUM(V21:V23)</f>
        <v>174845.76920206562</v>
      </c>
      <c r="W24" s="13">
        <f t="shared" ref="W24" si="123">SUM(W21:W23)</f>
        <v>177490.47013942091</v>
      </c>
      <c r="X24" s="13">
        <f t="shared" ref="X24" si="124">SUM(X21:X23)</f>
        <v>179711.29366536578</v>
      </c>
      <c r="Y24" s="13">
        <f t="shared" ref="Y24" si="125">SUM(Y21:Y23)</f>
        <v>181550.07724615288</v>
      </c>
      <c r="Z24" s="13">
        <f t="shared" ref="Z24" si="126">SUM(Z21:Z23)</f>
        <v>183109.58276268566</v>
      </c>
      <c r="AA24" s="13">
        <f t="shared" ref="AA24" si="127">SUM(AA21:AA23)</f>
        <v>184214.43362501636</v>
      </c>
      <c r="AB24" s="13">
        <f t="shared" ref="AB24" si="128">SUM(AB21:AB23)</f>
        <v>185262.48664191191</v>
      </c>
      <c r="AC24" s="13">
        <f t="shared" ref="AC24" si="129">SUM(AC21:AC23)</f>
        <v>185924.49476018263</v>
      </c>
      <c r="AD24" s="13">
        <f t="shared" ref="AD24" si="130">SUM(AD21:AD23)</f>
        <v>186428.26624335509</v>
      </c>
      <c r="AE24" s="13">
        <f t="shared" ref="AE24" si="131">SUM(AE21:AE23)</f>
        <v>187021.89060171891</v>
      </c>
      <c r="AF24" s="13">
        <f t="shared" ref="AF24" si="132">SUM(AF21:AF23)</f>
        <v>187520.99371973812</v>
      </c>
      <c r="AG24" s="13">
        <f t="shared" ref="AG24" si="133">SUM(AG21:AG23)</f>
        <v>187840.21604827576</v>
      </c>
      <c r="AH24" s="13">
        <f t="shared" ref="AH24" si="134">SUM(AH21:AH23)</f>
        <v>188220.96804648178</v>
      </c>
      <c r="AI24" s="13">
        <f t="shared" ref="AI24" si="135">SUM(AI21:AI23)</f>
        <v>188373.48270060093</v>
      </c>
      <c r="AJ24" s="13">
        <f t="shared" ref="AJ24" si="136">SUM(AJ21:AJ23)</f>
        <v>187986.89776359888</v>
      </c>
      <c r="AK24" s="13">
        <f t="shared" ref="AK24" si="137">SUM(AK21:AK23)</f>
        <v>187370.88645142468</v>
      </c>
      <c r="AL24" s="13">
        <f t="shared" ref="AL24" si="138">SUM(AL21:AL23)</f>
        <v>186754.95364123589</v>
      </c>
      <c r="AM24" s="13">
        <f t="shared" ref="AM24" si="139">SUM(AM21:AM23)</f>
        <v>185759.7781370054</v>
      </c>
      <c r="AN24" s="13">
        <f t="shared" ref="AN24" si="140">SUM(AN21:AN23)</f>
        <v>184714.57211912351</v>
      </c>
      <c r="AO24" s="13">
        <f t="shared" ref="AO24" si="141">SUM(AO21:AO23)</f>
        <v>183954.17544567276</v>
      </c>
      <c r="AP24" s="13">
        <f t="shared" ref="AP24" si="142">SUM(AP21:AP23)</f>
        <v>183034.63224204883</v>
      </c>
      <c r="AQ24" s="13">
        <f t="shared" ref="AQ24" si="143">SUM(AQ21:AQ23)</f>
        <v>182318.9826938952</v>
      </c>
      <c r="AR24" s="13">
        <f t="shared" ref="AR24" si="144">SUM(AR21:AR23)</f>
        <v>182224.92804209486</v>
      </c>
      <c r="AS24" s="13">
        <f t="shared" ref="AS24" si="145">SUM(AS21:AS23)</f>
        <v>182006.10772338836</v>
      </c>
      <c r="AT24" s="13">
        <f t="shared" ref="AT24" si="146">SUM(AT21:AT23)</f>
        <v>182525.96010118711</v>
      </c>
      <c r="AU24" s="13">
        <f t="shared" ref="AU24" si="147">SUM(AU21:AU23)</f>
        <v>183145.56896945089</v>
      </c>
      <c r="AV24" s="13">
        <f t="shared" ref="AV24" si="148">SUM(AV21:AV23)</f>
        <v>183680.3689192452</v>
      </c>
      <c r="AW24" s="13">
        <f t="shared" ref="AW24" si="149">SUM(AW21:AW23)</f>
        <v>184424.25758856296</v>
      </c>
      <c r="AX24" s="13">
        <f t="shared" ref="AX24" si="150">SUM(AX21:AX23)</f>
        <v>185621.15239810041</v>
      </c>
      <c r="AY24" s="13">
        <f t="shared" ref="AY24" si="151">SUM(AY21:AY23)</f>
        <v>186825.20515676969</v>
      </c>
      <c r="AZ24" s="13">
        <f t="shared" ref="AZ24" si="152">SUM(AZ21:AZ23)</f>
        <v>187738.32868722023</v>
      </c>
      <c r="BA24" s="13">
        <f t="shared" ref="BA24" si="153">SUM(BA21:BA23)</f>
        <v>188322.6495432079</v>
      </c>
      <c r="BB24" s="13">
        <f t="shared" ref="BB24" si="154">SUM(BB21:BB23)</f>
        <v>188905.09531681985</v>
      </c>
      <c r="BC24" s="13">
        <f t="shared" ref="BC24" si="155">SUM(BC21:BC23)</f>
        <v>189083.03027538874</v>
      </c>
      <c r="BD24" s="14" t="s">
        <v>258</v>
      </c>
      <c r="BE24" s="14" t="s">
        <v>258</v>
      </c>
      <c r="BF24" s="14" t="s">
        <v>258</v>
      </c>
    </row>
    <row r="25" spans="1:58" ht="15" customHeight="1">
      <c r="A25" s="11"/>
      <c r="B25" s="11"/>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t="s">
        <v>258</v>
      </c>
      <c r="BE25" s="14" t="s">
        <v>258</v>
      </c>
      <c r="BF25" s="14" t="s">
        <v>258</v>
      </c>
    </row>
    <row r="26" spans="1:58" ht="15" customHeight="1">
      <c r="A26" s="11"/>
      <c r="B26" s="11"/>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t="s">
        <v>258</v>
      </c>
      <c r="BE26" s="14" t="s">
        <v>258</v>
      </c>
      <c r="BF26" s="14" t="s">
        <v>258</v>
      </c>
    </row>
    <row r="27" spans="1:58" ht="15" customHeight="1">
      <c r="A27" s="11"/>
      <c r="B27" s="11"/>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t="s">
        <v>258</v>
      </c>
      <c r="BE27" s="14" t="s">
        <v>258</v>
      </c>
      <c r="BF27" s="14" t="s">
        <v>258</v>
      </c>
    </row>
    <row r="28" spans="1:58" ht="15" customHeight="1">
      <c r="A28" s="15" t="s">
        <v>266</v>
      </c>
      <c r="B28" s="11" t="s">
        <v>33</v>
      </c>
      <c r="C28" s="13">
        <v>243927.99999999997</v>
      </c>
      <c r="D28" s="13">
        <v>245982.00000000009</v>
      </c>
      <c r="E28" s="13">
        <v>245536.00000000006</v>
      </c>
      <c r="F28" s="13">
        <v>243225.00000000003</v>
      </c>
      <c r="G28" s="13">
        <v>243332.00000000003</v>
      </c>
      <c r="H28" s="13">
        <v>245568.99999999991</v>
      </c>
      <c r="I28" s="13">
        <v>247908.99999999988</v>
      </c>
      <c r="J28" s="13">
        <v>248242.83960761121</v>
      </c>
      <c r="K28" s="13">
        <v>248505.09990783356</v>
      </c>
      <c r="L28" s="13">
        <v>248713.35851190137</v>
      </c>
      <c r="M28" s="13">
        <v>248844.03579190158</v>
      </c>
      <c r="N28" s="13">
        <v>248960.77127359615</v>
      </c>
      <c r="O28" s="13">
        <v>249169.44153999031</v>
      </c>
      <c r="P28" s="13">
        <v>249399.94530684807</v>
      </c>
      <c r="Q28" s="13">
        <v>249637.88506275465</v>
      </c>
      <c r="R28" s="13">
        <v>249871.17596327857</v>
      </c>
      <c r="S28" s="13">
        <v>250147.38737520759</v>
      </c>
      <c r="T28" s="13">
        <v>250556.54913020573</v>
      </c>
      <c r="U28" s="13">
        <v>250996.18322347989</v>
      </c>
      <c r="V28" s="13">
        <v>251441.2952463312</v>
      </c>
      <c r="W28" s="13">
        <v>251887.83442737153</v>
      </c>
      <c r="X28" s="13">
        <v>252308.12710684014</v>
      </c>
      <c r="Y28" s="13">
        <v>252807.8682452029</v>
      </c>
      <c r="Z28" s="13">
        <v>253238.93695758248</v>
      </c>
      <c r="AA28" s="13">
        <v>253522.61122600868</v>
      </c>
      <c r="AB28" s="13">
        <v>253724.39850056788</v>
      </c>
      <c r="AC28" s="13">
        <v>253803.10884939582</v>
      </c>
      <c r="AD28" s="13">
        <v>253865.25717908534</v>
      </c>
      <c r="AE28" s="13">
        <v>253825.88180118968</v>
      </c>
      <c r="AF28" s="13">
        <v>253733.66323437053</v>
      </c>
      <c r="AG28" s="13">
        <v>253670.35556223942</v>
      </c>
      <c r="AH28" s="13">
        <v>253595.07996681952</v>
      </c>
      <c r="AI28" s="13">
        <v>253517.88215393512</v>
      </c>
      <c r="AJ28" s="13">
        <v>253431.09690406112</v>
      </c>
      <c r="AK28" s="13">
        <v>253338.38863884067</v>
      </c>
      <c r="AL28" s="13">
        <v>253229.13826427603</v>
      </c>
      <c r="AM28" s="13">
        <v>253100.01192998889</v>
      </c>
      <c r="AN28" s="13">
        <v>252949.48615038962</v>
      </c>
      <c r="AO28" s="13">
        <v>252771.90675412153</v>
      </c>
      <c r="AP28" s="13">
        <v>252564.90930235753</v>
      </c>
      <c r="AQ28" s="13">
        <v>252333.47041926283</v>
      </c>
      <c r="AR28" s="13">
        <v>252075.70669751082</v>
      </c>
      <c r="AS28" s="13">
        <v>251800.53997757452</v>
      </c>
      <c r="AT28" s="13">
        <v>251512.72812822621</v>
      </c>
      <c r="AU28" s="13">
        <v>251206.06301359617</v>
      </c>
      <c r="AV28" s="13">
        <v>250890.04249301917</v>
      </c>
      <c r="AW28" s="13">
        <v>250560.63997467249</v>
      </c>
      <c r="AX28" s="13">
        <v>250221.75113681995</v>
      </c>
      <c r="AY28" s="13">
        <v>249875.5576894132</v>
      </c>
      <c r="AZ28" s="13">
        <v>249521.33064884754</v>
      </c>
      <c r="BA28" s="13">
        <v>249162.09181689986</v>
      </c>
      <c r="BB28" s="13">
        <v>248796.53923291972</v>
      </c>
      <c r="BC28" s="13">
        <v>248426.4883003578</v>
      </c>
      <c r="BD28" s="13" t="s">
        <v>258</v>
      </c>
      <c r="BE28" s="13" t="s">
        <v>258</v>
      </c>
      <c r="BF28" s="13" t="s">
        <v>258</v>
      </c>
    </row>
    <row r="29" spans="1:58" ht="15" customHeight="1">
      <c r="A29" s="11" t="s">
        <v>6</v>
      </c>
      <c r="B29" s="11" t="s">
        <v>34</v>
      </c>
      <c r="C29" s="13">
        <v>189022.99999999997</v>
      </c>
      <c r="D29" s="13">
        <v>190511.99999999997</v>
      </c>
      <c r="E29" s="13">
        <v>190732.00000000003</v>
      </c>
      <c r="F29" s="13">
        <v>189306.00000000006</v>
      </c>
      <c r="G29" s="13">
        <v>189046.99999999994</v>
      </c>
      <c r="H29" s="13">
        <v>189480.99999999997</v>
      </c>
      <c r="I29" s="13">
        <v>191100.00000000017</v>
      </c>
      <c r="J29" s="13">
        <v>191079.18261067107</v>
      </c>
      <c r="K29" s="13">
        <v>191033.38152891587</v>
      </c>
      <c r="L29" s="13">
        <v>190950.1641527933</v>
      </c>
      <c r="M29" s="13">
        <v>190820.59321984422</v>
      </c>
      <c r="N29" s="13">
        <v>190694.166737388</v>
      </c>
      <c r="O29" s="13">
        <v>190648.2461808729</v>
      </c>
      <c r="P29" s="13">
        <v>190611.44368239553</v>
      </c>
      <c r="Q29" s="13">
        <v>190589.27288474393</v>
      </c>
      <c r="R29" s="13">
        <v>190555.02884089021</v>
      </c>
      <c r="S29" s="13">
        <v>190507.31919161385</v>
      </c>
      <c r="T29" s="13">
        <v>190544.87940631001</v>
      </c>
      <c r="U29" s="13">
        <v>190564.57181757138</v>
      </c>
      <c r="V29" s="13">
        <v>190548.75812474225</v>
      </c>
      <c r="W29" s="13">
        <v>190514.35511910598</v>
      </c>
      <c r="X29" s="13">
        <v>190421.67331673999</v>
      </c>
      <c r="Y29" s="13">
        <v>190373.25592756749</v>
      </c>
      <c r="Z29" s="13">
        <v>190277.73316552385</v>
      </c>
      <c r="AA29" s="13">
        <v>190090.2645385403</v>
      </c>
      <c r="AB29" s="13">
        <v>189832.91207459493</v>
      </c>
      <c r="AC29" s="13">
        <v>189514.18394734425</v>
      </c>
      <c r="AD29" s="13">
        <v>189188.68809542331</v>
      </c>
      <c r="AE29" s="13">
        <v>188828.16704581692</v>
      </c>
      <c r="AF29" s="13">
        <v>188426.6393612712</v>
      </c>
      <c r="AG29" s="13">
        <v>188018.32807519939</v>
      </c>
      <c r="AH29" s="13">
        <v>187589.53204877171</v>
      </c>
      <c r="AI29" s="13">
        <v>187134.99308260987</v>
      </c>
      <c r="AJ29" s="13">
        <v>186652.34575378842</v>
      </c>
      <c r="AK29" s="13">
        <v>186137.45704754235</v>
      </c>
      <c r="AL29" s="13">
        <v>185590.29719077711</v>
      </c>
      <c r="AM29" s="13">
        <v>185016.08039510899</v>
      </c>
      <c r="AN29" s="13">
        <v>184416.46135419564</v>
      </c>
      <c r="AO29" s="13">
        <v>183782.52131964982</v>
      </c>
      <c r="AP29" s="13">
        <v>183118.49053202124</v>
      </c>
      <c r="AQ29" s="13">
        <v>182430.55560037153</v>
      </c>
      <c r="AR29" s="13">
        <v>181719.76653627766</v>
      </c>
      <c r="AS29" s="13">
        <v>180994.65619638743</v>
      </c>
      <c r="AT29" s="13">
        <v>180258.90910891898</v>
      </c>
      <c r="AU29" s="13">
        <v>179507.39185165541</v>
      </c>
      <c r="AV29" s="13">
        <v>178750.45894161801</v>
      </c>
      <c r="AW29" s="13">
        <v>177992.28907689385</v>
      </c>
      <c r="AX29" s="13">
        <v>177234.74807051214</v>
      </c>
      <c r="AY29" s="13">
        <v>176483.35818469973</v>
      </c>
      <c r="AZ29" s="13">
        <v>175741.44479740731</v>
      </c>
      <c r="BA29" s="13">
        <v>175009.36852564188</v>
      </c>
      <c r="BB29" s="13">
        <v>174292.54522246614</v>
      </c>
      <c r="BC29" s="13">
        <v>173596.51098902826</v>
      </c>
      <c r="BD29" s="13" t="s">
        <v>258</v>
      </c>
      <c r="BE29" s="13" t="s">
        <v>258</v>
      </c>
      <c r="BF29" s="13" t="s">
        <v>258</v>
      </c>
    </row>
    <row r="30" spans="1:58">
      <c r="A30" s="11"/>
      <c r="B30" s="11" t="s">
        <v>35</v>
      </c>
      <c r="C30" s="13">
        <v>296583.00000000012</v>
      </c>
      <c r="D30" s="13">
        <v>297999.00000000012</v>
      </c>
      <c r="E30" s="13">
        <v>297404.00000000017</v>
      </c>
      <c r="F30" s="13">
        <v>296172.00000000012</v>
      </c>
      <c r="G30" s="13">
        <v>296046</v>
      </c>
      <c r="H30" s="13">
        <v>298583.99999999994</v>
      </c>
      <c r="I30" s="13">
        <v>301510</v>
      </c>
      <c r="J30" s="13">
        <v>301865.81561761</v>
      </c>
      <c r="K30" s="13">
        <v>302103.56259204773</v>
      </c>
      <c r="L30" s="13">
        <v>302237.90275051212</v>
      </c>
      <c r="M30" s="13">
        <v>302286.65916948696</v>
      </c>
      <c r="N30" s="13">
        <v>302259.51590274106</v>
      </c>
      <c r="O30" s="13">
        <v>302344.60754893767</v>
      </c>
      <c r="P30" s="13">
        <v>302374.6430126382</v>
      </c>
      <c r="Q30" s="13">
        <v>302349.53898271814</v>
      </c>
      <c r="R30" s="13">
        <v>302282.94198247819</v>
      </c>
      <c r="S30" s="13">
        <v>302195.82899889332</v>
      </c>
      <c r="T30" s="13">
        <v>302202.93729522446</v>
      </c>
      <c r="U30" s="13">
        <v>302162.10322418727</v>
      </c>
      <c r="V30" s="13">
        <v>302111.19321276044</v>
      </c>
      <c r="W30" s="13">
        <v>302038.55553175014</v>
      </c>
      <c r="X30" s="13">
        <v>301944.35117079539</v>
      </c>
      <c r="Y30" s="13">
        <v>301918.66119815613</v>
      </c>
      <c r="Z30" s="13">
        <v>301816.80729075213</v>
      </c>
      <c r="AA30" s="13">
        <v>301539.03933146218</v>
      </c>
      <c r="AB30" s="13">
        <v>301187.86291939445</v>
      </c>
      <c r="AC30" s="13">
        <v>300742.74761650729</v>
      </c>
      <c r="AD30" s="13">
        <v>300257.60263308592</v>
      </c>
      <c r="AE30" s="13">
        <v>299717.57705582865</v>
      </c>
      <c r="AF30" s="13">
        <v>299169.55295344698</v>
      </c>
      <c r="AG30" s="13">
        <v>298661.67234566214</v>
      </c>
      <c r="AH30" s="13">
        <v>298161.94935340277</v>
      </c>
      <c r="AI30" s="13">
        <v>297666.98686391313</v>
      </c>
      <c r="AJ30" s="13">
        <v>297151.37502040231</v>
      </c>
      <c r="AK30" s="13">
        <v>296606.20244757261</v>
      </c>
      <c r="AL30" s="13">
        <v>296027.30520395871</v>
      </c>
      <c r="AM30" s="13">
        <v>295411.93302114261</v>
      </c>
      <c r="AN30" s="13">
        <v>294747.92495410959</v>
      </c>
      <c r="AO30" s="13">
        <v>294039.68034306529</v>
      </c>
      <c r="AP30" s="13">
        <v>293272.26821936219</v>
      </c>
      <c r="AQ30" s="13">
        <v>292463.62187111273</v>
      </c>
      <c r="AR30" s="13">
        <v>291615.40016696131</v>
      </c>
      <c r="AS30" s="13">
        <v>290726.39685070649</v>
      </c>
      <c r="AT30" s="13">
        <v>289803.05228003138</v>
      </c>
      <c r="AU30" s="13">
        <v>288843.70869338396</v>
      </c>
      <c r="AV30" s="13">
        <v>287852.20792164619</v>
      </c>
      <c r="AW30" s="13">
        <v>286833.7686239265</v>
      </c>
      <c r="AX30" s="13">
        <v>285785.63931520714</v>
      </c>
      <c r="AY30" s="13">
        <v>284707.98318457545</v>
      </c>
      <c r="AZ30" s="13">
        <v>283602.70556031389</v>
      </c>
      <c r="BA30" s="13">
        <v>282471.92118824314</v>
      </c>
      <c r="BB30" s="13">
        <v>281324.30321492947</v>
      </c>
      <c r="BC30" s="13">
        <v>280156.48025909538</v>
      </c>
      <c r="BD30" s="13" t="s">
        <v>258</v>
      </c>
      <c r="BE30" s="13" t="s">
        <v>258</v>
      </c>
      <c r="BF30" s="13" t="s">
        <v>258</v>
      </c>
    </row>
    <row r="31" spans="1:58" ht="15" customHeight="1">
      <c r="A31" s="11"/>
      <c r="B31" s="11" t="s">
        <v>36</v>
      </c>
      <c r="C31" s="13">
        <f>SUM(C28:C30)</f>
        <v>729534</v>
      </c>
      <c r="D31" s="13">
        <f t="shared" ref="D31:BC31" si="156">SUM(D28:D30)</f>
        <v>734493.00000000023</v>
      </c>
      <c r="E31" s="13">
        <f t="shared" si="156"/>
        <v>733672.00000000023</v>
      </c>
      <c r="F31" s="13">
        <f t="shared" si="156"/>
        <v>728703.00000000023</v>
      </c>
      <c r="G31" s="13">
        <f t="shared" si="156"/>
        <v>728425</v>
      </c>
      <c r="H31" s="13">
        <f t="shared" si="156"/>
        <v>733633.99999999977</v>
      </c>
      <c r="I31" s="13">
        <f t="shared" si="156"/>
        <v>740519</v>
      </c>
      <c r="J31" s="13">
        <f t="shared" si="156"/>
        <v>741187.83783589234</v>
      </c>
      <c r="K31" s="13">
        <f t="shared" si="156"/>
        <v>741642.04402879719</v>
      </c>
      <c r="L31" s="13">
        <f t="shared" si="156"/>
        <v>741901.42541520682</v>
      </c>
      <c r="M31" s="13">
        <f t="shared" si="156"/>
        <v>741951.28818123275</v>
      </c>
      <c r="N31" s="13">
        <f t="shared" si="156"/>
        <v>741914.45391372521</v>
      </c>
      <c r="O31" s="13">
        <f t="shared" si="156"/>
        <v>742162.29526980082</v>
      </c>
      <c r="P31" s="13">
        <f t="shared" si="156"/>
        <v>742386.03200188186</v>
      </c>
      <c r="Q31" s="13">
        <f t="shared" si="156"/>
        <v>742576.69693021674</v>
      </c>
      <c r="R31" s="13">
        <f t="shared" si="156"/>
        <v>742709.14678664692</v>
      </c>
      <c r="S31" s="13">
        <f t="shared" si="156"/>
        <v>742850.53556571482</v>
      </c>
      <c r="T31" s="13">
        <f t="shared" si="156"/>
        <v>743304.3658317402</v>
      </c>
      <c r="U31" s="13">
        <f t="shared" si="156"/>
        <v>743722.85826523858</v>
      </c>
      <c r="V31" s="13">
        <f t="shared" si="156"/>
        <v>744101.24658383382</v>
      </c>
      <c r="W31" s="13">
        <f t="shared" si="156"/>
        <v>744440.74507822772</v>
      </c>
      <c r="X31" s="13">
        <f t="shared" si="156"/>
        <v>744674.15159437549</v>
      </c>
      <c r="Y31" s="13">
        <f t="shared" si="156"/>
        <v>745099.78537092661</v>
      </c>
      <c r="Z31" s="13">
        <f t="shared" si="156"/>
        <v>745333.47741385852</v>
      </c>
      <c r="AA31" s="13">
        <f t="shared" si="156"/>
        <v>745151.91509601125</v>
      </c>
      <c r="AB31" s="13">
        <f t="shared" si="156"/>
        <v>744745.17349455727</v>
      </c>
      <c r="AC31" s="13">
        <f t="shared" si="156"/>
        <v>744060.04041324742</v>
      </c>
      <c r="AD31" s="13">
        <f t="shared" si="156"/>
        <v>743311.54790759459</v>
      </c>
      <c r="AE31" s="13">
        <f t="shared" si="156"/>
        <v>742371.62590283528</v>
      </c>
      <c r="AF31" s="13">
        <f t="shared" si="156"/>
        <v>741329.85554908868</v>
      </c>
      <c r="AG31" s="13">
        <f t="shared" si="156"/>
        <v>740350.35598310095</v>
      </c>
      <c r="AH31" s="13">
        <f t="shared" si="156"/>
        <v>739346.56136899395</v>
      </c>
      <c r="AI31" s="13">
        <f t="shared" si="156"/>
        <v>738319.86210045812</v>
      </c>
      <c r="AJ31" s="13">
        <f t="shared" si="156"/>
        <v>737234.81767825177</v>
      </c>
      <c r="AK31" s="13">
        <f t="shared" si="156"/>
        <v>736082.04813395557</v>
      </c>
      <c r="AL31" s="13">
        <f t="shared" si="156"/>
        <v>734846.74065901176</v>
      </c>
      <c r="AM31" s="13">
        <f t="shared" si="156"/>
        <v>733528.02534624049</v>
      </c>
      <c r="AN31" s="13">
        <f t="shared" si="156"/>
        <v>732113.87245869485</v>
      </c>
      <c r="AO31" s="13">
        <f t="shared" si="156"/>
        <v>730594.10841683671</v>
      </c>
      <c r="AP31" s="13">
        <f t="shared" si="156"/>
        <v>728955.66805374087</v>
      </c>
      <c r="AQ31" s="13">
        <f t="shared" si="156"/>
        <v>727227.64789074706</v>
      </c>
      <c r="AR31" s="13">
        <f t="shared" si="156"/>
        <v>725410.87340074987</v>
      </c>
      <c r="AS31" s="13">
        <f t="shared" si="156"/>
        <v>723521.59302466852</v>
      </c>
      <c r="AT31" s="13">
        <f t="shared" si="156"/>
        <v>721574.68951717659</v>
      </c>
      <c r="AU31" s="13">
        <f t="shared" si="156"/>
        <v>719557.16355863551</v>
      </c>
      <c r="AV31" s="13">
        <f t="shared" si="156"/>
        <v>717492.7093562833</v>
      </c>
      <c r="AW31" s="13">
        <f t="shared" si="156"/>
        <v>715386.69767549285</v>
      </c>
      <c r="AX31" s="13">
        <f t="shared" si="156"/>
        <v>713242.13852253929</v>
      </c>
      <c r="AY31" s="13">
        <f t="shared" si="156"/>
        <v>711066.89905868843</v>
      </c>
      <c r="AZ31" s="13">
        <f t="shared" si="156"/>
        <v>708865.48100656876</v>
      </c>
      <c r="BA31" s="13">
        <f t="shared" si="156"/>
        <v>706643.38153078489</v>
      </c>
      <c r="BB31" s="13">
        <f t="shared" si="156"/>
        <v>704413.38767031534</v>
      </c>
      <c r="BC31" s="13">
        <f t="shared" si="156"/>
        <v>702179.47954848153</v>
      </c>
      <c r="BD31" s="13" t="s">
        <v>258</v>
      </c>
      <c r="BE31" s="13" t="s">
        <v>258</v>
      </c>
      <c r="BF31" s="13" t="s">
        <v>258</v>
      </c>
    </row>
    <row r="32" spans="1:58" ht="15" customHeight="1">
      <c r="A32" s="11"/>
      <c r="B32" s="11"/>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t="s">
        <v>258</v>
      </c>
      <c r="BE32" s="14" t="s">
        <v>258</v>
      </c>
      <c r="BF32" s="14" t="s">
        <v>258</v>
      </c>
    </row>
    <row r="33" spans="1:58" ht="15" customHeight="1">
      <c r="A33" s="11"/>
      <c r="B33" s="11"/>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t="s">
        <v>258</v>
      </c>
      <c r="BE33" s="14" t="s">
        <v>258</v>
      </c>
      <c r="BF33" s="14" t="s">
        <v>258</v>
      </c>
    </row>
    <row r="34" spans="1:58" ht="15" customHeight="1">
      <c r="A34" s="11"/>
      <c r="B34" s="11"/>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t="s">
        <v>258</v>
      </c>
      <c r="BE34" s="14" t="s">
        <v>258</v>
      </c>
      <c r="BF34" s="14" t="s">
        <v>258</v>
      </c>
    </row>
    <row r="35" spans="1:58" ht="15" customHeight="1">
      <c r="A35" s="1"/>
      <c r="B35" s="1"/>
      <c r="BD35" s="1" t="s">
        <v>258</v>
      </c>
      <c r="BE35" s="1" t="s">
        <v>258</v>
      </c>
      <c r="BF35" s="1" t="s">
        <v>258</v>
      </c>
    </row>
    <row r="36" spans="1:58" ht="15" customHeight="1">
      <c r="A36" s="11" t="s">
        <v>267</v>
      </c>
      <c r="B36" s="11" t="s">
        <v>33</v>
      </c>
      <c r="C36" s="16">
        <f t="shared" ref="C36:H36" si="157">C7/C$28</f>
        <v>0.11034295985493973</v>
      </c>
      <c r="D36" s="16">
        <f t="shared" si="157"/>
        <v>0.10959453864778039</v>
      </c>
      <c r="E36" s="16">
        <f t="shared" si="157"/>
        <v>0.10987512596903391</v>
      </c>
      <c r="F36" s="16">
        <f t="shared" si="157"/>
        <v>0.1087230514406015</v>
      </c>
      <c r="G36" s="16">
        <f t="shared" si="157"/>
        <v>0.10728237276419555</v>
      </c>
      <c r="H36" s="16">
        <f t="shared" si="157"/>
        <v>0.10496737861705169</v>
      </c>
      <c r="I36" s="16">
        <f t="shared" ref="I36:BC36" si="158">I7/I$28</f>
        <v>0.10228403983816466</v>
      </c>
      <c r="J36" s="16">
        <f t="shared" si="158"/>
        <v>0.10124230351290323</v>
      </c>
      <c r="K36" s="16">
        <f t="shared" si="158"/>
        <v>0.10002400977842252</v>
      </c>
      <c r="L36" s="16">
        <f t="shared" si="158"/>
        <v>9.8877680771018772E-2</v>
      </c>
      <c r="M36" s="16">
        <f t="shared" si="158"/>
        <v>9.7528346264197194E-2</v>
      </c>
      <c r="N36" s="16">
        <f t="shared" si="158"/>
        <v>9.6225572717631491E-2</v>
      </c>
      <c r="O36" s="16">
        <f t="shared" si="158"/>
        <v>9.4734854942755131E-2</v>
      </c>
      <c r="P36" s="16">
        <f t="shared" si="158"/>
        <v>9.3602681927641762E-2</v>
      </c>
      <c r="Q36" s="16">
        <f t="shared" si="158"/>
        <v>9.2506866033625471E-2</v>
      </c>
      <c r="R36" s="16">
        <f t="shared" si="158"/>
        <v>9.1578028348915222E-2</v>
      </c>
      <c r="S36" s="16">
        <f t="shared" si="158"/>
        <v>9.1332482548049043E-2</v>
      </c>
      <c r="T36" s="16">
        <f t="shared" si="158"/>
        <v>9.0935516322050075E-2</v>
      </c>
      <c r="U36" s="16">
        <f t="shared" si="158"/>
        <v>9.0974232520135062E-2</v>
      </c>
      <c r="V36" s="16">
        <f t="shared" si="158"/>
        <v>9.0958165153954787E-2</v>
      </c>
      <c r="W36" s="16">
        <f t="shared" si="158"/>
        <v>9.1450535111025411E-2</v>
      </c>
      <c r="X36" s="16">
        <f t="shared" si="158"/>
        <v>9.2162593389549838E-2</v>
      </c>
      <c r="Y36" s="16">
        <f t="shared" si="158"/>
        <v>9.226277453206487E-2</v>
      </c>
      <c r="Z36" s="16">
        <f t="shared" si="158"/>
        <v>9.2392520321162339E-2</v>
      </c>
      <c r="AA36" s="16">
        <f t="shared" si="158"/>
        <v>9.2566686299249162E-2</v>
      </c>
      <c r="AB36" s="16">
        <f t="shared" si="158"/>
        <v>9.2754433141353579E-2</v>
      </c>
      <c r="AC36" s="16">
        <f t="shared" si="158"/>
        <v>9.2939843741638523E-2</v>
      </c>
      <c r="AD36" s="16">
        <f t="shared" si="158"/>
        <v>9.3078171565482232E-2</v>
      </c>
      <c r="AE36" s="16">
        <f t="shared" si="158"/>
        <v>9.318883222082873E-2</v>
      </c>
      <c r="AF36" s="16">
        <f t="shared" si="158"/>
        <v>9.3255419367610837E-2</v>
      </c>
      <c r="AG36" s="16">
        <f t="shared" si="158"/>
        <v>9.3240403949768028E-2</v>
      </c>
      <c r="AH36" s="16">
        <f t="shared" si="158"/>
        <v>9.3185603497376049E-2</v>
      </c>
      <c r="AI36" s="16">
        <f t="shared" si="158"/>
        <v>9.3065736084779471E-2</v>
      </c>
      <c r="AJ36" s="16">
        <f t="shared" si="158"/>
        <v>9.2893291860482771E-2</v>
      </c>
      <c r="AK36" s="16">
        <f t="shared" si="158"/>
        <v>9.2667033162036408E-2</v>
      </c>
      <c r="AL36" s="16">
        <f t="shared" si="158"/>
        <v>9.2411173180003289E-2</v>
      </c>
      <c r="AM36" s="16">
        <f t="shared" si="158"/>
        <v>9.2122842955536452E-2</v>
      </c>
      <c r="AN36" s="16">
        <f t="shared" si="158"/>
        <v>9.1808028921357435E-2</v>
      </c>
      <c r="AO36" s="16">
        <f t="shared" si="158"/>
        <v>9.1453258465267612E-2</v>
      </c>
      <c r="AP36" s="16">
        <f t="shared" si="158"/>
        <v>9.1080852762758971E-2</v>
      </c>
      <c r="AQ36" s="16">
        <f t="shared" si="158"/>
        <v>9.0686653679764528E-2</v>
      </c>
      <c r="AR36" s="16">
        <f t="shared" si="158"/>
        <v>9.0298865161800856E-2</v>
      </c>
      <c r="AS36" s="16">
        <f t="shared" si="158"/>
        <v>8.9923944077578144E-2</v>
      </c>
      <c r="AT36" s="16">
        <f t="shared" si="158"/>
        <v>8.9561141937957986E-2</v>
      </c>
      <c r="AU36" s="16">
        <f t="shared" si="158"/>
        <v>8.9220568955435675E-2</v>
      </c>
      <c r="AV36" s="16">
        <f t="shared" si="158"/>
        <v>8.888726996729221E-2</v>
      </c>
      <c r="AW36" s="16">
        <f t="shared" si="158"/>
        <v>8.8554189447231646E-2</v>
      </c>
      <c r="AX36" s="16">
        <f t="shared" si="158"/>
        <v>8.8220560586032101E-2</v>
      </c>
      <c r="AY36" s="16">
        <f t="shared" si="158"/>
        <v>8.7901987460175884E-2</v>
      </c>
      <c r="AZ36" s="16">
        <f t="shared" si="158"/>
        <v>8.7591278310828968E-2</v>
      </c>
      <c r="BA36" s="16">
        <f t="shared" si="158"/>
        <v>8.7286556309013469E-2</v>
      </c>
      <c r="BB36" s="16">
        <f t="shared" si="158"/>
        <v>8.6997446110645707E-2</v>
      </c>
      <c r="BC36" s="16">
        <f t="shared" si="158"/>
        <v>8.671519104619746E-2</v>
      </c>
      <c r="BD36" s="16" t="s">
        <v>258</v>
      </c>
      <c r="BE36" s="16" t="s">
        <v>258</v>
      </c>
      <c r="BF36" s="16" t="s">
        <v>258</v>
      </c>
    </row>
    <row r="37" spans="1:58" ht="15" customHeight="1">
      <c r="A37" s="11" t="s">
        <v>7</v>
      </c>
      <c r="B37" s="11" t="s">
        <v>34</v>
      </c>
      <c r="C37" s="16">
        <f t="shared" ref="C37:H37" si="159">C8/C$29</f>
        <v>0.12034768626247958</v>
      </c>
      <c r="D37" s="16">
        <f t="shared" si="159"/>
        <v>0.11938942216497332</v>
      </c>
      <c r="E37" s="16">
        <f t="shared" si="159"/>
        <v>0.11956690740026399</v>
      </c>
      <c r="F37" s="16">
        <f t="shared" si="159"/>
        <v>0.1185424836193596</v>
      </c>
      <c r="G37" s="16">
        <f t="shared" si="159"/>
        <v>0.11765919575837143</v>
      </c>
      <c r="H37" s="16">
        <f t="shared" si="159"/>
        <v>0.11479755080561924</v>
      </c>
      <c r="I37" s="16">
        <f t="shared" ref="I37:BC37" si="160">I8/I$29</f>
        <v>0.11151144534471367</v>
      </c>
      <c r="J37" s="16">
        <f t="shared" si="160"/>
        <v>0.10956404267020133</v>
      </c>
      <c r="K37" s="16">
        <f t="shared" si="160"/>
        <v>0.10786596857614077</v>
      </c>
      <c r="L37" s="16">
        <f t="shared" si="160"/>
        <v>0.10601812292213726</v>
      </c>
      <c r="M37" s="16">
        <f t="shared" si="160"/>
        <v>0.10386565240901527</v>
      </c>
      <c r="N37" s="16">
        <f t="shared" si="160"/>
        <v>0.10183758240852489</v>
      </c>
      <c r="O37" s="16">
        <f t="shared" si="160"/>
        <v>9.976043680806608E-2</v>
      </c>
      <c r="P37" s="16">
        <f t="shared" si="160"/>
        <v>9.8183149781252088E-2</v>
      </c>
      <c r="Q37" s="16">
        <f t="shared" si="160"/>
        <v>9.7103095366506686E-2</v>
      </c>
      <c r="R37" s="16">
        <f t="shared" si="160"/>
        <v>9.5726007222478135E-2</v>
      </c>
      <c r="S37" s="16">
        <f t="shared" si="160"/>
        <v>9.5100713153999525E-2</v>
      </c>
      <c r="T37" s="16">
        <f t="shared" si="160"/>
        <v>9.4625781944456769E-2</v>
      </c>
      <c r="U37" s="16">
        <f t="shared" si="160"/>
        <v>9.439474141186785E-2</v>
      </c>
      <c r="V37" s="16">
        <f t="shared" si="160"/>
        <v>9.4486838417798757E-2</v>
      </c>
      <c r="W37" s="16">
        <f t="shared" si="160"/>
        <v>9.4858578843868974E-2</v>
      </c>
      <c r="X37" s="16">
        <f t="shared" si="160"/>
        <v>9.5543083816710575E-2</v>
      </c>
      <c r="Y37" s="16">
        <f t="shared" si="160"/>
        <v>9.5687418699599069E-2</v>
      </c>
      <c r="Z37" s="16">
        <f t="shared" si="160"/>
        <v>9.5883891216273151E-2</v>
      </c>
      <c r="AA37" s="16">
        <f t="shared" si="160"/>
        <v>9.6138064768426124E-2</v>
      </c>
      <c r="AB37" s="16">
        <f t="shared" si="160"/>
        <v>9.6437161039062469E-2</v>
      </c>
      <c r="AC37" s="16">
        <f t="shared" si="160"/>
        <v>9.6739262407904245E-2</v>
      </c>
      <c r="AD37" s="16">
        <f t="shared" si="160"/>
        <v>9.7019966717648704E-2</v>
      </c>
      <c r="AE37" s="16">
        <f t="shared" si="160"/>
        <v>9.7277833450568674E-2</v>
      </c>
      <c r="AF37" s="16">
        <f t="shared" si="160"/>
        <v>9.7505922543947854E-2</v>
      </c>
      <c r="AG37" s="16">
        <f t="shared" si="160"/>
        <v>9.7687999592095218E-2</v>
      </c>
      <c r="AH37" s="16">
        <f t="shared" si="160"/>
        <v>9.7830812961009136E-2</v>
      </c>
      <c r="AI37" s="16">
        <f t="shared" si="160"/>
        <v>9.7934294883636502E-2</v>
      </c>
      <c r="AJ37" s="16">
        <f t="shared" si="160"/>
        <v>9.7981668794982935E-2</v>
      </c>
      <c r="AK37" s="16">
        <f t="shared" si="160"/>
        <v>9.7987654948455155E-2</v>
      </c>
      <c r="AL37" s="16">
        <f t="shared" si="160"/>
        <v>9.7950607824934921E-2</v>
      </c>
      <c r="AM37" s="16">
        <f t="shared" si="160"/>
        <v>9.787277779151092E-2</v>
      </c>
      <c r="AN37" s="16">
        <f t="shared" si="160"/>
        <v>9.7767939220678571E-2</v>
      </c>
      <c r="AO37" s="16">
        <f t="shared" si="160"/>
        <v>9.7633283683918368E-2</v>
      </c>
      <c r="AP37" s="16">
        <f t="shared" si="160"/>
        <v>9.7479756258120137E-2</v>
      </c>
      <c r="AQ37" s="16">
        <f t="shared" si="160"/>
        <v>9.72906848625988E-2</v>
      </c>
      <c r="AR37" s="16">
        <f t="shared" si="160"/>
        <v>9.7076800504867777E-2</v>
      </c>
      <c r="AS37" s="16">
        <f t="shared" si="160"/>
        <v>9.6833666263284032E-2</v>
      </c>
      <c r="AT37" s="16">
        <f t="shared" si="160"/>
        <v>9.6587829388286653E-2</v>
      </c>
      <c r="AU37" s="16">
        <f t="shared" si="160"/>
        <v>9.6339218603479687E-2</v>
      </c>
      <c r="AV37" s="16">
        <f t="shared" si="160"/>
        <v>9.6065911654586625E-2</v>
      </c>
      <c r="AW37" s="16">
        <f t="shared" si="160"/>
        <v>9.5775895735936714E-2</v>
      </c>
      <c r="AX37" s="16">
        <f t="shared" si="160"/>
        <v>9.5474223412513909E-2</v>
      </c>
      <c r="AY37" s="16">
        <f t="shared" si="160"/>
        <v>9.518730233267253E-2</v>
      </c>
      <c r="AZ37" s="16">
        <f t="shared" si="160"/>
        <v>9.4907853102603607E-2</v>
      </c>
      <c r="BA37" s="16">
        <f t="shared" si="160"/>
        <v>9.4619617012907206E-2</v>
      </c>
      <c r="BB37" s="16">
        <f t="shared" si="160"/>
        <v>9.433089477547997E-2</v>
      </c>
      <c r="BC37" s="16">
        <f t="shared" si="160"/>
        <v>9.4034979977310168E-2</v>
      </c>
      <c r="BD37" s="16" t="s">
        <v>258</v>
      </c>
      <c r="BE37" s="16" t="s">
        <v>258</v>
      </c>
      <c r="BF37" s="16" t="s">
        <v>258</v>
      </c>
    </row>
    <row r="38" spans="1:58" ht="15" customHeight="1">
      <c r="A38" s="11"/>
      <c r="B38" s="11" t="s">
        <v>35</v>
      </c>
      <c r="C38" s="16">
        <f t="shared" ref="C38:H38" si="161">C9/C$30</f>
        <v>0.10338010536042722</v>
      </c>
      <c r="D38" s="16">
        <f t="shared" si="161"/>
        <v>0.10173389373403359</v>
      </c>
      <c r="E38" s="16">
        <f t="shared" si="161"/>
        <v>0.10055502174752226</v>
      </c>
      <c r="F38" s="16">
        <f t="shared" si="161"/>
        <v>9.9060790382997657E-2</v>
      </c>
      <c r="G38" s="16">
        <f t="shared" si="161"/>
        <v>9.6500704924268252E-2</v>
      </c>
      <c r="H38" s="16">
        <f t="shared" si="161"/>
        <v>9.3586096630059568E-2</v>
      </c>
      <c r="I38" s="16">
        <f t="shared" ref="I38:BC38" si="162">I9/I$30</f>
        <v>9.1526081265582038E-2</v>
      </c>
      <c r="J38" s="16">
        <f t="shared" si="162"/>
        <v>9.0141215429063185E-2</v>
      </c>
      <c r="K38" s="16">
        <f t="shared" si="162"/>
        <v>8.8657840877588115E-2</v>
      </c>
      <c r="L38" s="16">
        <f t="shared" si="162"/>
        <v>8.7519311132045308E-2</v>
      </c>
      <c r="M38" s="16">
        <f t="shared" si="162"/>
        <v>8.6526682488746273E-2</v>
      </c>
      <c r="N38" s="16">
        <f t="shared" si="162"/>
        <v>8.5424834200458322E-2</v>
      </c>
      <c r="O38" s="16">
        <f t="shared" si="162"/>
        <v>8.4226634221177529E-2</v>
      </c>
      <c r="P38" s="16">
        <f t="shared" si="162"/>
        <v>8.3096623564924157E-2</v>
      </c>
      <c r="Q38" s="16">
        <f t="shared" si="162"/>
        <v>8.2311786895286607E-2</v>
      </c>
      <c r="R38" s="16">
        <f t="shared" si="162"/>
        <v>8.154915661081491E-2</v>
      </c>
      <c r="S38" s="16">
        <f t="shared" si="162"/>
        <v>8.1350788896530746E-2</v>
      </c>
      <c r="T38" s="16">
        <f t="shared" si="162"/>
        <v>8.1100245279984592E-2</v>
      </c>
      <c r="U38" s="16">
        <f t="shared" si="162"/>
        <v>8.0956724288640772E-2</v>
      </c>
      <c r="V38" s="16">
        <f t="shared" si="162"/>
        <v>8.1278141650169569E-2</v>
      </c>
      <c r="W38" s="16">
        <f t="shared" si="162"/>
        <v>8.1756696167321799E-2</v>
      </c>
      <c r="X38" s="16">
        <f t="shared" si="162"/>
        <v>8.2173658006300818E-2</v>
      </c>
      <c r="Y38" s="16">
        <f t="shared" si="162"/>
        <v>8.2231730126235053E-2</v>
      </c>
      <c r="Z38" s="16">
        <f t="shared" si="162"/>
        <v>8.2280888774219338E-2</v>
      </c>
      <c r="AA38" s="16">
        <f t="shared" si="162"/>
        <v>8.2336870705176049E-2</v>
      </c>
      <c r="AB38" s="16">
        <f t="shared" si="162"/>
        <v>8.2370004237826353E-2</v>
      </c>
      <c r="AC38" s="16">
        <f t="shared" si="162"/>
        <v>8.2364677092342492E-2</v>
      </c>
      <c r="AD38" s="16">
        <f t="shared" si="162"/>
        <v>8.2298055465059347E-2</v>
      </c>
      <c r="AE38" s="16">
        <f t="shared" si="162"/>
        <v>8.2160865256337035E-2</v>
      </c>
      <c r="AF38" s="16">
        <f t="shared" si="162"/>
        <v>8.1956214784286996E-2</v>
      </c>
      <c r="AG38" s="16">
        <f t="shared" si="162"/>
        <v>8.1681098219956685E-2</v>
      </c>
      <c r="AH38" s="16">
        <f t="shared" si="162"/>
        <v>8.1360932869486854E-2</v>
      </c>
      <c r="AI38" s="16">
        <f t="shared" si="162"/>
        <v>8.0985627770091703E-2</v>
      </c>
      <c r="AJ38" s="16">
        <f t="shared" si="162"/>
        <v>8.0554454527496197E-2</v>
      </c>
      <c r="AK38" s="16">
        <f t="shared" si="162"/>
        <v>8.0071416657900546E-2</v>
      </c>
      <c r="AL38" s="16">
        <f t="shared" si="162"/>
        <v>7.956723933325674E-2</v>
      </c>
      <c r="AM38" s="16">
        <f t="shared" si="162"/>
        <v>7.9039231426079104E-2</v>
      </c>
      <c r="AN38" s="16">
        <f t="shared" si="162"/>
        <v>7.8484110291007131E-2</v>
      </c>
      <c r="AO38" s="16">
        <f t="shared" si="162"/>
        <v>7.7919469591107376E-2</v>
      </c>
      <c r="AP38" s="16">
        <f t="shared" si="162"/>
        <v>7.735379245686555E-2</v>
      </c>
      <c r="AQ38" s="16">
        <f t="shared" si="162"/>
        <v>7.6786151232786537E-2</v>
      </c>
      <c r="AR38" s="16">
        <f t="shared" si="162"/>
        <v>7.6243952612471674E-2</v>
      </c>
      <c r="AS38" s="16">
        <f t="shared" si="162"/>
        <v>7.5724337874736813E-2</v>
      </c>
      <c r="AT38" s="16">
        <f t="shared" si="162"/>
        <v>7.5244183116056684E-2</v>
      </c>
      <c r="AU38" s="16">
        <f t="shared" si="162"/>
        <v>7.4802202194359846E-2</v>
      </c>
      <c r="AV38" s="16">
        <f t="shared" si="162"/>
        <v>7.4384517851879814E-2</v>
      </c>
      <c r="AW38" s="16">
        <f t="shared" si="162"/>
        <v>7.3981717554803442E-2</v>
      </c>
      <c r="AX38" s="16">
        <f t="shared" si="162"/>
        <v>7.359607942999459E-2</v>
      </c>
      <c r="AY38" s="16">
        <f t="shared" si="162"/>
        <v>7.3243611773432291E-2</v>
      </c>
      <c r="AZ38" s="16">
        <f t="shared" si="162"/>
        <v>7.2926122903279239E-2</v>
      </c>
      <c r="BA38" s="16">
        <f t="shared" si="162"/>
        <v>7.262492132639782E-2</v>
      </c>
      <c r="BB38" s="16">
        <f t="shared" si="162"/>
        <v>7.2354547318670498E-2</v>
      </c>
      <c r="BC38" s="16">
        <f t="shared" si="162"/>
        <v>7.2109320651843861E-2</v>
      </c>
      <c r="BD38" s="16" t="s">
        <v>258</v>
      </c>
      <c r="BE38" s="16" t="s">
        <v>258</v>
      </c>
      <c r="BF38" s="16" t="s">
        <v>258</v>
      </c>
    </row>
    <row r="39" spans="1:58" ht="15" customHeight="1">
      <c r="A39" s="11"/>
      <c r="B39" s="11" t="s">
        <v>36</v>
      </c>
      <c r="C39" s="16">
        <f t="shared" ref="C39:H39" si="163">C10/C$31</f>
        <v>0.11010453248237917</v>
      </c>
      <c r="D39" s="16">
        <f t="shared" si="163"/>
        <v>0.10894589873559037</v>
      </c>
      <c r="E39" s="16">
        <f t="shared" si="163"/>
        <v>0.10861665703475119</v>
      </c>
      <c r="F39" s="16">
        <f t="shared" si="163"/>
        <v>0.10734688892456869</v>
      </c>
      <c r="G39" s="16">
        <f t="shared" si="163"/>
        <v>0.10559357517932523</v>
      </c>
      <c r="H39" s="16">
        <f t="shared" si="163"/>
        <v>0.10287418522042327</v>
      </c>
      <c r="I39" s="16">
        <f t="shared" ref="I39:BC39" si="164">I10/I$31</f>
        <v>0.100285070335805</v>
      </c>
      <c r="J39" s="16">
        <f t="shared" si="164"/>
        <v>9.8866484857085685E-2</v>
      </c>
      <c r="K39" s="16">
        <f t="shared" si="164"/>
        <v>9.7414011833172137E-2</v>
      </c>
      <c r="L39" s="16">
        <f t="shared" si="164"/>
        <v>9.6088278909025257E-2</v>
      </c>
      <c r="M39" s="16">
        <f t="shared" si="164"/>
        <v>9.4675911469987203E-2</v>
      </c>
      <c r="N39" s="16">
        <f t="shared" si="164"/>
        <v>9.3267753966035941E-2</v>
      </c>
      <c r="O39" s="16">
        <f t="shared" si="164"/>
        <v>9.1744962414414835E-2</v>
      </c>
      <c r="P39" s="16">
        <f t="shared" si="164"/>
        <v>9.0499611614792211E-2</v>
      </c>
      <c r="Q39" s="16">
        <f t="shared" si="164"/>
        <v>8.9535475361220515E-2</v>
      </c>
      <c r="R39" s="16">
        <f t="shared" si="164"/>
        <v>8.8560509809429006E-2</v>
      </c>
      <c r="S39" s="16">
        <f t="shared" si="164"/>
        <v>8.8238252192210778E-2</v>
      </c>
      <c r="T39" s="16">
        <f t="shared" si="164"/>
        <v>8.7882814516015262E-2</v>
      </c>
      <c r="U39" s="16">
        <f t="shared" si="164"/>
        <v>8.7780726340316084E-2</v>
      </c>
      <c r="V39" s="16">
        <f t="shared" si="164"/>
        <v>8.7931615805809146E-2</v>
      </c>
      <c r="W39" s="16">
        <f t="shared" si="164"/>
        <v>8.8389671136023848E-2</v>
      </c>
      <c r="X39" s="16">
        <f t="shared" si="164"/>
        <v>8.8976791969785765E-2</v>
      </c>
      <c r="Y39" s="16">
        <f t="shared" si="164"/>
        <v>8.90731361996938E-2</v>
      </c>
      <c r="Z39" s="16">
        <f t="shared" si="164"/>
        <v>8.918921564910974E-2</v>
      </c>
      <c r="AA39" s="16">
        <f t="shared" si="164"/>
        <v>8.9338076884091511E-2</v>
      </c>
      <c r="AB39" s="16">
        <f t="shared" si="164"/>
        <v>8.9493504337349608E-2</v>
      </c>
      <c r="AC39" s="16">
        <f t="shared" si="164"/>
        <v>8.9633173831998397E-2</v>
      </c>
      <c r="AD39" s="16">
        <f t="shared" si="164"/>
        <v>8.9726859763785707E-2</v>
      </c>
      <c r="AE39" s="16">
        <f t="shared" si="164"/>
        <v>8.9776583095454915E-2</v>
      </c>
      <c r="AF39" s="16">
        <f t="shared" si="164"/>
        <v>8.9775902205981931E-2</v>
      </c>
      <c r="AG39" s="16">
        <f t="shared" si="164"/>
        <v>8.9706817367883454E-2</v>
      </c>
      <c r="AH39" s="16">
        <f t="shared" si="164"/>
        <v>8.9595576419401704E-2</v>
      </c>
      <c r="AI39" s="16">
        <f t="shared" si="164"/>
        <v>8.942941006445751E-2</v>
      </c>
      <c r="AJ39" s="16">
        <f t="shared" si="164"/>
        <v>8.920824481224128E-2</v>
      </c>
      <c r="AK39" s="16">
        <f t="shared" si="164"/>
        <v>8.893705363529443E-2</v>
      </c>
      <c r="AL39" s="16">
        <f t="shared" si="164"/>
        <v>8.8636114178774372E-2</v>
      </c>
      <c r="AM39" s="16">
        <f t="shared" si="164"/>
        <v>8.8304005133200802E-2</v>
      </c>
      <c r="AN39" s="16">
        <f t="shared" si="164"/>
        <v>8.7945116459848954E-2</v>
      </c>
      <c r="AO39" s="16">
        <f t="shared" si="164"/>
        <v>8.7560959984996398E-2</v>
      </c>
      <c r="AP39" s="16">
        <f t="shared" si="164"/>
        <v>8.7165650936586583E-2</v>
      </c>
      <c r="AQ39" s="16">
        <f t="shared" si="164"/>
        <v>8.6753065315953351E-2</v>
      </c>
      <c r="AR39" s="16">
        <f t="shared" si="164"/>
        <v>8.634669925918094E-2</v>
      </c>
      <c r="AS39" s="16">
        <f t="shared" si="164"/>
        <v>8.5946761386171577E-2</v>
      </c>
      <c r="AT39" s="16">
        <f t="shared" si="164"/>
        <v>8.5566440636229021E-2</v>
      </c>
      <c r="AU39" s="16">
        <f t="shared" si="164"/>
        <v>8.5208651010699327E-2</v>
      </c>
      <c r="AV39" s="16">
        <f t="shared" si="164"/>
        <v>8.4857314424225283E-2</v>
      </c>
      <c r="AW39" s="16">
        <f t="shared" si="164"/>
        <v>8.4508169291826446E-2</v>
      </c>
      <c r="AX39" s="16">
        <f t="shared" si="164"/>
        <v>8.4163220957745422E-2</v>
      </c>
      <c r="AY39" s="16">
        <f t="shared" si="164"/>
        <v>8.3841019711253698E-2</v>
      </c>
      <c r="AZ39" s="16">
        <f t="shared" si="164"/>
        <v>8.3537967205753197E-2</v>
      </c>
      <c r="BA39" s="16">
        <f t="shared" si="164"/>
        <v>8.3241876980155935E-2</v>
      </c>
      <c r="BB39" s="16">
        <f t="shared" si="164"/>
        <v>8.2963965321696434E-2</v>
      </c>
      <c r="BC39" s="16">
        <f t="shared" si="164"/>
        <v>8.2697358706523436E-2</v>
      </c>
      <c r="BD39" s="16" t="s">
        <v>258</v>
      </c>
      <c r="BE39" s="16" t="s">
        <v>258</v>
      </c>
      <c r="BF39" s="16" t="s">
        <v>258</v>
      </c>
    </row>
    <row r="40" spans="1:58" ht="15" customHeight="1">
      <c r="A40" s="11"/>
      <c r="B40" s="11"/>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t="s">
        <v>258</v>
      </c>
      <c r="BE40" s="14" t="s">
        <v>258</v>
      </c>
      <c r="BF40" s="14" t="s">
        <v>258</v>
      </c>
    </row>
    <row r="41" spans="1:58" ht="15" customHeight="1">
      <c r="A41" s="11"/>
      <c r="B41" s="11"/>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t="s">
        <v>258</v>
      </c>
      <c r="BE41" s="14" t="s">
        <v>258</v>
      </c>
      <c r="BF41" s="14" t="s">
        <v>258</v>
      </c>
    </row>
    <row r="42" spans="1:58" ht="15" customHeight="1">
      <c r="A42" s="11"/>
      <c r="B42" s="11"/>
      <c r="C42" s="1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t="s">
        <v>258</v>
      </c>
      <c r="BE42" s="14" t="s">
        <v>258</v>
      </c>
      <c r="BF42" s="14" t="s">
        <v>258</v>
      </c>
    </row>
    <row r="43" spans="1:58" ht="15" customHeight="1">
      <c r="A43" s="11" t="s">
        <v>268</v>
      </c>
      <c r="B43" s="11" t="s">
        <v>33</v>
      </c>
      <c r="C43" s="16">
        <f t="shared" ref="C43:H43" si="165">C14/C$28</f>
        <v>0.66439020071242505</v>
      </c>
      <c r="D43" s="16">
        <f t="shared" si="165"/>
        <v>0.66677934560297714</v>
      </c>
      <c r="E43" s="16">
        <f t="shared" si="165"/>
        <v>0.66636731837980678</v>
      </c>
      <c r="F43" s="16">
        <f t="shared" si="165"/>
        <v>0.66664712300252216</v>
      </c>
      <c r="G43" s="16">
        <f t="shared" si="165"/>
        <v>0.6695042086646229</v>
      </c>
      <c r="H43" s="16">
        <f t="shared" si="165"/>
        <v>0.6747318821438637</v>
      </c>
      <c r="I43" s="16">
        <f t="shared" ref="I43:BC43" si="166">I14/I$28</f>
        <v>0.68026634140519904</v>
      </c>
      <c r="J43" s="16">
        <f t="shared" si="166"/>
        <v>0.68293305376593438</v>
      </c>
      <c r="K43" s="16">
        <f t="shared" si="166"/>
        <v>0.68630370684074127</v>
      </c>
      <c r="L43" s="16">
        <f t="shared" si="166"/>
        <v>0.68921143947310837</v>
      </c>
      <c r="M43" s="16">
        <f t="shared" si="166"/>
        <v>0.69198609065918049</v>
      </c>
      <c r="N43" s="16">
        <f t="shared" si="166"/>
        <v>0.69369193497216763</v>
      </c>
      <c r="O43" s="16">
        <f t="shared" si="166"/>
        <v>0.69410492170442184</v>
      </c>
      <c r="P43" s="16">
        <f t="shared" si="166"/>
        <v>0.69714393726878099</v>
      </c>
      <c r="Q43" s="16">
        <f t="shared" si="166"/>
        <v>0.69625784803091029</v>
      </c>
      <c r="R43" s="16">
        <f t="shared" si="166"/>
        <v>0.69549549005051658</v>
      </c>
      <c r="S43" s="16">
        <f t="shared" si="166"/>
        <v>0.69383807674582776</v>
      </c>
      <c r="T43" s="16">
        <f t="shared" si="166"/>
        <v>0.69199431168380998</v>
      </c>
      <c r="U43" s="16">
        <f t="shared" si="166"/>
        <v>0.68918217233409684</v>
      </c>
      <c r="V43" s="16">
        <f t="shared" si="166"/>
        <v>0.68647986016157836</v>
      </c>
      <c r="W43" s="16">
        <f t="shared" si="166"/>
        <v>0.68342505090084094</v>
      </c>
      <c r="X43" s="16">
        <f t="shared" si="166"/>
        <v>0.68006090450933421</v>
      </c>
      <c r="Y43" s="16">
        <f t="shared" si="166"/>
        <v>0.67787794899679898</v>
      </c>
      <c r="Z43" s="16">
        <f t="shared" si="166"/>
        <v>0.67578895243723369</v>
      </c>
      <c r="AA43" s="16">
        <f t="shared" si="166"/>
        <v>0.67450362720077695</v>
      </c>
      <c r="AB43" s="16">
        <f t="shared" si="166"/>
        <v>0.67273735094998388</v>
      </c>
      <c r="AC43" s="16">
        <f t="shared" si="166"/>
        <v>0.67155128455137936</v>
      </c>
      <c r="AD43" s="16">
        <f t="shared" si="166"/>
        <v>0.67051164849988554</v>
      </c>
      <c r="AE43" s="16">
        <f t="shared" si="166"/>
        <v>0.66934517721278786</v>
      </c>
      <c r="AF43" s="16">
        <f t="shared" si="166"/>
        <v>0.6683963073244249</v>
      </c>
      <c r="AG43" s="16">
        <f t="shared" si="166"/>
        <v>0.66779298590191583</v>
      </c>
      <c r="AH43" s="16">
        <f t="shared" si="166"/>
        <v>0.66691494670296192</v>
      </c>
      <c r="AI43" s="16">
        <f t="shared" si="166"/>
        <v>0.66639020906143964</v>
      </c>
      <c r="AJ43" s="16">
        <f t="shared" si="166"/>
        <v>0.66658647833164542</v>
      </c>
      <c r="AK43" s="16">
        <f t="shared" si="166"/>
        <v>0.66701302847179444</v>
      </c>
      <c r="AL43" s="16">
        <f t="shared" si="166"/>
        <v>0.66748091291683342</v>
      </c>
      <c r="AM43" s="16">
        <f t="shared" si="166"/>
        <v>0.66869685096318643</v>
      </c>
      <c r="AN43" s="16">
        <f t="shared" si="166"/>
        <v>0.66965524933392873</v>
      </c>
      <c r="AO43" s="16">
        <f t="shared" si="166"/>
        <v>0.67081095781519218</v>
      </c>
      <c r="AP43" s="16">
        <f t="shared" si="166"/>
        <v>0.67198452333371195</v>
      </c>
      <c r="AQ43" s="16">
        <f t="shared" si="166"/>
        <v>0.67265198646904345</v>
      </c>
      <c r="AR43" s="16">
        <f t="shared" si="166"/>
        <v>0.67286918048843758</v>
      </c>
      <c r="AS43" s="16">
        <f t="shared" si="166"/>
        <v>0.67297214386414017</v>
      </c>
      <c r="AT43" s="16">
        <f t="shared" si="166"/>
        <v>0.67246096256699961</v>
      </c>
      <c r="AU43" s="16">
        <f t="shared" si="166"/>
        <v>0.67152760513203169</v>
      </c>
      <c r="AV43" s="16">
        <f t="shared" si="166"/>
        <v>0.67069256996382887</v>
      </c>
      <c r="AW43" s="16">
        <f t="shared" si="166"/>
        <v>0.66958063988092209</v>
      </c>
      <c r="AX43" s="16">
        <f t="shared" si="166"/>
        <v>0.66767198679466333</v>
      </c>
      <c r="AY43" s="16">
        <f t="shared" si="166"/>
        <v>0.6661410805386947</v>
      </c>
      <c r="AZ43" s="16">
        <f t="shared" si="166"/>
        <v>0.66485444759022938</v>
      </c>
      <c r="BA43" s="16">
        <f t="shared" si="166"/>
        <v>0.66425629109883377</v>
      </c>
      <c r="BB43" s="16">
        <f t="shared" si="166"/>
        <v>0.66351138314651303</v>
      </c>
      <c r="BC43" s="16">
        <f t="shared" si="166"/>
        <v>0.66321281071205462</v>
      </c>
      <c r="BD43" s="16" t="s">
        <v>258</v>
      </c>
      <c r="BE43" s="16" t="s">
        <v>258</v>
      </c>
      <c r="BF43" s="16" t="s">
        <v>258</v>
      </c>
    </row>
    <row r="44" spans="1:58" ht="15" customHeight="1">
      <c r="A44" s="11" t="s">
        <v>8</v>
      </c>
      <c r="B44" s="11" t="s">
        <v>34</v>
      </c>
      <c r="C44" s="16">
        <f t="shared" ref="C44:H44" si="167">C15/C$29</f>
        <v>0.66127101133713873</v>
      </c>
      <c r="D44" s="16">
        <f t="shared" si="167"/>
        <v>0.66251646432447364</v>
      </c>
      <c r="E44" s="16">
        <f t="shared" si="167"/>
        <v>0.66109524742905412</v>
      </c>
      <c r="F44" s="16">
        <f t="shared" si="167"/>
        <v>0.66079470685544128</v>
      </c>
      <c r="G44" s="16">
        <f t="shared" si="167"/>
        <v>0.66086887873411793</v>
      </c>
      <c r="H44" s="16">
        <f t="shared" si="167"/>
        <v>0.66367933628140974</v>
      </c>
      <c r="I44" s="16">
        <f t="shared" ref="I44:BC44" si="168">I15/I$29</f>
        <v>0.66740852168874498</v>
      </c>
      <c r="J44" s="16">
        <f t="shared" si="168"/>
        <v>0.66867424871740477</v>
      </c>
      <c r="K44" s="16">
        <f t="shared" si="168"/>
        <v>0.66974119875315574</v>
      </c>
      <c r="L44" s="16">
        <f t="shared" si="168"/>
        <v>0.67055515058655868</v>
      </c>
      <c r="M44" s="16">
        <f t="shared" si="168"/>
        <v>0.67054917190214613</v>
      </c>
      <c r="N44" s="16">
        <f t="shared" si="168"/>
        <v>0.66973539315704411</v>
      </c>
      <c r="O44" s="16">
        <f t="shared" si="168"/>
        <v>0.66791024232244312</v>
      </c>
      <c r="P44" s="16">
        <f t="shared" si="168"/>
        <v>0.6688880906893474</v>
      </c>
      <c r="Q44" s="16">
        <f t="shared" si="168"/>
        <v>0.66548225132652139</v>
      </c>
      <c r="R44" s="16">
        <f t="shared" si="168"/>
        <v>0.66268850123742884</v>
      </c>
      <c r="S44" s="16">
        <f t="shared" si="168"/>
        <v>0.65871182626356239</v>
      </c>
      <c r="T44" s="16">
        <f t="shared" si="168"/>
        <v>0.65487084541574458</v>
      </c>
      <c r="U44" s="16">
        <f t="shared" si="168"/>
        <v>0.65097314855947552</v>
      </c>
      <c r="V44" s="16">
        <f t="shared" si="168"/>
        <v>0.64639301937535509</v>
      </c>
      <c r="W44" s="16">
        <f t="shared" si="168"/>
        <v>0.64107473476291665</v>
      </c>
      <c r="X44" s="16">
        <f t="shared" si="168"/>
        <v>0.63608988268354749</v>
      </c>
      <c r="Y44" s="16">
        <f t="shared" si="168"/>
        <v>0.6324744690356805</v>
      </c>
      <c r="Z44" s="16">
        <f t="shared" si="168"/>
        <v>0.6296340163378652</v>
      </c>
      <c r="AA44" s="16">
        <f t="shared" si="168"/>
        <v>0.62662495489802239</v>
      </c>
      <c r="AB44" s="16">
        <f t="shared" si="168"/>
        <v>0.62380121470389771</v>
      </c>
      <c r="AC44" s="16">
        <f t="shared" si="168"/>
        <v>0.62181102134346178</v>
      </c>
      <c r="AD44" s="16">
        <f t="shared" si="168"/>
        <v>0.61981673267181858</v>
      </c>
      <c r="AE44" s="16">
        <f t="shared" si="168"/>
        <v>0.61816644648329822</v>
      </c>
      <c r="AF44" s="16">
        <f t="shared" si="168"/>
        <v>0.61663851134910475</v>
      </c>
      <c r="AG44" s="16">
        <f t="shared" si="168"/>
        <v>0.61525142475953354</v>
      </c>
      <c r="AH44" s="16">
        <f t="shared" si="168"/>
        <v>0.61445588274772922</v>
      </c>
      <c r="AI44" s="16">
        <f t="shared" si="168"/>
        <v>0.6136669018255172</v>
      </c>
      <c r="AJ44" s="16">
        <f t="shared" si="168"/>
        <v>0.61478765877963371</v>
      </c>
      <c r="AK44" s="16">
        <f t="shared" si="168"/>
        <v>0.61606959883323642</v>
      </c>
      <c r="AL44" s="16">
        <f t="shared" si="168"/>
        <v>0.61738499696349269</v>
      </c>
      <c r="AM44" s="16">
        <f t="shared" si="168"/>
        <v>0.61924019246062323</v>
      </c>
      <c r="AN44" s="16">
        <f t="shared" si="168"/>
        <v>0.62129058753550748</v>
      </c>
      <c r="AO44" s="16">
        <f t="shared" si="168"/>
        <v>0.62279511102347673</v>
      </c>
      <c r="AP44" s="16">
        <f t="shared" si="168"/>
        <v>0.62464706939244297</v>
      </c>
      <c r="AQ44" s="16">
        <f t="shared" si="168"/>
        <v>0.626621456284018</v>
      </c>
      <c r="AR44" s="16">
        <f t="shared" si="168"/>
        <v>0.62748962607332226</v>
      </c>
      <c r="AS44" s="16">
        <f t="shared" si="168"/>
        <v>0.62930054801921309</v>
      </c>
      <c r="AT44" s="16">
        <f t="shared" si="168"/>
        <v>0.62973162048395404</v>
      </c>
      <c r="AU44" s="16">
        <f t="shared" si="168"/>
        <v>0.63018961604778789</v>
      </c>
      <c r="AV44" s="16">
        <f t="shared" si="168"/>
        <v>0.63029521136753974</v>
      </c>
      <c r="AW44" s="16">
        <f t="shared" si="168"/>
        <v>0.63011526356457515</v>
      </c>
      <c r="AX44" s="16">
        <f t="shared" si="168"/>
        <v>0.62934110447279223</v>
      </c>
      <c r="AY44" s="16">
        <f t="shared" si="168"/>
        <v>0.62866774481419896</v>
      </c>
      <c r="AZ44" s="16">
        <f t="shared" si="168"/>
        <v>0.62836492656984244</v>
      </c>
      <c r="BA44" s="16">
        <f t="shared" si="168"/>
        <v>0.6278325691507205</v>
      </c>
      <c r="BB44" s="16">
        <f t="shared" si="168"/>
        <v>0.62732292182422766</v>
      </c>
      <c r="BC44" s="16">
        <f t="shared" si="168"/>
        <v>0.62786640325988397</v>
      </c>
      <c r="BD44" s="16" t="s">
        <v>258</v>
      </c>
      <c r="BE44" s="16" t="s">
        <v>258</v>
      </c>
      <c r="BF44" s="16" t="s">
        <v>258</v>
      </c>
    </row>
    <row r="45" spans="1:58" ht="15" customHeight="1">
      <c r="A45" s="11"/>
      <c r="B45" s="11" t="s">
        <v>35</v>
      </c>
      <c r="C45" s="16">
        <f t="shared" ref="C45:H45" si="169">C16/C$30</f>
        <v>0.6626313603431061</v>
      </c>
      <c r="D45" s="16">
        <f t="shared" si="169"/>
        <v>0.66486782290713831</v>
      </c>
      <c r="E45" s="16">
        <f t="shared" si="169"/>
        <v>0.66557549791414161</v>
      </c>
      <c r="F45" s="16">
        <f t="shared" si="169"/>
        <v>0.6671169142651403</v>
      </c>
      <c r="G45" s="16">
        <f t="shared" si="169"/>
        <v>0.67194599143096401</v>
      </c>
      <c r="H45" s="16">
        <f t="shared" si="169"/>
        <v>0.67767242087947088</v>
      </c>
      <c r="I45" s="16">
        <f t="shared" ref="I45:BC45" si="170">I16/I$30</f>
        <v>0.68323797908480399</v>
      </c>
      <c r="J45" s="16">
        <f t="shared" si="170"/>
        <v>0.68710011931797588</v>
      </c>
      <c r="K45" s="16">
        <f t="shared" si="170"/>
        <v>0.69106866846448067</v>
      </c>
      <c r="L45" s="16">
        <f t="shared" si="170"/>
        <v>0.69413024030042414</v>
      </c>
      <c r="M45" s="16">
        <f t="shared" si="170"/>
        <v>0.69681869383054196</v>
      </c>
      <c r="N45" s="16">
        <f t="shared" si="170"/>
        <v>0.69836319789680779</v>
      </c>
      <c r="O45" s="16">
        <f t="shared" si="170"/>
        <v>0.69886183964702342</v>
      </c>
      <c r="P45" s="16">
        <f t="shared" si="170"/>
        <v>0.70196905752425776</v>
      </c>
      <c r="Q45" s="16">
        <f t="shared" si="170"/>
        <v>0.70111413739681649</v>
      </c>
      <c r="R45" s="16">
        <f t="shared" si="170"/>
        <v>0.70006752129270589</v>
      </c>
      <c r="S45" s="16">
        <f t="shared" si="170"/>
        <v>0.69806501383950337</v>
      </c>
      <c r="T45" s="16">
        <f t="shared" si="170"/>
        <v>0.69555950689125112</v>
      </c>
      <c r="U45" s="16">
        <f t="shared" si="170"/>
        <v>0.69229786480361011</v>
      </c>
      <c r="V45" s="16">
        <f t="shared" si="170"/>
        <v>0.68864274087982891</v>
      </c>
      <c r="W45" s="16">
        <f t="shared" si="170"/>
        <v>0.68490926992928658</v>
      </c>
      <c r="X45" s="16">
        <f t="shared" si="170"/>
        <v>0.68222487714305902</v>
      </c>
      <c r="Y45" s="16">
        <f t="shared" si="170"/>
        <v>0.6803230693566289</v>
      </c>
      <c r="Z45" s="16">
        <f t="shared" si="170"/>
        <v>0.67857976156626709</v>
      </c>
      <c r="AA45" s="16">
        <f t="shared" si="170"/>
        <v>0.67735779270998508</v>
      </c>
      <c r="AB45" s="16">
        <f t="shared" si="170"/>
        <v>0.67640491420217563</v>
      </c>
      <c r="AC45" s="16">
        <f t="shared" si="170"/>
        <v>0.6755250867030157</v>
      </c>
      <c r="AD45" s="16">
        <f t="shared" si="170"/>
        <v>0.67510811471531573</v>
      </c>
      <c r="AE45" s="16">
        <f t="shared" si="170"/>
        <v>0.67422732584290312</v>
      </c>
      <c r="AF45" s="16">
        <f t="shared" si="170"/>
        <v>0.67342928878377395</v>
      </c>
      <c r="AG45" s="16">
        <f t="shared" si="170"/>
        <v>0.67306204970575889</v>
      </c>
      <c r="AH45" s="16">
        <f t="shared" si="170"/>
        <v>0.67242507525952455</v>
      </c>
      <c r="AI45" s="16">
        <f t="shared" si="170"/>
        <v>0.6723570050021086</v>
      </c>
      <c r="AJ45" s="16">
        <f t="shared" si="170"/>
        <v>0.67236840066677472</v>
      </c>
      <c r="AK45" s="16">
        <f t="shared" si="170"/>
        <v>0.67292105530958257</v>
      </c>
      <c r="AL45" s="16">
        <f t="shared" si="170"/>
        <v>0.67342283110711643</v>
      </c>
      <c r="AM45" s="16">
        <f t="shared" si="170"/>
        <v>0.67423887880302114</v>
      </c>
      <c r="AN45" s="16">
        <f t="shared" si="170"/>
        <v>0.67531704507305934</v>
      </c>
      <c r="AO45" s="16">
        <f t="shared" si="170"/>
        <v>0.67558021624525111</v>
      </c>
      <c r="AP45" s="16">
        <f t="shared" si="170"/>
        <v>0.67608506953273906</v>
      </c>
      <c r="AQ45" s="16">
        <f t="shared" si="170"/>
        <v>0.67622744238537713</v>
      </c>
      <c r="AR45" s="16">
        <f t="shared" si="170"/>
        <v>0.67523137728825366</v>
      </c>
      <c r="AS45" s="16">
        <f t="shared" si="170"/>
        <v>0.67409208163747025</v>
      </c>
      <c r="AT45" s="16">
        <f t="shared" si="170"/>
        <v>0.67169384122955622</v>
      </c>
      <c r="AU45" s="16">
        <f t="shared" si="170"/>
        <v>0.66916326477286425</v>
      </c>
      <c r="AV45" s="16">
        <f t="shared" si="170"/>
        <v>0.66698182275445406</v>
      </c>
      <c r="AW45" s="16">
        <f t="shared" si="170"/>
        <v>0.66442737568029853</v>
      </c>
      <c r="AX45" s="16">
        <f t="shared" si="170"/>
        <v>0.66128257897779419</v>
      </c>
      <c r="AY45" s="16">
        <f t="shared" si="170"/>
        <v>0.65759782750417761</v>
      </c>
      <c r="AZ45" s="16">
        <f t="shared" si="170"/>
        <v>0.65438319476237705</v>
      </c>
      <c r="BA45" s="16">
        <f t="shared" si="170"/>
        <v>0.65179696912612395</v>
      </c>
      <c r="BB45" s="16">
        <f t="shared" si="170"/>
        <v>0.64925183430559996</v>
      </c>
      <c r="BC45" s="16">
        <f t="shared" si="170"/>
        <v>0.64704201835600816</v>
      </c>
      <c r="BD45" s="16" t="s">
        <v>258</v>
      </c>
      <c r="BE45" s="16" t="s">
        <v>258</v>
      </c>
      <c r="BF45" s="16" t="s">
        <v>258</v>
      </c>
    </row>
    <row r="46" spans="1:58" ht="15" customHeight="1">
      <c r="A46" s="11"/>
      <c r="B46" s="11" t="s">
        <v>36</v>
      </c>
      <c r="C46" s="16">
        <f t="shared" ref="C46:H46" si="171">C17/C$31</f>
        <v>0.66286698083982365</v>
      </c>
      <c r="D46" s="16">
        <f t="shared" si="171"/>
        <v>0.66489809977766956</v>
      </c>
      <c r="E46" s="16">
        <f t="shared" si="171"/>
        <v>0.66467576791808869</v>
      </c>
      <c r="F46" s="16">
        <f t="shared" si="171"/>
        <v>0.66531769458887879</v>
      </c>
      <c r="G46" s="16">
        <f t="shared" si="171"/>
        <v>0.66825548271956614</v>
      </c>
      <c r="H46" s="16">
        <f t="shared" si="171"/>
        <v>0.67307403964374646</v>
      </c>
      <c r="I46" s="16">
        <f t="shared" ref="I46:BC46" si="172">I17/I$31</f>
        <v>0.67815815664419132</v>
      </c>
      <c r="J46" s="16">
        <f t="shared" si="172"/>
        <v>0.68095424880286137</v>
      </c>
      <c r="K46" s="16">
        <f t="shared" si="172"/>
        <v>0.68397848801272332</v>
      </c>
      <c r="L46" s="16">
        <f t="shared" si="172"/>
        <v>0.68641352952420709</v>
      </c>
      <c r="M46" s="16">
        <f t="shared" si="172"/>
        <v>0.68844168804387318</v>
      </c>
      <c r="N46" s="16">
        <f t="shared" si="172"/>
        <v>0.68943748340778921</v>
      </c>
      <c r="O46" s="16">
        <f t="shared" si="172"/>
        <v>0.68931386560037455</v>
      </c>
      <c r="P46" s="16">
        <f t="shared" si="172"/>
        <v>0.69185437964652574</v>
      </c>
      <c r="Q46" s="16">
        <f t="shared" si="172"/>
        <v>0.69033630246435396</v>
      </c>
      <c r="R46" s="16">
        <f t="shared" si="172"/>
        <v>0.68893910163682348</v>
      </c>
      <c r="S46" s="16">
        <f t="shared" si="172"/>
        <v>0.68654933588309586</v>
      </c>
      <c r="T46" s="16">
        <f t="shared" si="172"/>
        <v>0.6839272610715571</v>
      </c>
      <c r="U46" s="16">
        <f t="shared" si="172"/>
        <v>0.68065770385079905</v>
      </c>
      <c r="V46" s="16">
        <f t="shared" si="172"/>
        <v>0.67709260636183011</v>
      </c>
      <c r="W46" s="16">
        <f t="shared" si="172"/>
        <v>0.6731891095622704</v>
      </c>
      <c r="X46" s="16">
        <f t="shared" si="172"/>
        <v>0.66969444258213595</v>
      </c>
      <c r="Y46" s="16">
        <f t="shared" si="172"/>
        <v>0.66726812062166851</v>
      </c>
      <c r="Z46" s="16">
        <f t="shared" si="172"/>
        <v>0.66513607858289592</v>
      </c>
      <c r="AA46" s="16">
        <f t="shared" si="172"/>
        <v>0.66344463776372575</v>
      </c>
      <c r="AB46" s="16">
        <f t="shared" si="172"/>
        <v>0.66174692898750553</v>
      </c>
      <c r="AC46" s="16">
        <f t="shared" si="172"/>
        <v>0.66048847675829392</v>
      </c>
      <c r="AD46" s="16">
        <f t="shared" si="172"/>
        <v>0.65946543145226388</v>
      </c>
      <c r="AE46" s="16">
        <f t="shared" si="172"/>
        <v>0.65829852635626696</v>
      </c>
      <c r="AF46" s="16">
        <f t="shared" si="172"/>
        <v>0.6572719303936575</v>
      </c>
      <c r="AG46" s="16">
        <f t="shared" si="172"/>
        <v>0.65657517664987386</v>
      </c>
      <c r="AH46" s="16">
        <f t="shared" si="172"/>
        <v>0.65582696575355892</v>
      </c>
      <c r="AI46" s="16">
        <f t="shared" si="172"/>
        <v>0.65543254967654951</v>
      </c>
      <c r="AJ46" s="16">
        <f t="shared" si="172"/>
        <v>0.65580258042846074</v>
      </c>
      <c r="AK46" s="16">
        <f t="shared" si="172"/>
        <v>0.65651131461872114</v>
      </c>
      <c r="AL46" s="16">
        <f t="shared" si="172"/>
        <v>0.65722252095138434</v>
      </c>
      <c r="AM46" s="16">
        <f t="shared" si="172"/>
        <v>0.65845443937296155</v>
      </c>
      <c r="AN46" s="16">
        <f t="shared" si="172"/>
        <v>0.65975182104143504</v>
      </c>
      <c r="AO46" s="16">
        <f t="shared" si="172"/>
        <v>0.66065193507339237</v>
      </c>
      <c r="AP46" s="16">
        <f t="shared" si="172"/>
        <v>0.66174276659346964</v>
      </c>
      <c r="AQ46" s="16">
        <f t="shared" si="172"/>
        <v>0.66254279379681036</v>
      </c>
      <c r="AR46" s="16">
        <f t="shared" si="172"/>
        <v>0.66245093429734614</v>
      </c>
      <c r="AS46" s="16">
        <f t="shared" si="172"/>
        <v>0.66249736318720109</v>
      </c>
      <c r="AT46" s="16">
        <f t="shared" si="172"/>
        <v>0.6614785115317583</v>
      </c>
      <c r="AU46" s="16">
        <f t="shared" si="172"/>
        <v>0.6602659572001508</v>
      </c>
      <c r="AV46" s="16">
        <f t="shared" si="172"/>
        <v>0.65913957010992064</v>
      </c>
      <c r="AW46" s="16">
        <f t="shared" si="172"/>
        <v>0.65769523176691191</v>
      </c>
      <c r="AX46" s="16">
        <f t="shared" si="172"/>
        <v>0.655586939089431</v>
      </c>
      <c r="AY46" s="16">
        <f t="shared" si="172"/>
        <v>0.65341970019556606</v>
      </c>
      <c r="AZ46" s="16">
        <f t="shared" si="172"/>
        <v>0.65161865458285873</v>
      </c>
      <c r="BA46" s="16">
        <f t="shared" si="172"/>
        <v>0.65025502617451769</v>
      </c>
      <c r="BB46" s="16">
        <f t="shared" si="172"/>
        <v>0.64886240450131361</v>
      </c>
      <c r="BC46" s="16">
        <f t="shared" si="172"/>
        <v>0.64802244188210423</v>
      </c>
      <c r="BD46" s="16" t="s">
        <v>258</v>
      </c>
      <c r="BE46" s="16" t="s">
        <v>258</v>
      </c>
      <c r="BF46" s="16" t="s">
        <v>258</v>
      </c>
    </row>
    <row r="47" spans="1:58" ht="15" customHeight="1">
      <c r="A47" s="11"/>
      <c r="B47" s="11"/>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t="s">
        <v>258</v>
      </c>
      <c r="BE47" s="14" t="s">
        <v>258</v>
      </c>
      <c r="BF47" s="14" t="s">
        <v>258</v>
      </c>
    </row>
    <row r="48" spans="1:58" ht="15" customHeight="1">
      <c r="A48" s="11"/>
      <c r="B48" s="11"/>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t="s">
        <v>258</v>
      </c>
      <c r="BE48" s="14" t="s">
        <v>258</v>
      </c>
      <c r="BF48" s="14" t="s">
        <v>258</v>
      </c>
    </row>
    <row r="49" spans="1:58" ht="15" customHeight="1">
      <c r="A49" s="11"/>
      <c r="B49" s="11"/>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t="s">
        <v>258</v>
      </c>
      <c r="BE49" s="14" t="s">
        <v>258</v>
      </c>
      <c r="BF49" s="14" t="s">
        <v>258</v>
      </c>
    </row>
    <row r="50" spans="1:58" ht="15" customHeight="1">
      <c r="A50" s="11" t="s">
        <v>269</v>
      </c>
      <c r="B50" s="11" t="s">
        <v>33</v>
      </c>
      <c r="C50" s="16">
        <f t="shared" ref="C50:H50" si="173">C21/C$28</f>
        <v>0.22526683943263506</v>
      </c>
      <c r="D50" s="16">
        <f t="shared" si="173"/>
        <v>0.22362611574924227</v>
      </c>
      <c r="E50" s="16">
        <f t="shared" si="173"/>
        <v>0.22375755565115901</v>
      </c>
      <c r="F50" s="16">
        <f t="shared" si="173"/>
        <v>0.22462982555687608</v>
      </c>
      <c r="G50" s="16">
        <f t="shared" si="173"/>
        <v>0.22321341857118149</v>
      </c>
      <c r="H50" s="16">
        <f t="shared" si="173"/>
        <v>0.22030073923908516</v>
      </c>
      <c r="I50" s="16">
        <f t="shared" ref="I50:BC50" si="174">I21/I$28</f>
        <v>0.2174496187566366</v>
      </c>
      <c r="J50" s="16">
        <f t="shared" si="174"/>
        <v>0.21582464272116222</v>
      </c>
      <c r="K50" s="16">
        <f t="shared" si="174"/>
        <v>0.21367228338083613</v>
      </c>
      <c r="L50" s="16">
        <f t="shared" si="174"/>
        <v>0.21191087975587275</v>
      </c>
      <c r="M50" s="16">
        <f t="shared" si="174"/>
        <v>0.21048556307662233</v>
      </c>
      <c r="N50" s="16">
        <f t="shared" si="174"/>
        <v>0.21008249231020137</v>
      </c>
      <c r="O50" s="16">
        <f t="shared" si="174"/>
        <v>0.21116022335282306</v>
      </c>
      <c r="P50" s="16">
        <f t="shared" si="174"/>
        <v>0.20925338080357672</v>
      </c>
      <c r="Q50" s="16">
        <f t="shared" si="174"/>
        <v>0.21123528593546448</v>
      </c>
      <c r="R50" s="16">
        <f t="shared" si="174"/>
        <v>0.21292648160056865</v>
      </c>
      <c r="S50" s="16">
        <f t="shared" si="174"/>
        <v>0.2148294407061227</v>
      </c>
      <c r="T50" s="16">
        <f t="shared" si="174"/>
        <v>0.21707017199414022</v>
      </c>
      <c r="U50" s="16">
        <f t="shared" si="174"/>
        <v>0.21984359514576746</v>
      </c>
      <c r="V50" s="16">
        <f t="shared" si="174"/>
        <v>0.2225619746844674</v>
      </c>
      <c r="W50" s="16">
        <f t="shared" si="174"/>
        <v>0.22512441398813349</v>
      </c>
      <c r="X50" s="16">
        <f t="shared" si="174"/>
        <v>0.22777650210111605</v>
      </c>
      <c r="Y50" s="16">
        <f t="shared" si="174"/>
        <v>0.22985927647113691</v>
      </c>
      <c r="Z50" s="16">
        <f t="shared" si="174"/>
        <v>0.23181852724160407</v>
      </c>
      <c r="AA50" s="16">
        <f t="shared" si="174"/>
        <v>0.23292968649997417</v>
      </c>
      <c r="AB50" s="16">
        <f t="shared" si="174"/>
        <v>0.23450821590866261</v>
      </c>
      <c r="AC50" s="16">
        <f t="shared" si="174"/>
        <v>0.23550887170698215</v>
      </c>
      <c r="AD50" s="16">
        <f t="shared" si="174"/>
        <v>0.23641017993463229</v>
      </c>
      <c r="AE50" s="16">
        <f t="shared" si="174"/>
        <v>0.23746599056638321</v>
      </c>
      <c r="AF50" s="16">
        <f t="shared" si="174"/>
        <v>0.23834827330796388</v>
      </c>
      <c r="AG50" s="16">
        <f t="shared" si="174"/>
        <v>0.23896661014831566</v>
      </c>
      <c r="AH50" s="16">
        <f t="shared" si="174"/>
        <v>0.23989944979966146</v>
      </c>
      <c r="AI50" s="16">
        <f t="shared" si="174"/>
        <v>0.24054405485378083</v>
      </c>
      <c r="AJ50" s="16">
        <f t="shared" si="174"/>
        <v>0.24052022980787169</v>
      </c>
      <c r="AK50" s="16">
        <f t="shared" si="174"/>
        <v>0.24031993836616911</v>
      </c>
      <c r="AL50" s="16">
        <f t="shared" si="174"/>
        <v>0.24010791390316347</v>
      </c>
      <c r="AM50" s="16">
        <f t="shared" si="174"/>
        <v>0.23918030608127738</v>
      </c>
      <c r="AN50" s="16">
        <f t="shared" si="174"/>
        <v>0.23853672174471474</v>
      </c>
      <c r="AO50" s="16">
        <f t="shared" si="174"/>
        <v>0.23773578371953963</v>
      </c>
      <c r="AP50" s="16">
        <f t="shared" si="174"/>
        <v>0.23693462390352954</v>
      </c>
      <c r="AQ50" s="16">
        <f t="shared" si="174"/>
        <v>0.23666135985119219</v>
      </c>
      <c r="AR50" s="16">
        <f t="shared" si="174"/>
        <v>0.23683195434976151</v>
      </c>
      <c r="AS50" s="16">
        <f t="shared" si="174"/>
        <v>0.23710391205828141</v>
      </c>
      <c r="AT50" s="16">
        <f t="shared" si="174"/>
        <v>0.23797789549504197</v>
      </c>
      <c r="AU50" s="16">
        <f t="shared" si="174"/>
        <v>0.23925182591253263</v>
      </c>
      <c r="AV50" s="16">
        <f t="shared" si="174"/>
        <v>0.24042016006887904</v>
      </c>
      <c r="AW50" s="16">
        <f t="shared" si="174"/>
        <v>0.24186517067184632</v>
      </c>
      <c r="AX50" s="16">
        <f t="shared" si="174"/>
        <v>0.24410745261930442</v>
      </c>
      <c r="AY50" s="16">
        <f t="shared" si="174"/>
        <v>0.24595693200112945</v>
      </c>
      <c r="AZ50" s="16">
        <f t="shared" si="174"/>
        <v>0.2475542740989416</v>
      </c>
      <c r="BA50" s="16">
        <f t="shared" si="174"/>
        <v>0.24845715259215292</v>
      </c>
      <c r="BB50" s="16">
        <f t="shared" si="174"/>
        <v>0.24949117074284088</v>
      </c>
      <c r="BC50" s="16">
        <f t="shared" si="174"/>
        <v>0.25007199824174781</v>
      </c>
      <c r="BD50" s="16" t="s">
        <v>258</v>
      </c>
      <c r="BE50" s="16" t="s">
        <v>258</v>
      </c>
      <c r="BF50" s="16" t="s">
        <v>258</v>
      </c>
    </row>
    <row r="51" spans="1:58" ht="15" customHeight="1">
      <c r="A51" s="11" t="s">
        <v>9</v>
      </c>
      <c r="B51" s="11" t="s">
        <v>34</v>
      </c>
      <c r="C51" s="16">
        <f t="shared" ref="C51:H51" si="175">C22/C$29</f>
        <v>0.2183813024003817</v>
      </c>
      <c r="D51" s="16">
        <f t="shared" si="175"/>
        <v>0.21809411351055338</v>
      </c>
      <c r="E51" s="16">
        <f t="shared" si="175"/>
        <v>0.21933784517068186</v>
      </c>
      <c r="F51" s="16">
        <f t="shared" si="175"/>
        <v>0.22066280952519862</v>
      </c>
      <c r="G51" s="16">
        <f t="shared" si="175"/>
        <v>0.22147192550751107</v>
      </c>
      <c r="H51" s="16">
        <f t="shared" si="175"/>
        <v>0.22152311291297117</v>
      </c>
      <c r="I51" s="16">
        <f t="shared" ref="I51:BC51" si="176">I22/I$29</f>
        <v>0.22108003296654036</v>
      </c>
      <c r="J51" s="16">
        <f t="shared" si="176"/>
        <v>0.22176170861239372</v>
      </c>
      <c r="K51" s="16">
        <f t="shared" si="176"/>
        <v>0.2223928326707045</v>
      </c>
      <c r="L51" s="16">
        <f t="shared" si="176"/>
        <v>0.22342672649130341</v>
      </c>
      <c r="M51" s="16">
        <f t="shared" si="176"/>
        <v>0.22558517568883854</v>
      </c>
      <c r="N51" s="16">
        <f t="shared" si="176"/>
        <v>0.22842702443443108</v>
      </c>
      <c r="O51" s="16">
        <f t="shared" si="176"/>
        <v>0.23232932086949151</v>
      </c>
      <c r="P51" s="16">
        <f t="shared" si="176"/>
        <v>0.23292875952940112</v>
      </c>
      <c r="Q51" s="16">
        <f t="shared" si="176"/>
        <v>0.23741465330697137</v>
      </c>
      <c r="R51" s="16">
        <f t="shared" si="176"/>
        <v>0.24158549154009257</v>
      </c>
      <c r="S51" s="16">
        <f t="shared" si="176"/>
        <v>0.24618746058243812</v>
      </c>
      <c r="T51" s="16">
        <f t="shared" si="176"/>
        <v>0.25050337263979866</v>
      </c>
      <c r="U51" s="16">
        <f t="shared" si="176"/>
        <v>0.25463211002865616</v>
      </c>
      <c r="V51" s="16">
        <f t="shared" si="176"/>
        <v>0.25912014220684582</v>
      </c>
      <c r="W51" s="16">
        <f t="shared" si="176"/>
        <v>0.26406668639321351</v>
      </c>
      <c r="X51" s="16">
        <f t="shared" si="176"/>
        <v>0.26836703349974228</v>
      </c>
      <c r="Y51" s="16">
        <f t="shared" si="176"/>
        <v>0.27183811226472027</v>
      </c>
      <c r="Z51" s="16">
        <f t="shared" si="176"/>
        <v>0.27448209244586175</v>
      </c>
      <c r="AA51" s="16">
        <f t="shared" si="176"/>
        <v>0.27723698033355243</v>
      </c>
      <c r="AB51" s="16">
        <f t="shared" si="176"/>
        <v>0.27976162425704021</v>
      </c>
      <c r="AC51" s="16">
        <f t="shared" si="176"/>
        <v>0.28144971624863302</v>
      </c>
      <c r="AD51" s="16">
        <f t="shared" si="176"/>
        <v>0.28316330061053258</v>
      </c>
      <c r="AE51" s="16">
        <f t="shared" si="176"/>
        <v>0.28455572006613261</v>
      </c>
      <c r="AF51" s="16">
        <f t="shared" si="176"/>
        <v>0.28585556610694668</v>
      </c>
      <c r="AG51" s="16">
        <f t="shared" si="176"/>
        <v>0.28706057564837073</v>
      </c>
      <c r="AH51" s="16">
        <f t="shared" si="176"/>
        <v>0.28771330429126202</v>
      </c>
      <c r="AI51" s="16">
        <f t="shared" si="176"/>
        <v>0.28839880329084666</v>
      </c>
      <c r="AJ51" s="16">
        <f t="shared" si="176"/>
        <v>0.28723067242538353</v>
      </c>
      <c r="AK51" s="16">
        <f t="shared" si="176"/>
        <v>0.28594274621830806</v>
      </c>
      <c r="AL51" s="16">
        <f t="shared" si="176"/>
        <v>0.28466439521157377</v>
      </c>
      <c r="AM51" s="16">
        <f t="shared" si="176"/>
        <v>0.28288702974786611</v>
      </c>
      <c r="AN51" s="16">
        <f t="shared" si="176"/>
        <v>0.28094147324381369</v>
      </c>
      <c r="AO51" s="16">
        <f t="shared" si="176"/>
        <v>0.27957160529260516</v>
      </c>
      <c r="AP51" s="16">
        <f t="shared" si="176"/>
        <v>0.27787317434943615</v>
      </c>
      <c r="AQ51" s="16">
        <f t="shared" si="176"/>
        <v>0.27608785885338299</v>
      </c>
      <c r="AR51" s="16">
        <f t="shared" si="176"/>
        <v>0.27543357342181041</v>
      </c>
      <c r="AS51" s="16">
        <f t="shared" si="176"/>
        <v>0.27386578571750286</v>
      </c>
      <c r="AT51" s="16">
        <f t="shared" si="176"/>
        <v>0.27368055012775877</v>
      </c>
      <c r="AU51" s="16">
        <f t="shared" si="176"/>
        <v>0.27347116534873167</v>
      </c>
      <c r="AV51" s="16">
        <f t="shared" si="176"/>
        <v>0.27363887697787292</v>
      </c>
      <c r="AW51" s="16">
        <f t="shared" si="176"/>
        <v>0.27410884069948888</v>
      </c>
      <c r="AX51" s="16">
        <f t="shared" si="176"/>
        <v>0.27518467211469383</v>
      </c>
      <c r="AY51" s="16">
        <f t="shared" si="176"/>
        <v>0.27614495285312879</v>
      </c>
      <c r="AZ51" s="16">
        <f t="shared" si="176"/>
        <v>0.27672722032755409</v>
      </c>
      <c r="BA51" s="16">
        <f t="shared" si="176"/>
        <v>0.27754781383637239</v>
      </c>
      <c r="BB51" s="16">
        <f t="shared" si="176"/>
        <v>0.2783461834002926</v>
      </c>
      <c r="BC51" s="16">
        <f t="shared" si="176"/>
        <v>0.27809861676280589</v>
      </c>
      <c r="BD51" s="16" t="s">
        <v>258</v>
      </c>
      <c r="BE51" s="16" t="s">
        <v>258</v>
      </c>
      <c r="BF51" s="16" t="s">
        <v>258</v>
      </c>
    </row>
    <row r="52" spans="1:58" ht="15" customHeight="1">
      <c r="A52" s="11"/>
      <c r="B52" s="11" t="s">
        <v>35</v>
      </c>
      <c r="C52" s="16">
        <f t="shared" ref="C52:H52" si="177">C23/C$30</f>
        <v>0.23398853429646607</v>
      </c>
      <c r="D52" s="16">
        <f t="shared" si="177"/>
        <v>0.23339828335882776</v>
      </c>
      <c r="E52" s="16">
        <f t="shared" si="177"/>
        <v>0.23386948033833593</v>
      </c>
      <c r="F52" s="16">
        <f t="shared" si="177"/>
        <v>0.23382229535186147</v>
      </c>
      <c r="G52" s="16">
        <f t="shared" si="177"/>
        <v>0.23155330364476759</v>
      </c>
      <c r="H52" s="16">
        <f t="shared" si="177"/>
        <v>0.22874148249046991</v>
      </c>
      <c r="I52" s="16">
        <f t="shared" ref="I52:BC52" si="178">I23/I$30</f>
        <v>0.22523593964961397</v>
      </c>
      <c r="J52" s="16">
        <f t="shared" si="178"/>
        <v>0.22275866525296115</v>
      </c>
      <c r="K52" s="16">
        <f t="shared" si="178"/>
        <v>0.22027349065793159</v>
      </c>
      <c r="L52" s="16">
        <f t="shared" si="178"/>
        <v>0.21835044856753064</v>
      </c>
      <c r="M52" s="16">
        <f t="shared" si="178"/>
        <v>0.21665462368071103</v>
      </c>
      <c r="N52" s="16">
        <f t="shared" si="178"/>
        <v>0.2162119679027342</v>
      </c>
      <c r="O52" s="16">
        <f t="shared" si="178"/>
        <v>0.21691152613179868</v>
      </c>
      <c r="P52" s="16">
        <f t="shared" si="178"/>
        <v>0.21493431891081793</v>
      </c>
      <c r="Q52" s="16">
        <f t="shared" si="178"/>
        <v>0.21657407570789744</v>
      </c>
      <c r="R52" s="16">
        <f t="shared" si="178"/>
        <v>0.21838332209647887</v>
      </c>
      <c r="S52" s="16">
        <f t="shared" si="178"/>
        <v>0.22058419726396597</v>
      </c>
      <c r="T52" s="16">
        <f t="shared" si="178"/>
        <v>0.22334024782876283</v>
      </c>
      <c r="U52" s="16">
        <f t="shared" si="178"/>
        <v>0.2267454109077493</v>
      </c>
      <c r="V52" s="16">
        <f t="shared" si="178"/>
        <v>0.23007911747000104</v>
      </c>
      <c r="W52" s="16">
        <f t="shared" si="178"/>
        <v>0.233334033903391</v>
      </c>
      <c r="X52" s="16">
        <f t="shared" si="178"/>
        <v>0.23560146485063982</v>
      </c>
      <c r="Y52" s="16">
        <f t="shared" si="178"/>
        <v>0.23744520051713661</v>
      </c>
      <c r="Z52" s="16">
        <f t="shared" si="178"/>
        <v>0.23913934965951339</v>
      </c>
      <c r="AA52" s="16">
        <f t="shared" si="178"/>
        <v>0.24030533658483982</v>
      </c>
      <c r="AB52" s="16">
        <f t="shared" si="178"/>
        <v>0.24122508155999853</v>
      </c>
      <c r="AC52" s="16">
        <f t="shared" si="178"/>
        <v>0.2421102362046425</v>
      </c>
      <c r="AD52" s="16">
        <f t="shared" si="178"/>
        <v>0.24259382981962418</v>
      </c>
      <c r="AE52" s="16">
        <f t="shared" si="178"/>
        <v>0.24361180890075987</v>
      </c>
      <c r="AF52" s="16">
        <f t="shared" si="178"/>
        <v>0.24461449643193936</v>
      </c>
      <c r="AG52" s="16">
        <f t="shared" si="178"/>
        <v>0.24525685207428466</v>
      </c>
      <c r="AH52" s="16">
        <f t="shared" si="178"/>
        <v>0.246213991870989</v>
      </c>
      <c r="AI52" s="16">
        <f t="shared" si="178"/>
        <v>0.24665736722779971</v>
      </c>
      <c r="AJ52" s="16">
        <f t="shared" si="178"/>
        <v>0.24707714480572859</v>
      </c>
      <c r="AK52" s="16">
        <f t="shared" si="178"/>
        <v>0.24700752803251724</v>
      </c>
      <c r="AL52" s="16">
        <f t="shared" si="178"/>
        <v>0.24700992955962683</v>
      </c>
      <c r="AM52" s="16">
        <f t="shared" si="178"/>
        <v>0.24672188977090023</v>
      </c>
      <c r="AN52" s="16">
        <f t="shared" si="178"/>
        <v>0.24619884463593442</v>
      </c>
      <c r="AO52" s="16">
        <f t="shared" si="178"/>
        <v>0.24650031416364163</v>
      </c>
      <c r="AP52" s="16">
        <f t="shared" si="178"/>
        <v>0.24656113801039517</v>
      </c>
      <c r="AQ52" s="16">
        <f t="shared" si="178"/>
        <v>0.246986406381836</v>
      </c>
      <c r="AR52" s="16">
        <f t="shared" si="178"/>
        <v>0.24852467009927476</v>
      </c>
      <c r="AS52" s="16">
        <f t="shared" si="178"/>
        <v>0.2501835804877931</v>
      </c>
      <c r="AT52" s="16">
        <f t="shared" si="178"/>
        <v>0.25306197565438782</v>
      </c>
      <c r="AU52" s="16">
        <f t="shared" si="178"/>
        <v>0.25603453303277574</v>
      </c>
      <c r="AV52" s="16">
        <f t="shared" si="178"/>
        <v>0.2586336593936665</v>
      </c>
      <c r="AW52" s="16">
        <f t="shared" si="178"/>
        <v>0.26159090676489871</v>
      </c>
      <c r="AX52" s="16">
        <f t="shared" si="178"/>
        <v>0.26512134159221118</v>
      </c>
      <c r="AY52" s="16">
        <f t="shared" si="178"/>
        <v>0.26915856072238964</v>
      </c>
      <c r="AZ52" s="16">
        <f t="shared" si="178"/>
        <v>0.27269068233434368</v>
      </c>
      <c r="BA52" s="16">
        <f t="shared" si="178"/>
        <v>0.27557810954747863</v>
      </c>
      <c r="BB52" s="16">
        <f t="shared" si="178"/>
        <v>0.27839361837573001</v>
      </c>
      <c r="BC52" s="16">
        <f t="shared" si="178"/>
        <v>0.28084866099214806</v>
      </c>
      <c r="BD52" s="16" t="s">
        <v>258</v>
      </c>
      <c r="BE52" s="16" t="s">
        <v>258</v>
      </c>
      <c r="BF52" s="16" t="s">
        <v>258</v>
      </c>
    </row>
    <row r="53" spans="1:58" ht="15" customHeight="1">
      <c r="A53" s="11"/>
      <c r="B53" s="11" t="s">
        <v>36</v>
      </c>
      <c r="C53" s="16">
        <f t="shared" ref="C53:H53" si="179">C24/C$31</f>
        <v>0.22702848667779701</v>
      </c>
      <c r="D53" s="16">
        <f t="shared" si="179"/>
        <v>0.22615600148673976</v>
      </c>
      <c r="E53" s="16">
        <f t="shared" si="179"/>
        <v>0.22670757504715996</v>
      </c>
      <c r="F53" s="16">
        <f t="shared" si="179"/>
        <v>0.22733541648655206</v>
      </c>
      <c r="G53" s="16">
        <f t="shared" si="179"/>
        <v>0.22615094210110864</v>
      </c>
      <c r="H53" s="16">
        <f t="shared" si="179"/>
        <v>0.22405177513583077</v>
      </c>
      <c r="I53" s="16">
        <f t="shared" ref="I53:BC53" si="180">I24/I$31</f>
        <v>0.22155677302000354</v>
      </c>
      <c r="J53" s="16">
        <f t="shared" si="180"/>
        <v>0.22017926634005275</v>
      </c>
      <c r="K53" s="16">
        <f t="shared" si="180"/>
        <v>0.21860750015410488</v>
      </c>
      <c r="L53" s="16">
        <f t="shared" si="180"/>
        <v>0.21749819156676742</v>
      </c>
      <c r="M53" s="16">
        <f t="shared" si="180"/>
        <v>0.21688240048613927</v>
      </c>
      <c r="N53" s="16">
        <f t="shared" si="180"/>
        <v>0.21729476262617514</v>
      </c>
      <c r="O53" s="16">
        <f t="shared" si="180"/>
        <v>0.21894117198521068</v>
      </c>
      <c r="P53" s="16">
        <f t="shared" si="180"/>
        <v>0.21764600873868178</v>
      </c>
      <c r="Q53" s="16">
        <f t="shared" si="180"/>
        <v>0.22012822217442571</v>
      </c>
      <c r="R53" s="16">
        <f t="shared" si="180"/>
        <v>0.22250038855374751</v>
      </c>
      <c r="S53" s="16">
        <f t="shared" si="180"/>
        <v>0.22521241192469313</v>
      </c>
      <c r="T53" s="16">
        <f t="shared" si="180"/>
        <v>0.22818992441242714</v>
      </c>
      <c r="U53" s="16">
        <f t="shared" si="180"/>
        <v>0.23156156980888465</v>
      </c>
      <c r="V53" s="16">
        <f t="shared" si="180"/>
        <v>0.23497577783236076</v>
      </c>
      <c r="W53" s="16">
        <f t="shared" si="180"/>
        <v>0.23842121930170515</v>
      </c>
      <c r="X53" s="16">
        <f t="shared" si="180"/>
        <v>0.24132876544807835</v>
      </c>
      <c r="Y53" s="16">
        <f t="shared" si="180"/>
        <v>0.24365874317863798</v>
      </c>
      <c r="Z53" s="16">
        <f t="shared" si="180"/>
        <v>0.24567470576799422</v>
      </c>
      <c r="AA53" s="16">
        <f t="shared" si="180"/>
        <v>0.24721728535218315</v>
      </c>
      <c r="AB53" s="16">
        <f t="shared" si="180"/>
        <v>0.24875956667514521</v>
      </c>
      <c r="AC53" s="16">
        <f t="shared" si="180"/>
        <v>0.24987834940970763</v>
      </c>
      <c r="AD53" s="16">
        <f t="shared" si="180"/>
        <v>0.25080770878394998</v>
      </c>
      <c r="AE53" s="16">
        <f t="shared" si="180"/>
        <v>0.25192489054827794</v>
      </c>
      <c r="AF53" s="16">
        <f t="shared" si="180"/>
        <v>0.25295216740036047</v>
      </c>
      <c r="AG53" s="16">
        <f t="shared" si="180"/>
        <v>0.25371800598224248</v>
      </c>
      <c r="AH53" s="16">
        <f t="shared" si="180"/>
        <v>0.25457745782703955</v>
      </c>
      <c r="AI53" s="16">
        <f t="shared" si="180"/>
        <v>0.25513804025899312</v>
      </c>
      <c r="AJ53" s="16">
        <f t="shared" si="180"/>
        <v>0.25498917475929794</v>
      </c>
      <c r="AK53" s="16">
        <f t="shared" si="180"/>
        <v>0.2545516317459845</v>
      </c>
      <c r="AL53" s="16">
        <f t="shared" si="180"/>
        <v>0.25414136486984173</v>
      </c>
      <c r="AM53" s="16">
        <f t="shared" si="180"/>
        <v>0.25324155549383803</v>
      </c>
      <c r="AN53" s="16">
        <f t="shared" si="180"/>
        <v>0.25230306249871659</v>
      </c>
      <c r="AO53" s="16">
        <f t="shared" si="180"/>
        <v>0.25178710494161094</v>
      </c>
      <c r="AP53" s="16">
        <f t="shared" si="180"/>
        <v>0.25109158246994379</v>
      </c>
      <c r="AQ53" s="16">
        <f t="shared" si="180"/>
        <v>0.25070414088723614</v>
      </c>
      <c r="AR53" s="16">
        <f t="shared" si="180"/>
        <v>0.25120236644347288</v>
      </c>
      <c r="AS53" s="16">
        <f t="shared" si="180"/>
        <v>0.25155587542662716</v>
      </c>
      <c r="AT53" s="16">
        <f t="shared" si="180"/>
        <v>0.25295504783201267</v>
      </c>
      <c r="AU53" s="16">
        <f t="shared" si="180"/>
        <v>0.25452539178914957</v>
      </c>
      <c r="AV53" s="16">
        <f t="shared" si="180"/>
        <v>0.25600311546585425</v>
      </c>
      <c r="AW53" s="16">
        <f t="shared" si="180"/>
        <v>0.25779659894126211</v>
      </c>
      <c r="AX53" s="16">
        <f t="shared" si="180"/>
        <v>0.26024983995282347</v>
      </c>
      <c r="AY53" s="16">
        <f t="shared" si="180"/>
        <v>0.26273928009317998</v>
      </c>
      <c r="AZ53" s="16">
        <f t="shared" si="180"/>
        <v>0.26484337821138809</v>
      </c>
      <c r="BA53" s="16">
        <f t="shared" si="180"/>
        <v>0.26650309684532669</v>
      </c>
      <c r="BB53" s="16">
        <f t="shared" si="180"/>
        <v>0.26817363017699003</v>
      </c>
      <c r="BC53" s="16">
        <f t="shared" si="180"/>
        <v>0.26928019941137232</v>
      </c>
      <c r="BD53" s="16" t="s">
        <v>258</v>
      </c>
      <c r="BE53" s="16" t="s">
        <v>258</v>
      </c>
      <c r="BF53" s="16" t="s">
        <v>258</v>
      </c>
    </row>
    <row r="54" spans="1:58" ht="15" customHeight="1">
      <c r="A54" s="11"/>
      <c r="B54" s="11"/>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t="s">
        <v>258</v>
      </c>
      <c r="BE54" s="14" t="s">
        <v>258</v>
      </c>
      <c r="BF54" s="14" t="s">
        <v>258</v>
      </c>
    </row>
    <row r="55" spans="1:58" ht="15" customHeight="1">
      <c r="A55" s="11"/>
      <c r="B55" s="11"/>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t="s">
        <v>258</v>
      </c>
      <c r="BE55" s="14" t="s">
        <v>258</v>
      </c>
      <c r="BF55" s="14" t="s">
        <v>258</v>
      </c>
    </row>
    <row r="56" spans="1:58" ht="15" customHeight="1">
      <c r="A56" s="11"/>
      <c r="B56" s="11"/>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t="s">
        <v>258</v>
      </c>
      <c r="BE56" s="14" t="s">
        <v>258</v>
      </c>
      <c r="BF56" s="14" t="s">
        <v>258</v>
      </c>
    </row>
    <row r="57" spans="1:58">
      <c r="A57" s="1"/>
      <c r="B57" s="1"/>
      <c r="BD57" s="1" t="s">
        <v>258</v>
      </c>
      <c r="BE57" s="1" t="s">
        <v>258</v>
      </c>
      <c r="BF57" s="1" t="s">
        <v>258</v>
      </c>
    </row>
    <row r="58" spans="1:58">
      <c r="A58" s="11" t="s">
        <v>270</v>
      </c>
      <c r="B58" s="11" t="s">
        <v>33</v>
      </c>
      <c r="C58" s="14">
        <v>27778.324986380492</v>
      </c>
      <c r="D58" s="14">
        <v>28462.982492394443</v>
      </c>
      <c r="E58" s="14">
        <v>28622.684380100261</v>
      </c>
      <c r="F58" s="14">
        <v>28815.337576706432</v>
      </c>
      <c r="G58" s="14">
        <v>29819.405325337793</v>
      </c>
      <c r="H58" s="14">
        <v>30700.134433592328</v>
      </c>
      <c r="I58" s="14">
        <v>31581.937935758899</v>
      </c>
      <c r="J58" s="14">
        <v>31739.005483862802</v>
      </c>
      <c r="K58" s="14">
        <v>31570.989673972803</v>
      </c>
      <c r="L58" s="14">
        <v>31292.636932884627</v>
      </c>
      <c r="M58" s="14">
        <v>30748.481511208265</v>
      </c>
      <c r="N58" s="14">
        <v>30168.045602849943</v>
      </c>
      <c r="O58" s="14">
        <v>29641.557052553522</v>
      </c>
      <c r="P58" s="14">
        <v>29080.34562512903</v>
      </c>
      <c r="Q58" s="14">
        <v>28565.580577337772</v>
      </c>
      <c r="R58" s="14">
        <v>28108.473774738148</v>
      </c>
      <c r="S58" s="14">
        <v>27613.871604893586</v>
      </c>
      <c r="T58" s="14">
        <v>27451.461784683001</v>
      </c>
      <c r="U58" s="14">
        <v>27177.751164053479</v>
      </c>
      <c r="V58" s="14">
        <v>26988.868438855989</v>
      </c>
      <c r="W58" s="14">
        <v>26889.792496737839</v>
      </c>
      <c r="X58" s="14">
        <v>27018.133610367026</v>
      </c>
      <c r="Y58" s="14">
        <v>27493.823831361933</v>
      </c>
      <c r="Z58" s="14">
        <v>27369.867250414656</v>
      </c>
      <c r="AA58" s="14">
        <v>28031.589578005733</v>
      </c>
      <c r="AB58" s="14">
        <v>28627.941151050683</v>
      </c>
      <c r="AC58" s="14">
        <v>29272.627402238912</v>
      </c>
      <c r="AD58" s="14">
        <v>29957.19319720587</v>
      </c>
      <c r="AE58" s="14">
        <v>30759.133069938878</v>
      </c>
      <c r="AF58" s="14">
        <v>31559.682330724365</v>
      </c>
      <c r="AG58" s="14">
        <v>32319.010105386191</v>
      </c>
      <c r="AH58" s="14">
        <v>33064.792007168406</v>
      </c>
      <c r="AI58" s="14">
        <v>33579.929782423606</v>
      </c>
      <c r="AJ58" s="14">
        <v>34030.723182373149</v>
      </c>
      <c r="AK58" s="14">
        <v>34260.595121309285</v>
      </c>
      <c r="AL58" s="14">
        <v>34553.715167827337</v>
      </c>
      <c r="AM58" s="14">
        <v>34671.203591804748</v>
      </c>
      <c r="AN58" s="14">
        <v>34691.930894676982</v>
      </c>
      <c r="AO58" s="14">
        <v>34696.955740065045</v>
      </c>
      <c r="AP58" s="14">
        <v>34625.837324817789</v>
      </c>
      <c r="AQ58" s="14">
        <v>34481.615390249026</v>
      </c>
      <c r="AR58" s="14">
        <v>34392.287768620212</v>
      </c>
      <c r="AS58" s="14">
        <v>34235.053356063865</v>
      </c>
      <c r="AT58" s="14">
        <v>33951.960523804584</v>
      </c>
      <c r="AU58" s="14">
        <v>33635.787888759209</v>
      </c>
      <c r="AV58" s="14">
        <v>33341.653144873475</v>
      </c>
      <c r="AW58" s="14">
        <v>32921.606852162004</v>
      </c>
      <c r="AX58" s="14">
        <v>32595.229155165071</v>
      </c>
      <c r="AY58" s="14">
        <v>32264.791005135605</v>
      </c>
      <c r="AZ58" s="14">
        <v>31969.275281952901</v>
      </c>
      <c r="BA58" s="14">
        <v>31821.292788165145</v>
      </c>
      <c r="BB58" s="14">
        <v>31799.676054894589</v>
      </c>
      <c r="BC58" s="14">
        <v>31832.078986979039</v>
      </c>
      <c r="BD58" s="14" t="s">
        <v>258</v>
      </c>
      <c r="BE58" s="14" t="s">
        <v>258</v>
      </c>
      <c r="BF58" s="14" t="s">
        <v>258</v>
      </c>
    </row>
    <row r="59" spans="1:58">
      <c r="A59" s="11" t="s">
        <v>10</v>
      </c>
      <c r="B59" s="11" t="s">
        <v>34</v>
      </c>
      <c r="C59" s="14">
        <v>21274.745498336284</v>
      </c>
      <c r="D59" s="14">
        <v>21782.188218728723</v>
      </c>
      <c r="E59" s="14">
        <v>21991.729300165054</v>
      </c>
      <c r="F59" s="14">
        <v>22197.96393669691</v>
      </c>
      <c r="G59" s="14">
        <v>23028.406155331122</v>
      </c>
      <c r="H59" s="14">
        <v>23781.483001388719</v>
      </c>
      <c r="I59" s="14">
        <v>24473.614676017667</v>
      </c>
      <c r="J59" s="14">
        <v>24502.895595141359</v>
      </c>
      <c r="K59" s="14">
        <v>24418.838647990437</v>
      </c>
      <c r="L59" s="14">
        <v>24216.942037896712</v>
      </c>
      <c r="M59" s="14">
        <v>23933.530114706482</v>
      </c>
      <c r="N59" s="14">
        <v>23659.023417223496</v>
      </c>
      <c r="O59" s="14">
        <v>23456.267555826311</v>
      </c>
      <c r="P59" s="14">
        <v>23205.399949845007</v>
      </c>
      <c r="Q59" s="14">
        <v>23144.297084599748</v>
      </c>
      <c r="R59" s="14">
        <v>23015.68542438071</v>
      </c>
      <c r="S59" s="14">
        <v>23044.077018983207</v>
      </c>
      <c r="T59" s="14">
        <v>23203.466552306101</v>
      </c>
      <c r="U59" s="14">
        <v>23335.809012347789</v>
      </c>
      <c r="V59" s="14">
        <v>23531.928833353017</v>
      </c>
      <c r="W59" s="14">
        <v>23913.893478062248</v>
      </c>
      <c r="X59" s="14">
        <v>24419.824409280649</v>
      </c>
      <c r="Y59" s="14">
        <v>25120.955186126659</v>
      </c>
      <c r="Z59" s="14">
        <v>25283.775996025048</v>
      </c>
      <c r="AA59" s="14">
        <v>26063.59221412061</v>
      </c>
      <c r="AB59" s="14">
        <v>26780.084146428089</v>
      </c>
      <c r="AC59" s="14">
        <v>27558.532245688126</v>
      </c>
      <c r="AD59" s="14">
        <v>28267.589979059794</v>
      </c>
      <c r="AE59" s="14">
        <v>28959.628915761572</v>
      </c>
      <c r="AF59" s="14">
        <v>29697.44608575305</v>
      </c>
      <c r="AG59" s="14">
        <v>30485.560121079314</v>
      </c>
      <c r="AH59" s="14">
        <v>31128.063107104244</v>
      </c>
      <c r="AI59" s="14">
        <v>31546.574570225024</v>
      </c>
      <c r="AJ59" s="14">
        <v>31809.755439545792</v>
      </c>
      <c r="AK59" s="14">
        <v>32052.63998637944</v>
      </c>
      <c r="AL59" s="14">
        <v>32228.742063857331</v>
      </c>
      <c r="AM59" s="14">
        <v>32234.245955490274</v>
      </c>
      <c r="AN59" s="14">
        <v>32189.689925016795</v>
      </c>
      <c r="AO59" s="14">
        <v>32058.75825388822</v>
      </c>
      <c r="AP59" s="14">
        <v>31878.106504962154</v>
      </c>
      <c r="AQ59" s="14">
        <v>31678.731843107424</v>
      </c>
      <c r="AR59" s="14">
        <v>31385.504336256236</v>
      </c>
      <c r="AS59" s="14">
        <v>31100.719849829569</v>
      </c>
      <c r="AT59" s="14">
        <v>30536.316650970592</v>
      </c>
      <c r="AU59" s="14">
        <v>29971.865702084564</v>
      </c>
      <c r="AV59" s="14">
        <v>29434.003512027612</v>
      </c>
      <c r="AW59" s="14">
        <v>28849.951338718995</v>
      </c>
      <c r="AX59" s="14">
        <v>28275.411210774353</v>
      </c>
      <c r="AY59" s="14">
        <v>27824.798366990472</v>
      </c>
      <c r="AZ59" s="14">
        <v>27370.484163527341</v>
      </c>
      <c r="BA59" s="14">
        <v>26936.123974874499</v>
      </c>
      <c r="BB59" s="14">
        <v>26721.547931169029</v>
      </c>
      <c r="BC59" s="14">
        <v>26404.15087714943</v>
      </c>
      <c r="BD59" s="14" t="s">
        <v>258</v>
      </c>
      <c r="BE59" s="14" t="s">
        <v>258</v>
      </c>
      <c r="BF59" s="14" t="s">
        <v>258</v>
      </c>
    </row>
    <row r="60" spans="1:58">
      <c r="A60" s="11"/>
      <c r="B60" s="11" t="s">
        <v>35</v>
      </c>
      <c r="C60" s="14">
        <v>34554.929515283227</v>
      </c>
      <c r="D60" s="14">
        <v>35360.829288876841</v>
      </c>
      <c r="E60" s="14">
        <v>35553.586319734677</v>
      </c>
      <c r="F60" s="14">
        <v>35736.698486596644</v>
      </c>
      <c r="G60" s="14">
        <v>36880.188519331081</v>
      </c>
      <c r="H60" s="14">
        <v>38119.382565018946</v>
      </c>
      <c r="I60" s="14">
        <v>39174.447388223431</v>
      </c>
      <c r="J60" s="14">
        <v>39444.387382123328</v>
      </c>
      <c r="K60" s="14">
        <v>39264.828413078401</v>
      </c>
      <c r="L60" s="14">
        <v>38981.764468588088</v>
      </c>
      <c r="M60" s="14">
        <v>38496.698875512593</v>
      </c>
      <c r="N60" s="14">
        <v>37812.033585949634</v>
      </c>
      <c r="O60" s="14">
        <v>37202.053514543652</v>
      </c>
      <c r="P60" s="14">
        <v>36441.274833030344</v>
      </c>
      <c r="Q60" s="14">
        <v>35667.003264028659</v>
      </c>
      <c r="R60" s="14">
        <v>35118.597147795699</v>
      </c>
      <c r="S60" s="14">
        <v>34476.8008020407</v>
      </c>
      <c r="T60" s="14">
        <v>34077.022617847877</v>
      </c>
      <c r="U60" s="14">
        <v>33664.667404479915</v>
      </c>
      <c r="V60" s="14">
        <v>33403.792541039787</v>
      </c>
      <c r="W60" s="14">
        <v>33227.737100829632</v>
      </c>
      <c r="X60" s="14">
        <v>33367.713361835369</v>
      </c>
      <c r="Y60" s="14">
        <v>33835.812866464461</v>
      </c>
      <c r="Z60" s="14">
        <v>33627.656021404146</v>
      </c>
      <c r="AA60" s="14">
        <v>34293.336693412195</v>
      </c>
      <c r="AB60" s="14">
        <v>34988.277729906309</v>
      </c>
      <c r="AC60" s="14">
        <v>35777.532875558012</v>
      </c>
      <c r="AD60" s="14">
        <v>36659.288706452266</v>
      </c>
      <c r="AE60" s="14">
        <v>37704.792908519725</v>
      </c>
      <c r="AF60" s="14">
        <v>38725.551927698347</v>
      </c>
      <c r="AG60" s="14">
        <v>39695.725477541382</v>
      </c>
      <c r="AH60" s="14">
        <v>40388.63607439919</v>
      </c>
      <c r="AI60" s="14">
        <v>40839.397857945551</v>
      </c>
      <c r="AJ60" s="14">
        <v>41214.677953155893</v>
      </c>
      <c r="AK60" s="14">
        <v>41407.524855040741</v>
      </c>
      <c r="AL60" s="14">
        <v>41495.397884013517</v>
      </c>
      <c r="AM60" s="14">
        <v>41524.903330403555</v>
      </c>
      <c r="AN60" s="14">
        <v>41359.667295931729</v>
      </c>
      <c r="AO60" s="14">
        <v>41276.436155406816</v>
      </c>
      <c r="AP60" s="14">
        <v>41151.395037552626</v>
      </c>
      <c r="AQ60" s="14">
        <v>40923.225839735176</v>
      </c>
      <c r="AR60" s="14">
        <v>40763.461861228432</v>
      </c>
      <c r="AS60" s="14">
        <v>40472.563543967459</v>
      </c>
      <c r="AT60" s="14">
        <v>40193.058679375252</v>
      </c>
      <c r="AU60" s="14">
        <v>39795.937534023389</v>
      </c>
      <c r="AV60" s="14">
        <v>39449.360196725211</v>
      </c>
      <c r="AW60" s="14">
        <v>39053.70084336627</v>
      </c>
      <c r="AX60" s="14">
        <v>38640.972055212296</v>
      </c>
      <c r="AY60" s="14">
        <v>38454.625891836215</v>
      </c>
      <c r="AZ60" s="14">
        <v>38257.525966354253</v>
      </c>
      <c r="BA60" s="14">
        <v>38179.041836995537</v>
      </c>
      <c r="BB60" s="14">
        <v>38408.767242206806</v>
      </c>
      <c r="BC60" s="14">
        <v>38689.714291573939</v>
      </c>
      <c r="BD60" s="14" t="s">
        <v>258</v>
      </c>
      <c r="BE60" s="14" t="s">
        <v>258</v>
      </c>
      <c r="BF60" s="14" t="s">
        <v>258</v>
      </c>
    </row>
    <row r="61" spans="1:58">
      <c r="A61" s="11"/>
      <c r="B61" s="11" t="s">
        <v>36</v>
      </c>
      <c r="C61" s="13">
        <f>SUM(C58:C60)</f>
        <v>83608</v>
      </c>
      <c r="D61" s="13">
        <f t="shared" ref="D61" si="181">SUM(D58:D60)</f>
        <v>85606</v>
      </c>
      <c r="E61" s="13">
        <f t="shared" ref="E61" si="182">SUM(E58:E60)</f>
        <v>86168</v>
      </c>
      <c r="F61" s="13">
        <f t="shared" ref="F61" si="183">SUM(F58:F60)</f>
        <v>86749.999999999985</v>
      </c>
      <c r="G61" s="13">
        <f t="shared" ref="G61" si="184">SUM(G58:G60)</f>
        <v>89728</v>
      </c>
      <c r="H61" s="13">
        <f t="shared" ref="H61" si="185">SUM(H58:H60)</f>
        <v>92601</v>
      </c>
      <c r="I61" s="13">
        <f t="shared" ref="I61" si="186">SUM(I58:I60)</f>
        <v>95230</v>
      </c>
      <c r="J61" s="13">
        <f t="shared" ref="J61" si="187">SUM(J58:J60)</f>
        <v>95686.288461127493</v>
      </c>
      <c r="K61" s="13">
        <f t="shared" ref="K61" si="188">SUM(K58:K60)</f>
        <v>95254.656735041644</v>
      </c>
      <c r="L61" s="13">
        <f t="shared" ref="L61" si="189">SUM(L58:L60)</f>
        <v>94491.343439369433</v>
      </c>
      <c r="M61" s="13">
        <f t="shared" ref="M61" si="190">SUM(M58:M60)</f>
        <v>93178.71050142734</v>
      </c>
      <c r="N61" s="13">
        <f t="shared" ref="N61" si="191">SUM(N58:N60)</f>
        <v>91639.10260602308</v>
      </c>
      <c r="O61" s="13">
        <f t="shared" ref="O61" si="192">SUM(O58:O60)</f>
        <v>90299.878122923488</v>
      </c>
      <c r="P61" s="13">
        <f t="shared" ref="P61" si="193">SUM(P58:P60)</f>
        <v>88727.020408004377</v>
      </c>
      <c r="Q61" s="13">
        <f t="shared" ref="Q61" si="194">SUM(Q58:Q60)</f>
        <v>87376.880925966179</v>
      </c>
      <c r="R61" s="13">
        <f t="shared" ref="R61" si="195">SUM(R58:R60)</f>
        <v>86242.756346914568</v>
      </c>
      <c r="S61" s="13">
        <f t="shared" ref="S61" si="196">SUM(S58:S60)</f>
        <v>85134.749425917485</v>
      </c>
      <c r="T61" s="13">
        <f t="shared" ref="T61" si="197">SUM(T58:T60)</f>
        <v>84731.950954836982</v>
      </c>
      <c r="U61" s="13">
        <f t="shared" ref="U61" si="198">SUM(U58:U60)</f>
        <v>84178.227580881183</v>
      </c>
      <c r="V61" s="13">
        <f t="shared" ref="V61" si="199">SUM(V58:V60)</f>
        <v>83924.589813248793</v>
      </c>
      <c r="W61" s="13">
        <f t="shared" ref="W61" si="200">SUM(W58:W60)</f>
        <v>84031.423075629718</v>
      </c>
      <c r="X61" s="13">
        <f t="shared" ref="X61" si="201">SUM(X58:X60)</f>
        <v>84805.671381483044</v>
      </c>
      <c r="Y61" s="13">
        <f t="shared" ref="Y61" si="202">SUM(Y58:Y60)</f>
        <v>86450.59188395305</v>
      </c>
      <c r="Z61" s="13">
        <f t="shared" ref="Z61" si="203">SUM(Z58:Z60)</f>
        <v>86281.29926784386</v>
      </c>
      <c r="AA61" s="13">
        <f t="shared" ref="AA61" si="204">SUM(AA58:AA60)</f>
        <v>88388.518485538545</v>
      </c>
      <c r="AB61" s="13">
        <f t="shared" ref="AB61" si="205">SUM(AB58:AB60)</f>
        <v>90396.303027385089</v>
      </c>
      <c r="AC61" s="13">
        <f t="shared" ref="AC61" si="206">SUM(AC58:AC60)</f>
        <v>92608.69252348505</v>
      </c>
      <c r="AD61" s="13">
        <f t="shared" ref="AD61" si="207">SUM(AD58:AD60)</f>
        <v>94884.071882717923</v>
      </c>
      <c r="AE61" s="13">
        <f t="shared" ref="AE61" si="208">SUM(AE58:AE60)</f>
        <v>97423.554894220171</v>
      </c>
      <c r="AF61" s="13">
        <f t="shared" ref="AF61" si="209">SUM(AF58:AF60)</f>
        <v>99982.680344175751</v>
      </c>
      <c r="AG61" s="13">
        <f t="shared" ref="AG61" si="210">SUM(AG58:AG60)</f>
        <v>102500.29570400689</v>
      </c>
      <c r="AH61" s="13">
        <f t="shared" ref="AH61" si="211">SUM(AH58:AH60)</f>
        <v>104581.49118867185</v>
      </c>
      <c r="AI61" s="13">
        <f t="shared" ref="AI61" si="212">SUM(AI58:AI60)</f>
        <v>105965.90221059418</v>
      </c>
      <c r="AJ61" s="13">
        <f t="shared" ref="AJ61" si="213">SUM(AJ58:AJ60)</f>
        <v>107055.15657507483</v>
      </c>
      <c r="AK61" s="13">
        <f t="shared" ref="AK61" si="214">SUM(AK58:AK60)</f>
        <v>107720.75996272947</v>
      </c>
      <c r="AL61" s="13">
        <f t="shared" ref="AL61" si="215">SUM(AL58:AL60)</f>
        <v>108277.85511569818</v>
      </c>
      <c r="AM61" s="13">
        <f t="shared" ref="AM61" si="216">SUM(AM58:AM60)</f>
        <v>108430.35287769858</v>
      </c>
      <c r="AN61" s="13">
        <f t="shared" ref="AN61" si="217">SUM(AN58:AN60)</f>
        <v>108241.2881156255</v>
      </c>
      <c r="AO61" s="13">
        <f t="shared" ref="AO61" si="218">SUM(AO58:AO60)</f>
        <v>108032.15014936008</v>
      </c>
      <c r="AP61" s="13">
        <f t="shared" ref="AP61" si="219">SUM(AP58:AP60)</f>
        <v>107655.33886733258</v>
      </c>
      <c r="AQ61" s="13">
        <f t="shared" ref="AQ61" si="220">SUM(AQ58:AQ60)</f>
        <v>107083.57307309163</v>
      </c>
      <c r="AR61" s="13">
        <f t="shared" ref="AR61" si="221">SUM(AR58:AR60)</f>
        <v>106541.25396610488</v>
      </c>
      <c r="AS61" s="13">
        <f t="shared" ref="AS61" si="222">SUM(AS58:AS60)</f>
        <v>105808.3367498609</v>
      </c>
      <c r="AT61" s="13">
        <f t="shared" ref="AT61" si="223">SUM(AT58:AT60)</f>
        <v>104681.33585415043</v>
      </c>
      <c r="AU61" s="13">
        <f t="shared" ref="AU61" si="224">SUM(AU58:AU60)</f>
        <v>103403.59112486716</v>
      </c>
      <c r="AV61" s="13">
        <f t="shared" ref="AV61" si="225">SUM(AV58:AV60)</f>
        <v>102225.01685362629</v>
      </c>
      <c r="AW61" s="13">
        <f t="shared" ref="AW61" si="226">SUM(AW58:AW60)</f>
        <v>100825.25903424727</v>
      </c>
      <c r="AX61" s="13">
        <f t="shared" ref="AX61" si="227">SUM(AX58:AX60)</f>
        <v>99511.612421151716</v>
      </c>
      <c r="AY61" s="13">
        <f t="shared" ref="AY61" si="228">SUM(AY58:AY60)</f>
        <v>98544.215263962295</v>
      </c>
      <c r="AZ61" s="13">
        <f t="shared" ref="AZ61" si="229">SUM(AZ58:AZ60)</f>
        <v>97597.285411834499</v>
      </c>
      <c r="BA61" s="13">
        <f t="shared" ref="BA61" si="230">SUM(BA58:BA60)</f>
        <v>96936.45860003517</v>
      </c>
      <c r="BB61" s="13">
        <f t="shared" ref="BB61" si="231">SUM(BB58:BB60)</f>
        <v>96929.991228270432</v>
      </c>
      <c r="BC61" s="13">
        <f t="shared" ref="BC61" si="232">SUM(BC58:BC60)</f>
        <v>96925.944155702411</v>
      </c>
      <c r="BD61" s="13" t="s">
        <v>258</v>
      </c>
      <c r="BE61" s="13" t="s">
        <v>258</v>
      </c>
      <c r="BF61" s="13" t="s">
        <v>258</v>
      </c>
    </row>
    <row r="62" spans="1:58" ht="15" customHeight="1">
      <c r="A62" s="11"/>
      <c r="B62" s="11"/>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t="s">
        <v>258</v>
      </c>
      <c r="BE62" s="14" t="s">
        <v>258</v>
      </c>
      <c r="BF62" s="14" t="s">
        <v>258</v>
      </c>
    </row>
    <row r="63" spans="1:58" ht="15" customHeight="1">
      <c r="A63" s="11"/>
      <c r="B63" s="11"/>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t="s">
        <v>258</v>
      </c>
      <c r="BE63" s="14" t="s">
        <v>258</v>
      </c>
      <c r="BF63" s="14" t="s">
        <v>258</v>
      </c>
    </row>
    <row r="64" spans="1:58" ht="15" customHeight="1">
      <c r="A64" s="11"/>
      <c r="B64" s="11"/>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t="s">
        <v>258</v>
      </c>
      <c r="BE64" s="14" t="s">
        <v>258</v>
      </c>
      <c r="BF64" s="14" t="s">
        <v>258</v>
      </c>
    </row>
    <row r="65" spans="1:58" s="1" customFormat="1">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22"/>
      <c r="AX65" s="22"/>
      <c r="AY65" s="22"/>
      <c r="AZ65" s="22"/>
      <c r="BA65" s="22"/>
      <c r="BB65" s="22"/>
      <c r="BC65" s="22"/>
      <c r="BD65" s="22" t="s">
        <v>258</v>
      </c>
      <c r="BE65" s="22" t="s">
        <v>258</v>
      </c>
      <c r="BF65" s="22" t="s">
        <v>258</v>
      </c>
    </row>
    <row r="66" spans="1:58" hidden="1">
      <c r="A66" s="11" t="s">
        <v>271</v>
      </c>
      <c r="B66" s="11" t="s">
        <v>33</v>
      </c>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t="s">
        <v>258</v>
      </c>
      <c r="BE66" s="14" t="s">
        <v>258</v>
      </c>
      <c r="BF66" s="14" t="s">
        <v>258</v>
      </c>
    </row>
    <row r="67" spans="1:58" hidden="1">
      <c r="A67" s="11" t="s">
        <v>10</v>
      </c>
      <c r="B67" s="11" t="s">
        <v>34</v>
      </c>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t="s">
        <v>258</v>
      </c>
      <c r="BE67" s="14" t="s">
        <v>258</v>
      </c>
      <c r="BF67" s="14" t="s">
        <v>258</v>
      </c>
    </row>
    <row r="68" spans="1:58" hidden="1">
      <c r="A68" s="11"/>
      <c r="B68" s="11" t="s">
        <v>35</v>
      </c>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t="s">
        <v>258</v>
      </c>
      <c r="BE68" s="14" t="s">
        <v>258</v>
      </c>
      <c r="BF68" s="14" t="s">
        <v>258</v>
      </c>
    </row>
    <row r="69" spans="1:58" hidden="1">
      <c r="A69" s="11"/>
      <c r="B69" s="11" t="s">
        <v>36</v>
      </c>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t="s">
        <v>258</v>
      </c>
      <c r="BE69" s="14" t="s">
        <v>258</v>
      </c>
      <c r="BF69" s="14" t="s">
        <v>258</v>
      </c>
    </row>
    <row r="70" spans="1:58" ht="15" hidden="1" customHeight="1">
      <c r="A70" s="11"/>
      <c r="B70" s="11"/>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t="s">
        <v>258</v>
      </c>
      <c r="BE70" s="14" t="s">
        <v>258</v>
      </c>
      <c r="BF70" s="14" t="s">
        <v>258</v>
      </c>
    </row>
    <row r="71" spans="1:58" ht="15" hidden="1" customHeight="1">
      <c r="A71" s="11"/>
      <c r="B71" s="11"/>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t="s">
        <v>258</v>
      </c>
      <c r="BE71" s="14" t="s">
        <v>258</v>
      </c>
      <c r="BF71" s="14" t="s">
        <v>258</v>
      </c>
    </row>
    <row r="72" spans="1:58" ht="15" hidden="1" customHeight="1">
      <c r="A72" s="11"/>
      <c r="B72" s="11"/>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t="s">
        <v>258</v>
      </c>
      <c r="BE72" s="14" t="s">
        <v>258</v>
      </c>
      <c r="BF72" s="14" t="s">
        <v>258</v>
      </c>
    </row>
    <row r="73" spans="1:58" hidden="1">
      <c r="A73" s="1"/>
      <c r="B73" s="1"/>
      <c r="BD73" s="1" t="s">
        <v>258</v>
      </c>
      <c r="BE73" s="1" t="s">
        <v>258</v>
      </c>
      <c r="BF73" s="1" t="s">
        <v>258</v>
      </c>
    </row>
    <row r="74" spans="1:58" hidden="1">
      <c r="A74" s="11" t="s">
        <v>272</v>
      </c>
      <c r="B74" s="11" t="s">
        <v>33</v>
      </c>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t="s">
        <v>258</v>
      </c>
      <c r="BE74" s="17" t="s">
        <v>258</v>
      </c>
      <c r="BF74" s="17" t="s">
        <v>258</v>
      </c>
    </row>
    <row r="75" spans="1:58" hidden="1">
      <c r="A75" s="11" t="s">
        <v>11</v>
      </c>
      <c r="B75" s="11" t="s">
        <v>34</v>
      </c>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t="s">
        <v>258</v>
      </c>
      <c r="BE75" s="17" t="s">
        <v>258</v>
      </c>
      <c r="BF75" s="17" t="s">
        <v>258</v>
      </c>
    </row>
    <row r="76" spans="1:58" hidden="1">
      <c r="A76" s="11"/>
      <c r="B76" s="11" t="s">
        <v>35</v>
      </c>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t="s">
        <v>258</v>
      </c>
      <c r="BE76" s="17" t="s">
        <v>258</v>
      </c>
      <c r="BF76" s="17" t="s">
        <v>258</v>
      </c>
    </row>
    <row r="77" spans="1:58" hidden="1">
      <c r="A77" s="11"/>
      <c r="B77" s="11" t="s">
        <v>36</v>
      </c>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t="s">
        <v>258</v>
      </c>
      <c r="BE77" s="17" t="s">
        <v>258</v>
      </c>
      <c r="BF77" s="17" t="s">
        <v>258</v>
      </c>
    </row>
    <row r="78" spans="1:58" ht="15" hidden="1" customHeight="1">
      <c r="A78" s="11"/>
      <c r="B78" s="11"/>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t="s">
        <v>258</v>
      </c>
      <c r="BE78" s="14" t="s">
        <v>258</v>
      </c>
      <c r="BF78" s="14" t="s">
        <v>258</v>
      </c>
    </row>
    <row r="79" spans="1:58" ht="15" hidden="1" customHeight="1">
      <c r="A79" s="11"/>
      <c r="B79" s="11"/>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t="s">
        <v>258</v>
      </c>
      <c r="BE79" s="14" t="s">
        <v>258</v>
      </c>
      <c r="BF79" s="14" t="s">
        <v>258</v>
      </c>
    </row>
    <row r="80" spans="1:58" ht="15" hidden="1" customHeight="1">
      <c r="A80" s="11"/>
      <c r="B80" s="11"/>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t="s">
        <v>258</v>
      </c>
      <c r="BE80" s="14" t="s">
        <v>258</v>
      </c>
      <c r="BF80" s="14" t="s">
        <v>258</v>
      </c>
    </row>
    <row r="81" spans="1:58" hidden="1">
      <c r="A81" s="11" t="s">
        <v>273</v>
      </c>
      <c r="B81" s="11" t="s">
        <v>33</v>
      </c>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t="s">
        <v>258</v>
      </c>
      <c r="BE81" s="17" t="s">
        <v>258</v>
      </c>
      <c r="BF81" s="17" t="s">
        <v>258</v>
      </c>
    </row>
    <row r="82" spans="1:58" hidden="1">
      <c r="A82" s="11" t="s">
        <v>12</v>
      </c>
      <c r="B82" s="11" t="s">
        <v>34</v>
      </c>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t="s">
        <v>258</v>
      </c>
      <c r="BE82" s="17" t="s">
        <v>258</v>
      </c>
      <c r="BF82" s="17" t="s">
        <v>258</v>
      </c>
    </row>
    <row r="83" spans="1:58" hidden="1">
      <c r="A83" s="11"/>
      <c r="B83" s="11" t="s">
        <v>35</v>
      </c>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t="s">
        <v>258</v>
      </c>
      <c r="BE83" s="17" t="s">
        <v>258</v>
      </c>
      <c r="BF83" s="17" t="s">
        <v>258</v>
      </c>
    </row>
    <row r="84" spans="1:58" hidden="1">
      <c r="A84" s="11"/>
      <c r="B84" s="11" t="s">
        <v>36</v>
      </c>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t="s">
        <v>258</v>
      </c>
      <c r="BE84" s="17" t="s">
        <v>258</v>
      </c>
      <c r="BF84" s="17" t="s">
        <v>258</v>
      </c>
    </row>
    <row r="85" spans="1:58" ht="15" hidden="1" customHeight="1">
      <c r="A85" s="11"/>
      <c r="B85" s="11"/>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t="s">
        <v>258</v>
      </c>
      <c r="BE85" s="14" t="s">
        <v>258</v>
      </c>
      <c r="BF85" s="14" t="s">
        <v>258</v>
      </c>
    </row>
    <row r="86" spans="1:58" ht="15" hidden="1" customHeight="1">
      <c r="A86" s="11"/>
      <c r="B86" s="11"/>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t="s">
        <v>258</v>
      </c>
      <c r="BE86" s="14" t="s">
        <v>258</v>
      </c>
      <c r="BF86" s="14" t="s">
        <v>258</v>
      </c>
    </row>
    <row r="87" spans="1:58" ht="15" hidden="1" customHeight="1">
      <c r="A87" s="11"/>
      <c r="B87" s="11"/>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t="s">
        <v>258</v>
      </c>
      <c r="BE87" s="14" t="s">
        <v>258</v>
      </c>
      <c r="BF87" s="14" t="s">
        <v>258</v>
      </c>
    </row>
    <row r="88" spans="1:58" hidden="1">
      <c r="A88" s="11" t="s">
        <v>274</v>
      </c>
      <c r="B88" s="11" t="s">
        <v>33</v>
      </c>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t="s">
        <v>258</v>
      </c>
      <c r="BE88" s="17" t="s">
        <v>258</v>
      </c>
      <c r="BF88" s="17" t="s">
        <v>258</v>
      </c>
    </row>
    <row r="89" spans="1:58" hidden="1">
      <c r="A89" s="11" t="s">
        <v>13</v>
      </c>
      <c r="B89" s="11" t="s">
        <v>34</v>
      </c>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t="s">
        <v>258</v>
      </c>
      <c r="BE89" s="17" t="s">
        <v>258</v>
      </c>
      <c r="BF89" s="17" t="s">
        <v>258</v>
      </c>
    </row>
    <row r="90" spans="1:58" hidden="1">
      <c r="A90" s="11"/>
      <c r="B90" s="11" t="s">
        <v>35</v>
      </c>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t="s">
        <v>258</v>
      </c>
      <c r="BE90" s="17" t="s">
        <v>258</v>
      </c>
      <c r="BF90" s="17" t="s">
        <v>258</v>
      </c>
    </row>
    <row r="91" spans="1:58" hidden="1">
      <c r="A91" s="11"/>
      <c r="B91" s="11" t="s">
        <v>36</v>
      </c>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t="s">
        <v>258</v>
      </c>
      <c r="BE91" s="17" t="s">
        <v>258</v>
      </c>
      <c r="BF91" s="17" t="s">
        <v>258</v>
      </c>
    </row>
    <row r="92" spans="1:58" ht="15" hidden="1" customHeight="1">
      <c r="A92" s="11"/>
      <c r="B92" s="11"/>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t="s">
        <v>258</v>
      </c>
      <c r="BE92" s="14" t="s">
        <v>258</v>
      </c>
      <c r="BF92" s="14" t="s">
        <v>258</v>
      </c>
    </row>
    <row r="93" spans="1:58" ht="15" hidden="1" customHeight="1">
      <c r="A93" s="11"/>
      <c r="B93" s="11"/>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t="s">
        <v>258</v>
      </c>
      <c r="BE93" s="14" t="s">
        <v>258</v>
      </c>
      <c r="BF93" s="14" t="s">
        <v>258</v>
      </c>
    </row>
    <row r="94" spans="1:58" ht="15" hidden="1" customHeight="1">
      <c r="A94" s="11"/>
      <c r="B94" s="11"/>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t="s">
        <v>258</v>
      </c>
      <c r="BE94" s="14" t="s">
        <v>258</v>
      </c>
      <c r="BF94" s="14" t="s">
        <v>258</v>
      </c>
    </row>
    <row r="95" spans="1:58">
      <c r="C95" s="18"/>
      <c r="D95" s="18"/>
      <c r="E95" s="18"/>
      <c r="F95" s="18"/>
      <c r="H95" s="19"/>
      <c r="I95" s="19"/>
      <c r="J95" s="19"/>
      <c r="K95" s="19"/>
      <c r="L95" s="19"/>
      <c r="M95" s="19"/>
      <c r="N95" s="19"/>
      <c r="O95" s="19"/>
      <c r="P95" s="19"/>
      <c r="Q95" s="19"/>
      <c r="R95" s="19"/>
      <c r="S95" s="19"/>
      <c r="T95" s="19"/>
      <c r="U95" s="19"/>
      <c r="V95" s="19"/>
      <c r="W95" s="19"/>
      <c r="X95" s="19"/>
      <c r="BD95" s="1" t="s">
        <v>258</v>
      </c>
      <c r="BE95" s="1" t="s">
        <v>258</v>
      </c>
      <c r="BF95" s="1" t="s">
        <v>258</v>
      </c>
    </row>
    <row r="96" spans="1:58">
      <c r="A96" s="11" t="s">
        <v>275</v>
      </c>
      <c r="B96" s="11" t="s">
        <v>33</v>
      </c>
      <c r="C96" s="14">
        <v>122413.00000000001</v>
      </c>
      <c r="D96" s="14">
        <v>123362.99999999996</v>
      </c>
      <c r="E96" s="14">
        <v>123151.99999999997</v>
      </c>
      <c r="F96" s="14">
        <v>121966.99999999996</v>
      </c>
      <c r="G96" s="14">
        <v>122014.00000000004</v>
      </c>
      <c r="H96" s="14">
        <v>123160.99999999996</v>
      </c>
      <c r="I96" s="14">
        <v>124515.99999999999</v>
      </c>
      <c r="J96" s="14">
        <v>124734.19750185676</v>
      </c>
      <c r="K96" s="14">
        <v>124912.70303069972</v>
      </c>
      <c r="L96" s="14">
        <v>125055.94883158183</v>
      </c>
      <c r="M96" s="14">
        <v>125146.52267865447</v>
      </c>
      <c r="N96" s="14">
        <v>125201.08176553676</v>
      </c>
      <c r="O96" s="14">
        <v>125313.3190544363</v>
      </c>
      <c r="P96" s="14">
        <v>125419.78267765314</v>
      </c>
      <c r="Q96" s="14">
        <v>125551.67711969228</v>
      </c>
      <c r="R96" s="14">
        <v>125678.15213739754</v>
      </c>
      <c r="S96" s="14">
        <v>125821.9794194905</v>
      </c>
      <c r="T96" s="14">
        <v>126038.64255299894</v>
      </c>
      <c r="U96" s="14">
        <v>126257.89207197809</v>
      </c>
      <c r="V96" s="14">
        <v>126489.176183264</v>
      </c>
      <c r="W96" s="14">
        <v>126711.64703848542</v>
      </c>
      <c r="X96" s="14">
        <v>126940.26606751292</v>
      </c>
      <c r="Y96" s="14">
        <v>127204.42516176859</v>
      </c>
      <c r="Z96" s="14">
        <v>127439.81403918708</v>
      </c>
      <c r="AA96" s="14">
        <v>127592.43747381927</v>
      </c>
      <c r="AB96" s="14">
        <v>127704.03288428899</v>
      </c>
      <c r="AC96" s="14">
        <v>127756.14005482636</v>
      </c>
      <c r="AD96" s="14">
        <v>127813.59884441446</v>
      </c>
      <c r="AE96" s="14">
        <v>127812.73102461656</v>
      </c>
      <c r="AF96" s="14">
        <v>127770.09067521708</v>
      </c>
      <c r="AG96" s="14">
        <v>127725.5590447733</v>
      </c>
      <c r="AH96" s="14">
        <v>127666.8982205256</v>
      </c>
      <c r="AI96" s="14">
        <v>127602.75523341216</v>
      </c>
      <c r="AJ96" s="14">
        <v>127531.76436034722</v>
      </c>
      <c r="AK96" s="14">
        <v>127458.9329670626</v>
      </c>
      <c r="AL96" s="14">
        <v>127379.06757809853</v>
      </c>
      <c r="AM96" s="14">
        <v>127292.24626576679</v>
      </c>
      <c r="AN96" s="14">
        <v>127201.82206980037</v>
      </c>
      <c r="AO96" s="14">
        <v>127100.13254104137</v>
      </c>
      <c r="AP96" s="14">
        <v>126989.02418032826</v>
      </c>
      <c r="AQ96" s="14">
        <v>126874.40782061104</v>
      </c>
      <c r="AR96" s="14">
        <v>126750.68627090611</v>
      </c>
      <c r="AS96" s="14">
        <v>126625.61590888831</v>
      </c>
      <c r="AT96" s="14">
        <v>126499.26884268454</v>
      </c>
      <c r="AU96" s="14">
        <v>126369.14994982257</v>
      </c>
      <c r="AV96" s="14">
        <v>126240.20082556047</v>
      </c>
      <c r="AW96" s="14">
        <v>126107.96153695868</v>
      </c>
      <c r="AX96" s="14">
        <v>125974.81174682698</v>
      </c>
      <c r="AY96" s="14">
        <v>125841.83682048178</v>
      </c>
      <c r="AZ96" s="14">
        <v>125706.41543694757</v>
      </c>
      <c r="BA96" s="14">
        <v>125571.25377121795</v>
      </c>
      <c r="BB96" s="14">
        <v>125430.78700032987</v>
      </c>
      <c r="BC96" s="14">
        <v>125285.79860136853</v>
      </c>
      <c r="BD96" s="14" t="s">
        <v>258</v>
      </c>
      <c r="BE96" s="14" t="s">
        <v>258</v>
      </c>
      <c r="BF96" s="14" t="s">
        <v>258</v>
      </c>
    </row>
    <row r="97" spans="1:58">
      <c r="A97" s="11" t="s">
        <v>14</v>
      </c>
      <c r="B97" s="11" t="s">
        <v>34</v>
      </c>
      <c r="C97" s="14">
        <v>90053.000000000044</v>
      </c>
      <c r="D97" s="14">
        <v>90644.999999999956</v>
      </c>
      <c r="E97" s="14">
        <v>90590.999999999985</v>
      </c>
      <c r="F97" s="14">
        <v>89901.999999999985</v>
      </c>
      <c r="G97" s="14">
        <v>89667.000000000015</v>
      </c>
      <c r="H97" s="14">
        <v>89998.000000000015</v>
      </c>
      <c r="I97" s="14">
        <v>90848.000000000015</v>
      </c>
      <c r="J97" s="14">
        <v>90787.129974588301</v>
      </c>
      <c r="K97" s="14">
        <v>90715.214433310772</v>
      </c>
      <c r="L97" s="14">
        <v>90625.943451966828</v>
      </c>
      <c r="M97" s="14">
        <v>90510.343319161271</v>
      </c>
      <c r="N97" s="14">
        <v>90396.357299525946</v>
      </c>
      <c r="O97" s="14">
        <v>90314.883443497136</v>
      </c>
      <c r="P97" s="14">
        <v>90232.315393701021</v>
      </c>
      <c r="Q97" s="14">
        <v>90152.262079026128</v>
      </c>
      <c r="R97" s="14">
        <v>90065.361792377953</v>
      </c>
      <c r="S97" s="14">
        <v>89973.500428533196</v>
      </c>
      <c r="T97" s="14">
        <v>89920.328086260983</v>
      </c>
      <c r="U97" s="14">
        <v>89854.491928588453</v>
      </c>
      <c r="V97" s="14">
        <v>89773.120983720757</v>
      </c>
      <c r="W97" s="14">
        <v>89683.562160348156</v>
      </c>
      <c r="X97" s="14">
        <v>89570.291089148144</v>
      </c>
      <c r="Y97" s="14">
        <v>89471.122666961135</v>
      </c>
      <c r="Z97" s="14">
        <v>89340.847527269463</v>
      </c>
      <c r="AA97" s="14">
        <v>89166.373115983559</v>
      </c>
      <c r="AB97" s="14">
        <v>88961.465363170675</v>
      </c>
      <c r="AC97" s="14">
        <v>88739.469823061954</v>
      </c>
      <c r="AD97" s="14">
        <v>88521.244959362972</v>
      </c>
      <c r="AE97" s="14">
        <v>88273.430412288551</v>
      </c>
      <c r="AF97" s="14">
        <v>87995.96416114879</v>
      </c>
      <c r="AG97" s="14">
        <v>87717.199921664098</v>
      </c>
      <c r="AH97" s="14">
        <v>87429.919235070905</v>
      </c>
      <c r="AI97" s="14">
        <v>87134.323798753932</v>
      </c>
      <c r="AJ97" s="14">
        <v>86824.74542548132</v>
      </c>
      <c r="AK97" s="14">
        <v>86501.77560476186</v>
      </c>
      <c r="AL97" s="14">
        <v>86168.916509619201</v>
      </c>
      <c r="AM97" s="14">
        <v>85829.499961332942</v>
      </c>
      <c r="AN97" s="14">
        <v>85484.821839297962</v>
      </c>
      <c r="AO97" s="14">
        <v>85131.399767465002</v>
      </c>
      <c r="AP97" s="14">
        <v>84772.605284486097</v>
      </c>
      <c r="AQ97" s="14">
        <v>84410.785395668281</v>
      </c>
      <c r="AR97" s="14">
        <v>84045.616760484627</v>
      </c>
      <c r="AS97" s="14">
        <v>83680.280636587049</v>
      </c>
      <c r="AT97" s="14">
        <v>83315.783087469958</v>
      </c>
      <c r="AU97" s="14">
        <v>82950.940027491699</v>
      </c>
      <c r="AV97" s="14">
        <v>82591.427251364235</v>
      </c>
      <c r="AW97" s="14">
        <v>82235.169335985644</v>
      </c>
      <c r="AX97" s="14">
        <v>81883.237383768777</v>
      </c>
      <c r="AY97" s="14">
        <v>81535.841115793533</v>
      </c>
      <c r="AZ97" s="14">
        <v>81195.244940987002</v>
      </c>
      <c r="BA97" s="14">
        <v>80859.762193188915</v>
      </c>
      <c r="BB97" s="14">
        <v>80530.728065233925</v>
      </c>
      <c r="BC97" s="14">
        <v>80210.708961452023</v>
      </c>
      <c r="BD97" s="14" t="s">
        <v>258</v>
      </c>
      <c r="BE97" s="14" t="s">
        <v>258</v>
      </c>
      <c r="BF97" s="14" t="s">
        <v>258</v>
      </c>
    </row>
    <row r="98" spans="1:58">
      <c r="A98" s="11"/>
      <c r="B98" s="11" t="s">
        <v>35</v>
      </c>
      <c r="C98" s="14">
        <v>150187.00000000009</v>
      </c>
      <c r="D98" s="14">
        <v>150562.99999999997</v>
      </c>
      <c r="E98" s="14">
        <v>149887</v>
      </c>
      <c r="F98" s="14">
        <v>149765.00000000009</v>
      </c>
      <c r="G98" s="14">
        <v>150101.00000000003</v>
      </c>
      <c r="H98" s="14">
        <v>151478.00000000006</v>
      </c>
      <c r="I98" s="14">
        <v>153014</v>
      </c>
      <c r="J98" s="14">
        <v>153284.72327926336</v>
      </c>
      <c r="K98" s="14">
        <v>153518.25501761131</v>
      </c>
      <c r="L98" s="14">
        <v>153696.20865612986</v>
      </c>
      <c r="M98" s="14">
        <v>153798.81989329413</v>
      </c>
      <c r="N98" s="14">
        <v>153872.70488681927</v>
      </c>
      <c r="O98" s="14">
        <v>154001.00825664809</v>
      </c>
      <c r="P98" s="14">
        <v>154103.78274454197</v>
      </c>
      <c r="Q98" s="14">
        <v>154191.40056083488</v>
      </c>
      <c r="R98" s="14">
        <v>154240.58144758517</v>
      </c>
      <c r="S98" s="14">
        <v>154289.64563398797</v>
      </c>
      <c r="T98" s="14">
        <v>154371.62557973439</v>
      </c>
      <c r="U98" s="14">
        <v>154425.58622599946</v>
      </c>
      <c r="V98" s="14">
        <v>154469.42001610497</v>
      </c>
      <c r="W98" s="14">
        <v>154513.74501063756</v>
      </c>
      <c r="X98" s="14">
        <v>154550.99049619341</v>
      </c>
      <c r="Y98" s="14">
        <v>154628.99246746709</v>
      </c>
      <c r="Z98" s="14">
        <v>154663.64090978148</v>
      </c>
      <c r="AA98" s="14">
        <v>154618.69777498356</v>
      </c>
      <c r="AB98" s="14">
        <v>154506.98951691264</v>
      </c>
      <c r="AC98" s="14">
        <v>154349.28733058335</v>
      </c>
      <c r="AD98" s="14">
        <v>154172.07543528211</v>
      </c>
      <c r="AE98" s="14">
        <v>153950.82014157172</v>
      </c>
      <c r="AF98" s="14">
        <v>153701.94895530838</v>
      </c>
      <c r="AG98" s="14">
        <v>153458.17983278487</v>
      </c>
      <c r="AH98" s="14">
        <v>153210.74321615271</v>
      </c>
      <c r="AI98" s="14">
        <v>152964.81535278511</v>
      </c>
      <c r="AJ98" s="14">
        <v>152707.45277543608</v>
      </c>
      <c r="AK98" s="14">
        <v>152431.99584064999</v>
      </c>
      <c r="AL98" s="14">
        <v>152142.29819095178</v>
      </c>
      <c r="AM98" s="14">
        <v>151836.21557214163</v>
      </c>
      <c r="AN98" s="14">
        <v>151512.36703040899</v>
      </c>
      <c r="AO98" s="14">
        <v>151170.61881724803</v>
      </c>
      <c r="AP98" s="14">
        <v>150808.05323483874</v>
      </c>
      <c r="AQ98" s="14">
        <v>150431.51786547346</v>
      </c>
      <c r="AR98" s="14">
        <v>150040.13754389342</v>
      </c>
      <c r="AS98" s="14">
        <v>149631.73982460989</v>
      </c>
      <c r="AT98" s="14">
        <v>149210.56518069125</v>
      </c>
      <c r="AU98" s="14">
        <v>148778.8351320748</v>
      </c>
      <c r="AV98" s="14">
        <v>148336.84827691081</v>
      </c>
      <c r="AW98" s="14">
        <v>147884.41914910951</v>
      </c>
      <c r="AX98" s="14">
        <v>147422.22487218911</v>
      </c>
      <c r="AY98" s="14">
        <v>146946.55601844995</v>
      </c>
      <c r="AZ98" s="14">
        <v>146454.25892393544</v>
      </c>
      <c r="BA98" s="14">
        <v>145945.77604228634</v>
      </c>
      <c r="BB98" s="14">
        <v>145422.07493575852</v>
      </c>
      <c r="BC98" s="14">
        <v>144880.56733365069</v>
      </c>
      <c r="BD98" s="14" t="s">
        <v>258</v>
      </c>
      <c r="BE98" s="14" t="s">
        <v>258</v>
      </c>
      <c r="BF98" s="14" t="s">
        <v>258</v>
      </c>
    </row>
    <row r="99" spans="1:58">
      <c r="A99" s="11"/>
      <c r="B99" s="11" t="s">
        <v>36</v>
      </c>
      <c r="C99" s="13">
        <f>SUM(C96:C98)</f>
        <v>362653.00000000012</v>
      </c>
      <c r="D99" s="13">
        <f t="shared" ref="D99" si="233">SUM(D96:D98)</f>
        <v>364570.99999999988</v>
      </c>
      <c r="E99" s="13">
        <f t="shared" ref="E99" si="234">SUM(E96:E98)</f>
        <v>363629.99999999994</v>
      </c>
      <c r="F99" s="13">
        <f t="shared" ref="F99" si="235">SUM(F96:F98)</f>
        <v>361634</v>
      </c>
      <c r="G99" s="13">
        <f t="shared" ref="G99" si="236">SUM(G96:G98)</f>
        <v>361782.00000000012</v>
      </c>
      <c r="H99" s="13">
        <f t="shared" ref="H99" si="237">SUM(H96:H98)</f>
        <v>364637</v>
      </c>
      <c r="I99" s="13">
        <f t="shared" ref="I99" si="238">SUM(I96:I98)</f>
        <v>368378</v>
      </c>
      <c r="J99" s="13">
        <f t="shared" ref="J99" si="239">SUM(J96:J98)</f>
        <v>368806.05075570842</v>
      </c>
      <c r="K99" s="13">
        <f t="shared" ref="K99" si="240">SUM(K96:K98)</f>
        <v>369146.17248162179</v>
      </c>
      <c r="L99" s="13">
        <f t="shared" ref="L99" si="241">SUM(L96:L98)</f>
        <v>369378.10093967849</v>
      </c>
      <c r="M99" s="13">
        <f t="shared" ref="M99" si="242">SUM(M96:M98)</f>
        <v>369455.68589110987</v>
      </c>
      <c r="N99" s="13">
        <f t="shared" ref="N99" si="243">SUM(N96:N98)</f>
        <v>369470.14395188197</v>
      </c>
      <c r="O99" s="13">
        <f t="shared" ref="O99" si="244">SUM(O96:O98)</f>
        <v>369629.21075458149</v>
      </c>
      <c r="P99" s="13">
        <f t="shared" ref="P99" si="245">SUM(P96:P98)</f>
        <v>369755.88081589609</v>
      </c>
      <c r="Q99" s="13">
        <f t="shared" ref="Q99" si="246">SUM(Q96:Q98)</f>
        <v>369895.33975955332</v>
      </c>
      <c r="R99" s="13">
        <f t="shared" ref="R99" si="247">SUM(R96:R98)</f>
        <v>369984.0953773607</v>
      </c>
      <c r="S99" s="13">
        <f t="shared" ref="S99" si="248">SUM(S96:S98)</f>
        <v>370085.12548201164</v>
      </c>
      <c r="T99" s="13">
        <f t="shared" ref="T99" si="249">SUM(T96:T98)</f>
        <v>370330.59621899429</v>
      </c>
      <c r="U99" s="13">
        <f t="shared" ref="U99" si="250">SUM(U96:U98)</f>
        <v>370537.97022656602</v>
      </c>
      <c r="V99" s="13">
        <f t="shared" ref="V99" si="251">SUM(V96:V98)</f>
        <v>370731.7171830897</v>
      </c>
      <c r="W99" s="13">
        <f t="shared" ref="W99" si="252">SUM(W96:W98)</f>
        <v>370908.95420947112</v>
      </c>
      <c r="X99" s="13">
        <f t="shared" ref="X99" si="253">SUM(X96:X98)</f>
        <v>371061.54765285447</v>
      </c>
      <c r="Y99" s="13">
        <f t="shared" ref="Y99" si="254">SUM(Y96:Y98)</f>
        <v>371304.54029619682</v>
      </c>
      <c r="Z99" s="13">
        <f t="shared" ref="Z99" si="255">SUM(Z96:Z98)</f>
        <v>371444.30247623799</v>
      </c>
      <c r="AA99" s="13">
        <f t="shared" ref="AA99" si="256">SUM(AA96:AA98)</f>
        <v>371377.50836478639</v>
      </c>
      <c r="AB99" s="13">
        <f t="shared" ref="AB99" si="257">SUM(AB96:AB98)</f>
        <v>371172.48776437226</v>
      </c>
      <c r="AC99" s="13">
        <f t="shared" ref="AC99" si="258">SUM(AC96:AC98)</f>
        <v>370844.89720847167</v>
      </c>
      <c r="AD99" s="13">
        <f t="shared" ref="AD99" si="259">SUM(AD96:AD98)</f>
        <v>370506.91923905956</v>
      </c>
      <c r="AE99" s="13">
        <f t="shared" ref="AE99" si="260">SUM(AE96:AE98)</f>
        <v>370036.98157847684</v>
      </c>
      <c r="AF99" s="13">
        <f t="shared" ref="AF99" si="261">SUM(AF96:AF98)</f>
        <v>369468.00379167427</v>
      </c>
      <c r="AG99" s="13">
        <f t="shared" ref="AG99" si="262">SUM(AG96:AG98)</f>
        <v>368900.93879922223</v>
      </c>
      <c r="AH99" s="13">
        <f t="shared" ref="AH99" si="263">SUM(AH96:AH98)</f>
        <v>368307.56067174923</v>
      </c>
      <c r="AI99" s="13">
        <f t="shared" ref="AI99" si="264">SUM(AI96:AI98)</f>
        <v>367701.89438495121</v>
      </c>
      <c r="AJ99" s="13">
        <f t="shared" ref="AJ99" si="265">SUM(AJ96:AJ98)</f>
        <v>367063.96256126463</v>
      </c>
      <c r="AK99" s="13">
        <f t="shared" ref="AK99" si="266">SUM(AK96:AK98)</f>
        <v>366392.70441247447</v>
      </c>
      <c r="AL99" s="13">
        <f t="shared" ref="AL99" si="267">SUM(AL96:AL98)</f>
        <v>365690.28227866953</v>
      </c>
      <c r="AM99" s="13">
        <f t="shared" ref="AM99" si="268">SUM(AM96:AM98)</f>
        <v>364957.96179924137</v>
      </c>
      <c r="AN99" s="13">
        <f t="shared" ref="AN99" si="269">SUM(AN96:AN98)</f>
        <v>364199.01093950734</v>
      </c>
      <c r="AO99" s="13">
        <f t="shared" ref="AO99" si="270">SUM(AO96:AO98)</f>
        <v>363402.1511257544</v>
      </c>
      <c r="AP99" s="13">
        <f t="shared" ref="AP99" si="271">SUM(AP96:AP98)</f>
        <v>362569.68269965309</v>
      </c>
      <c r="AQ99" s="13">
        <f t="shared" ref="AQ99" si="272">SUM(AQ96:AQ98)</f>
        <v>361716.71108175279</v>
      </c>
      <c r="AR99" s="13">
        <f t="shared" ref="AR99" si="273">SUM(AR96:AR98)</f>
        <v>360836.44057528418</v>
      </c>
      <c r="AS99" s="13">
        <f t="shared" ref="AS99" si="274">SUM(AS96:AS98)</f>
        <v>359937.63637008524</v>
      </c>
      <c r="AT99" s="13">
        <f t="shared" ref="AT99" si="275">SUM(AT96:AT98)</f>
        <v>359025.61711084575</v>
      </c>
      <c r="AU99" s="13">
        <f t="shared" ref="AU99" si="276">SUM(AU96:AU98)</f>
        <v>358098.92510938912</v>
      </c>
      <c r="AV99" s="13">
        <f t="shared" ref="AV99" si="277">SUM(AV96:AV98)</f>
        <v>357168.47635383555</v>
      </c>
      <c r="AW99" s="13">
        <f t="shared" ref="AW99" si="278">SUM(AW96:AW98)</f>
        <v>356227.55002205382</v>
      </c>
      <c r="AX99" s="13">
        <f t="shared" ref="AX99" si="279">SUM(AX96:AX98)</f>
        <v>355280.27400278486</v>
      </c>
      <c r="AY99" s="13">
        <f t="shared" ref="AY99" si="280">SUM(AY96:AY98)</f>
        <v>354324.23395472526</v>
      </c>
      <c r="AZ99" s="13">
        <f t="shared" ref="AZ99" si="281">SUM(AZ96:AZ98)</f>
        <v>353355.91930187005</v>
      </c>
      <c r="BA99" s="13">
        <f t="shared" ref="BA99" si="282">SUM(BA96:BA98)</f>
        <v>352376.7920066932</v>
      </c>
      <c r="BB99" s="13">
        <f t="shared" ref="BB99" si="283">SUM(BB96:BB98)</f>
        <v>351383.59000132233</v>
      </c>
      <c r="BC99" s="13">
        <f t="shared" ref="BC99" si="284">SUM(BC96:BC98)</f>
        <v>350377.07489647123</v>
      </c>
      <c r="BD99" s="13" t="s">
        <v>258</v>
      </c>
      <c r="BE99" s="13" t="s">
        <v>258</v>
      </c>
      <c r="BF99" s="13" t="s">
        <v>258</v>
      </c>
    </row>
    <row r="100" spans="1:58" ht="15" customHeight="1">
      <c r="A100" s="11"/>
      <c r="B100" s="11"/>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t="s">
        <v>258</v>
      </c>
      <c r="BE100" s="14" t="s">
        <v>258</v>
      </c>
      <c r="BF100" s="14" t="s">
        <v>258</v>
      </c>
    </row>
    <row r="101" spans="1:58" ht="15" customHeight="1">
      <c r="A101" s="11"/>
      <c r="B101" s="11"/>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t="s">
        <v>258</v>
      </c>
      <c r="BE101" s="14" t="s">
        <v>258</v>
      </c>
      <c r="BF101" s="14" t="s">
        <v>258</v>
      </c>
    </row>
    <row r="102" spans="1:58" ht="15" customHeight="1">
      <c r="A102" s="11"/>
      <c r="B102" s="11"/>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t="s">
        <v>258</v>
      </c>
      <c r="BE102" s="14" t="s">
        <v>258</v>
      </c>
      <c r="BF102" s="14" t="s">
        <v>258</v>
      </c>
    </row>
    <row r="103" spans="1:58">
      <c r="A103" s="11" t="s">
        <v>276</v>
      </c>
      <c r="B103" s="11" t="s">
        <v>33</v>
      </c>
      <c r="C103" s="14">
        <v>121514.99999999999</v>
      </c>
      <c r="D103" s="14">
        <v>122618.99999999993</v>
      </c>
      <c r="E103" s="14">
        <v>122384.00000000003</v>
      </c>
      <c r="F103" s="14">
        <v>121257.99999999994</v>
      </c>
      <c r="G103" s="14">
        <v>121317.99999999997</v>
      </c>
      <c r="H103" s="14">
        <v>122408.00000000001</v>
      </c>
      <c r="I103" s="14">
        <v>123393.00000000003</v>
      </c>
      <c r="J103" s="14">
        <v>123508.64210575451</v>
      </c>
      <c r="K103" s="14">
        <v>123592.39687713384</v>
      </c>
      <c r="L103" s="14">
        <v>123657.40968031948</v>
      </c>
      <c r="M103" s="14">
        <v>123697.51311324706</v>
      </c>
      <c r="N103" s="14">
        <v>123759.68950805959</v>
      </c>
      <c r="O103" s="14">
        <v>123856.12248555403</v>
      </c>
      <c r="P103" s="14">
        <v>123980.16262919476</v>
      </c>
      <c r="Q103" s="14">
        <v>124086.2079430624</v>
      </c>
      <c r="R103" s="14">
        <v>124193.02382588101</v>
      </c>
      <c r="S103" s="14">
        <v>124325.40795571706</v>
      </c>
      <c r="T103" s="14">
        <v>124517.90657720673</v>
      </c>
      <c r="U103" s="14">
        <v>124738.29115150162</v>
      </c>
      <c r="V103" s="14">
        <v>124952.11906306728</v>
      </c>
      <c r="W103" s="14">
        <v>125176.18738888612</v>
      </c>
      <c r="X103" s="14">
        <v>125367.86103932724</v>
      </c>
      <c r="Y103" s="14">
        <v>125603.44308343442</v>
      </c>
      <c r="Z103" s="14">
        <v>125799.12291839534</v>
      </c>
      <c r="AA103" s="14">
        <v>125930.17375218947</v>
      </c>
      <c r="AB103" s="14">
        <v>126020.36561627888</v>
      </c>
      <c r="AC103" s="14">
        <v>126046.96879456953</v>
      </c>
      <c r="AD103" s="14">
        <v>126051.65833467102</v>
      </c>
      <c r="AE103" s="14">
        <v>126013.15077657317</v>
      </c>
      <c r="AF103" s="14">
        <v>125963.57255915336</v>
      </c>
      <c r="AG103" s="14">
        <v>125944.79651746596</v>
      </c>
      <c r="AH103" s="14">
        <v>125928.18174629383</v>
      </c>
      <c r="AI103" s="14">
        <v>125915.12692052305</v>
      </c>
      <c r="AJ103" s="14">
        <v>125899.33254371391</v>
      </c>
      <c r="AK103" s="14">
        <v>125879.45567177809</v>
      </c>
      <c r="AL103" s="14">
        <v>125850.07068617757</v>
      </c>
      <c r="AM103" s="14">
        <v>125807.76566422221</v>
      </c>
      <c r="AN103" s="14">
        <v>125747.66408058944</v>
      </c>
      <c r="AO103" s="14">
        <v>125671.77421308</v>
      </c>
      <c r="AP103" s="14">
        <v>125575.8851220294</v>
      </c>
      <c r="AQ103" s="14">
        <v>125459.06259865171</v>
      </c>
      <c r="AR103" s="14">
        <v>125325.02042660477</v>
      </c>
      <c r="AS103" s="14">
        <v>125174.92406868626</v>
      </c>
      <c r="AT103" s="14">
        <v>125013.45928554158</v>
      </c>
      <c r="AU103" s="14">
        <v>124836.91306377354</v>
      </c>
      <c r="AV103" s="14">
        <v>124649.84166745875</v>
      </c>
      <c r="AW103" s="14">
        <v>124452.67843771377</v>
      </c>
      <c r="AX103" s="14">
        <v>124246.93938999294</v>
      </c>
      <c r="AY103" s="14">
        <v>124033.72086893144</v>
      </c>
      <c r="AZ103" s="14">
        <v>123814.91521189998</v>
      </c>
      <c r="BA103" s="14">
        <v>123590.8380456819</v>
      </c>
      <c r="BB103" s="14">
        <v>123365.7522325897</v>
      </c>
      <c r="BC103" s="14">
        <v>123140.68969898927</v>
      </c>
      <c r="BD103" s="14" t="s">
        <v>258</v>
      </c>
      <c r="BE103" s="14" t="s">
        <v>258</v>
      </c>
      <c r="BF103" s="14" t="s">
        <v>258</v>
      </c>
    </row>
    <row r="104" spans="1:58">
      <c r="A104" s="11" t="s">
        <v>15</v>
      </c>
      <c r="B104" s="11" t="s">
        <v>34</v>
      </c>
      <c r="C104" s="14">
        <v>98970</v>
      </c>
      <c r="D104" s="14">
        <v>99866.999999999985</v>
      </c>
      <c r="E104" s="14">
        <v>100140.99999999997</v>
      </c>
      <c r="F104" s="14">
        <v>99403.999999999971</v>
      </c>
      <c r="G104" s="14">
        <v>99380.000000000058</v>
      </c>
      <c r="H104" s="14">
        <v>99483.000000000029</v>
      </c>
      <c r="I104" s="14">
        <v>100251.99999999997</v>
      </c>
      <c r="J104" s="14">
        <v>100292.05263608269</v>
      </c>
      <c r="K104" s="14">
        <v>100318.16709560523</v>
      </c>
      <c r="L104" s="14">
        <v>100324.22070082632</v>
      </c>
      <c r="M104" s="14">
        <v>100310.24990068295</v>
      </c>
      <c r="N104" s="14">
        <v>100297.8094378621</v>
      </c>
      <c r="O104" s="14">
        <v>100333.36273737585</v>
      </c>
      <c r="P104" s="14">
        <v>100379.12828869457</v>
      </c>
      <c r="Q104" s="14">
        <v>100437.01080571767</v>
      </c>
      <c r="R104" s="14">
        <v>100489.66704851227</v>
      </c>
      <c r="S104" s="14">
        <v>100533.81876308066</v>
      </c>
      <c r="T104" s="14">
        <v>100624.55132004904</v>
      </c>
      <c r="U104" s="14">
        <v>100710.0798889828</v>
      </c>
      <c r="V104" s="14">
        <v>100775.63714102148</v>
      </c>
      <c r="W104" s="14">
        <v>100830.79295875764</v>
      </c>
      <c r="X104" s="14">
        <v>100851.38222759184</v>
      </c>
      <c r="Y104" s="14">
        <v>100902.13326060641</v>
      </c>
      <c r="Z104" s="14">
        <v>100936.88563825446</v>
      </c>
      <c r="AA104" s="14">
        <v>100923.8914225568</v>
      </c>
      <c r="AB104" s="14">
        <v>100871.44671142437</v>
      </c>
      <c r="AC104" s="14">
        <v>100774.71412428218</v>
      </c>
      <c r="AD104" s="14">
        <v>100667.4431360603</v>
      </c>
      <c r="AE104" s="14">
        <v>100554.73663352834</v>
      </c>
      <c r="AF104" s="14">
        <v>100430.67520012238</v>
      </c>
      <c r="AG104" s="14">
        <v>100301.1281535352</v>
      </c>
      <c r="AH104" s="14">
        <v>100159.61281370089</v>
      </c>
      <c r="AI104" s="14">
        <v>100000.66928385598</v>
      </c>
      <c r="AJ104" s="14">
        <v>99827.60032830709</v>
      </c>
      <c r="AK104" s="14">
        <v>99635.68144278042</v>
      </c>
      <c r="AL104" s="14">
        <v>99421.380681158116</v>
      </c>
      <c r="AM104" s="14">
        <v>99186.580433776209</v>
      </c>
      <c r="AN104" s="14">
        <v>98931.639514897586</v>
      </c>
      <c r="AO104" s="14">
        <v>98651.121552184894</v>
      </c>
      <c r="AP104" s="14">
        <v>98345.885247535</v>
      </c>
      <c r="AQ104" s="14">
        <v>98019.770204703236</v>
      </c>
      <c r="AR104" s="14">
        <v>97674.14977579299</v>
      </c>
      <c r="AS104" s="14">
        <v>97314.375559800406</v>
      </c>
      <c r="AT104" s="14">
        <v>96943.126021448887</v>
      </c>
      <c r="AU104" s="14">
        <v>96556.451824163625</v>
      </c>
      <c r="AV104" s="14">
        <v>96159.031690253556</v>
      </c>
      <c r="AW104" s="14">
        <v>95757.119740908354</v>
      </c>
      <c r="AX104" s="14">
        <v>95351.510686743262</v>
      </c>
      <c r="AY104" s="14">
        <v>94947.517068906251</v>
      </c>
      <c r="AZ104" s="14">
        <v>94546.199856420339</v>
      </c>
      <c r="BA104" s="14">
        <v>94149.606332453011</v>
      </c>
      <c r="BB104" s="14">
        <v>93761.817157232144</v>
      </c>
      <c r="BC104" s="14">
        <v>93385.802027576225</v>
      </c>
      <c r="BD104" s="14" t="s">
        <v>258</v>
      </c>
      <c r="BE104" s="14" t="s">
        <v>258</v>
      </c>
      <c r="BF104" s="14" t="s">
        <v>258</v>
      </c>
    </row>
    <row r="105" spans="1:58">
      <c r="A105" s="11"/>
      <c r="B105" s="11" t="s">
        <v>35</v>
      </c>
      <c r="C105" s="14">
        <v>146395.99999999994</v>
      </c>
      <c r="D105" s="14">
        <v>147436</v>
      </c>
      <c r="E105" s="14">
        <v>147516.99999999997</v>
      </c>
      <c r="F105" s="14">
        <v>146406.99999999997</v>
      </c>
      <c r="G105" s="14">
        <v>145945</v>
      </c>
      <c r="H105" s="14">
        <v>147105.99999999994</v>
      </c>
      <c r="I105" s="14">
        <v>148495.99999999997</v>
      </c>
      <c r="J105" s="14">
        <v>148581.09233834659</v>
      </c>
      <c r="K105" s="14">
        <v>148585.30757443662</v>
      </c>
      <c r="L105" s="14">
        <v>148541.69409438231</v>
      </c>
      <c r="M105" s="14">
        <v>148487.83927619245</v>
      </c>
      <c r="N105" s="14">
        <v>148386.81101592182</v>
      </c>
      <c r="O105" s="14">
        <v>148343.59929228952</v>
      </c>
      <c r="P105" s="14">
        <v>148270.86026809615</v>
      </c>
      <c r="Q105" s="14">
        <v>148158.13842188325</v>
      </c>
      <c r="R105" s="14">
        <v>148042.36053489285</v>
      </c>
      <c r="S105" s="14">
        <v>147906.1833649055</v>
      </c>
      <c r="T105" s="14">
        <v>147831.31171548978</v>
      </c>
      <c r="U105" s="14">
        <v>147736.5169981879</v>
      </c>
      <c r="V105" s="14">
        <v>147641.77319665533</v>
      </c>
      <c r="W105" s="14">
        <v>147524.81052111226</v>
      </c>
      <c r="X105" s="14">
        <v>147393.36067460192</v>
      </c>
      <c r="Y105" s="14">
        <v>147289.66873068913</v>
      </c>
      <c r="Z105" s="14">
        <v>147153.16638097062</v>
      </c>
      <c r="AA105" s="14">
        <v>146920.34155647876</v>
      </c>
      <c r="AB105" s="14">
        <v>146680.87340248193</v>
      </c>
      <c r="AC105" s="14">
        <v>146393.46028592411</v>
      </c>
      <c r="AD105" s="14">
        <v>146085.52719780375</v>
      </c>
      <c r="AE105" s="14">
        <v>145766.7569142569</v>
      </c>
      <c r="AF105" s="14">
        <v>145467.6039981388</v>
      </c>
      <c r="AG105" s="14">
        <v>145203.49251287722</v>
      </c>
      <c r="AH105" s="14">
        <v>144951.20613725026</v>
      </c>
      <c r="AI105" s="14">
        <v>144702.17151112799</v>
      </c>
      <c r="AJ105" s="14">
        <v>144443.92224496603</v>
      </c>
      <c r="AK105" s="14">
        <v>144174.20660692267</v>
      </c>
      <c r="AL105" s="14">
        <v>143885.00701300692</v>
      </c>
      <c r="AM105" s="14">
        <v>143575.71744900112</v>
      </c>
      <c r="AN105" s="14">
        <v>143235.55792370075</v>
      </c>
      <c r="AO105" s="14">
        <v>142869.06152581717</v>
      </c>
      <c r="AP105" s="14">
        <v>142464.21498452345</v>
      </c>
      <c r="AQ105" s="14">
        <v>142032.10400563912</v>
      </c>
      <c r="AR105" s="14">
        <v>141575.26262306771</v>
      </c>
      <c r="AS105" s="14">
        <v>141094.65702609657</v>
      </c>
      <c r="AT105" s="14">
        <v>140592.48709934042</v>
      </c>
      <c r="AU105" s="14">
        <v>140064.87356130918</v>
      </c>
      <c r="AV105" s="14">
        <v>139515.35964473544</v>
      </c>
      <c r="AW105" s="14">
        <v>138949.34947481714</v>
      </c>
      <c r="AX105" s="14">
        <v>138363.414443018</v>
      </c>
      <c r="AY105" s="14">
        <v>137761.4271661255</v>
      </c>
      <c r="AZ105" s="14">
        <v>137148.4466363785</v>
      </c>
      <c r="BA105" s="14">
        <v>136526.14514595686</v>
      </c>
      <c r="BB105" s="14">
        <v>135902.22827917105</v>
      </c>
      <c r="BC105" s="14">
        <v>135275.91292544472</v>
      </c>
      <c r="BD105" s="14" t="s">
        <v>258</v>
      </c>
      <c r="BE105" s="14" t="s">
        <v>258</v>
      </c>
      <c r="BF105" s="14" t="s">
        <v>258</v>
      </c>
    </row>
    <row r="106" spans="1:58">
      <c r="A106" s="11"/>
      <c r="B106" s="11" t="s">
        <v>36</v>
      </c>
      <c r="C106" s="13">
        <f>SUM(C103:C105)</f>
        <v>366880.99999999994</v>
      </c>
      <c r="D106" s="13">
        <f t="shared" ref="D106" si="285">SUM(D103:D105)</f>
        <v>369921.99999999988</v>
      </c>
      <c r="E106" s="13">
        <f t="shared" ref="E106" si="286">SUM(E103:E105)</f>
        <v>370042</v>
      </c>
      <c r="F106" s="13">
        <f t="shared" ref="F106" si="287">SUM(F103:F105)</f>
        <v>367068.99999999988</v>
      </c>
      <c r="G106" s="13">
        <f t="shared" ref="G106" si="288">SUM(G103:G105)</f>
        <v>366643</v>
      </c>
      <c r="H106" s="13">
        <f t="shared" ref="H106" si="289">SUM(H103:H105)</f>
        <v>368997</v>
      </c>
      <c r="I106" s="13">
        <f t="shared" ref="I106" si="290">SUM(I103:I105)</f>
        <v>372141</v>
      </c>
      <c r="J106" s="13">
        <f t="shared" ref="J106" si="291">SUM(J103:J105)</f>
        <v>372381.7870801838</v>
      </c>
      <c r="K106" s="13">
        <f t="shared" ref="K106" si="292">SUM(K103:K105)</f>
        <v>372495.87154717569</v>
      </c>
      <c r="L106" s="13">
        <f t="shared" ref="L106" si="293">SUM(L103:L105)</f>
        <v>372523.32447552809</v>
      </c>
      <c r="M106" s="13">
        <f t="shared" ref="M106" si="294">SUM(M103:M105)</f>
        <v>372495.60229012242</v>
      </c>
      <c r="N106" s="13">
        <f t="shared" ref="N106" si="295">SUM(N103:N105)</f>
        <v>372444.30996184354</v>
      </c>
      <c r="O106" s="13">
        <f t="shared" ref="O106" si="296">SUM(O103:O105)</f>
        <v>372533.08451521944</v>
      </c>
      <c r="P106" s="13">
        <f t="shared" ref="P106" si="297">SUM(P103:P105)</f>
        <v>372630.15118598548</v>
      </c>
      <c r="Q106" s="13">
        <f t="shared" ref="Q106" si="298">SUM(Q103:Q105)</f>
        <v>372681.35717066331</v>
      </c>
      <c r="R106" s="13">
        <f t="shared" ref="R106" si="299">SUM(R103:R105)</f>
        <v>372725.0514092861</v>
      </c>
      <c r="S106" s="13">
        <f t="shared" ref="S106" si="300">SUM(S103:S105)</f>
        <v>372765.41008370323</v>
      </c>
      <c r="T106" s="13">
        <f t="shared" ref="T106" si="301">SUM(T103:T105)</f>
        <v>372973.76961274556</v>
      </c>
      <c r="U106" s="13">
        <f t="shared" ref="U106" si="302">SUM(U103:U105)</f>
        <v>373184.88803867227</v>
      </c>
      <c r="V106" s="13">
        <f t="shared" ref="V106" si="303">SUM(V103:V105)</f>
        <v>373369.52940074407</v>
      </c>
      <c r="W106" s="13">
        <f t="shared" ref="W106" si="304">SUM(W103:W105)</f>
        <v>373531.79086875601</v>
      </c>
      <c r="X106" s="13">
        <f t="shared" ref="X106" si="305">SUM(X103:X105)</f>
        <v>373612.60394152103</v>
      </c>
      <c r="Y106" s="13">
        <f t="shared" ref="Y106" si="306">SUM(Y103:Y105)</f>
        <v>373795.24507472996</v>
      </c>
      <c r="Z106" s="13">
        <f t="shared" ref="Z106" si="307">SUM(Z103:Z105)</f>
        <v>373889.17493762041</v>
      </c>
      <c r="AA106" s="13">
        <f t="shared" ref="AA106" si="308">SUM(AA103:AA105)</f>
        <v>373774.40673122503</v>
      </c>
      <c r="AB106" s="13">
        <f t="shared" ref="AB106" si="309">SUM(AB103:AB105)</f>
        <v>373572.68573018519</v>
      </c>
      <c r="AC106" s="13">
        <f t="shared" ref="AC106" si="310">SUM(AC103:AC105)</f>
        <v>373215.14320477587</v>
      </c>
      <c r="AD106" s="13">
        <f t="shared" ref="AD106" si="311">SUM(AD103:AD105)</f>
        <v>372804.62866853504</v>
      </c>
      <c r="AE106" s="13">
        <f t="shared" ref="AE106" si="312">SUM(AE103:AE105)</f>
        <v>372334.64432435844</v>
      </c>
      <c r="AF106" s="13">
        <f t="shared" ref="AF106" si="313">SUM(AF103:AF105)</f>
        <v>371861.85175741452</v>
      </c>
      <c r="AG106" s="13">
        <f t="shared" ref="AG106" si="314">SUM(AG103:AG105)</f>
        <v>371449.41718387837</v>
      </c>
      <c r="AH106" s="13">
        <f t="shared" ref="AH106" si="315">SUM(AH103:AH105)</f>
        <v>371039.00069724501</v>
      </c>
      <c r="AI106" s="13">
        <f t="shared" ref="AI106" si="316">SUM(AI103:AI105)</f>
        <v>370617.96771550702</v>
      </c>
      <c r="AJ106" s="13">
        <f t="shared" ref="AJ106" si="317">SUM(AJ103:AJ105)</f>
        <v>370170.85511698702</v>
      </c>
      <c r="AK106" s="13">
        <f t="shared" ref="AK106" si="318">SUM(AK103:AK105)</f>
        <v>369689.34372148116</v>
      </c>
      <c r="AL106" s="13">
        <f t="shared" ref="AL106" si="319">SUM(AL103:AL105)</f>
        <v>369156.45838034258</v>
      </c>
      <c r="AM106" s="13">
        <f t="shared" ref="AM106" si="320">SUM(AM103:AM105)</f>
        <v>368570.06354699959</v>
      </c>
      <c r="AN106" s="13">
        <f t="shared" ref="AN106" si="321">SUM(AN103:AN105)</f>
        <v>367914.86151918781</v>
      </c>
      <c r="AO106" s="13">
        <f t="shared" ref="AO106" si="322">SUM(AO103:AO105)</f>
        <v>367191.95729108207</v>
      </c>
      <c r="AP106" s="13">
        <f t="shared" ref="AP106" si="323">SUM(AP103:AP105)</f>
        <v>366385.9853540879</v>
      </c>
      <c r="AQ106" s="13">
        <f t="shared" ref="AQ106" si="324">SUM(AQ103:AQ105)</f>
        <v>365510.93680899404</v>
      </c>
      <c r="AR106" s="13">
        <f t="shared" ref="AR106" si="325">SUM(AR103:AR105)</f>
        <v>364574.43282546545</v>
      </c>
      <c r="AS106" s="13">
        <f t="shared" ref="AS106" si="326">SUM(AS103:AS105)</f>
        <v>363583.95665458322</v>
      </c>
      <c r="AT106" s="13">
        <f t="shared" ref="AT106" si="327">SUM(AT103:AT105)</f>
        <v>362549.0724063309</v>
      </c>
      <c r="AU106" s="13">
        <f t="shared" ref="AU106" si="328">SUM(AU103:AU105)</f>
        <v>361458.23844924633</v>
      </c>
      <c r="AV106" s="13">
        <f t="shared" ref="AV106" si="329">SUM(AV103:AV105)</f>
        <v>360324.23300244776</v>
      </c>
      <c r="AW106" s="13">
        <f t="shared" ref="AW106" si="330">SUM(AW103:AW105)</f>
        <v>359159.14765343926</v>
      </c>
      <c r="AX106" s="13">
        <f t="shared" ref="AX106" si="331">SUM(AX103:AX105)</f>
        <v>357961.86451975419</v>
      </c>
      <c r="AY106" s="13">
        <f t="shared" ref="AY106" si="332">SUM(AY103:AY105)</f>
        <v>356742.66510396323</v>
      </c>
      <c r="AZ106" s="13">
        <f t="shared" ref="AZ106" si="333">SUM(AZ103:AZ105)</f>
        <v>355509.56170469883</v>
      </c>
      <c r="BA106" s="13">
        <f t="shared" ref="BA106" si="334">SUM(BA103:BA105)</f>
        <v>354266.5895240918</v>
      </c>
      <c r="BB106" s="13">
        <f t="shared" ref="BB106" si="335">SUM(BB103:BB105)</f>
        <v>353029.79766899289</v>
      </c>
      <c r="BC106" s="13">
        <f t="shared" ref="BC106" si="336">SUM(BC103:BC105)</f>
        <v>351802.40465201018</v>
      </c>
      <c r="BD106" s="13" t="s">
        <v>258</v>
      </c>
      <c r="BE106" s="13" t="s">
        <v>258</v>
      </c>
      <c r="BF106" s="13" t="s">
        <v>258</v>
      </c>
    </row>
    <row r="107" spans="1:58" ht="15" customHeight="1">
      <c r="A107" s="11"/>
      <c r="B107" s="11"/>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t="s">
        <v>258</v>
      </c>
      <c r="BE107" s="14" t="s">
        <v>258</v>
      </c>
      <c r="BF107" s="14" t="s">
        <v>258</v>
      </c>
    </row>
    <row r="108" spans="1:58" ht="15" customHeight="1">
      <c r="A108" s="11"/>
      <c r="B108" s="11"/>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t="s">
        <v>258</v>
      </c>
      <c r="BE108" s="14" t="s">
        <v>258</v>
      </c>
      <c r="BF108" s="14" t="s">
        <v>258</v>
      </c>
    </row>
    <row r="109" spans="1:58" ht="15" customHeight="1">
      <c r="A109" s="11"/>
      <c r="B109" s="11"/>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t="s">
        <v>258</v>
      </c>
      <c r="BE109" s="14" t="s">
        <v>258</v>
      </c>
      <c r="BF109" s="14" t="s">
        <v>258</v>
      </c>
    </row>
    <row r="110" spans="1:58">
      <c r="C110" s="18"/>
      <c r="D110" s="18"/>
      <c r="E110" s="18"/>
      <c r="F110" s="18"/>
      <c r="BD110" s="1" t="s">
        <v>258</v>
      </c>
      <c r="BE110" s="1" t="s">
        <v>258</v>
      </c>
      <c r="BF110" s="1" t="s">
        <v>258</v>
      </c>
    </row>
    <row r="111" spans="1:58" s="1" customFormat="1" hidden="1">
      <c r="A111" s="11" t="s">
        <v>277</v>
      </c>
      <c r="B111" s="11" t="s">
        <v>33</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t="s">
        <v>258</v>
      </c>
      <c r="BE111" s="12" t="s">
        <v>258</v>
      </c>
      <c r="BF111" s="12" t="s">
        <v>258</v>
      </c>
    </row>
    <row r="112" spans="1:58" s="1" customFormat="1" hidden="1">
      <c r="A112" s="11" t="s">
        <v>62</v>
      </c>
      <c r="B112" s="11" t="s">
        <v>34</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t="s">
        <v>258</v>
      </c>
      <c r="BE112" s="12" t="s">
        <v>258</v>
      </c>
      <c r="BF112" s="12" t="s">
        <v>258</v>
      </c>
    </row>
    <row r="113" spans="1:58" s="1" customFormat="1" hidden="1">
      <c r="A113" s="11"/>
      <c r="B113" s="11" t="s">
        <v>35</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t="s">
        <v>258</v>
      </c>
      <c r="BE113" s="12" t="s">
        <v>258</v>
      </c>
      <c r="BF113" s="12" t="s">
        <v>258</v>
      </c>
    </row>
    <row r="114" spans="1:58" ht="15" hidden="1" customHeight="1">
      <c r="A114" s="11"/>
      <c r="B114" s="11" t="s">
        <v>36</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t="s">
        <v>258</v>
      </c>
      <c r="BE114" s="12" t="s">
        <v>258</v>
      </c>
      <c r="BF114" s="12" t="s">
        <v>258</v>
      </c>
    </row>
    <row r="115" spans="1:58" ht="15" hidden="1" customHeight="1">
      <c r="A115" s="11"/>
      <c r="B115" s="11"/>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t="s">
        <v>258</v>
      </c>
      <c r="BE115" s="14" t="s">
        <v>258</v>
      </c>
      <c r="BF115" s="14" t="s">
        <v>258</v>
      </c>
    </row>
    <row r="116" spans="1:58" ht="15" hidden="1" customHeight="1">
      <c r="A116" s="11"/>
      <c r="B116" s="11"/>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t="s">
        <v>258</v>
      </c>
      <c r="BE116" s="14" t="s">
        <v>258</v>
      </c>
      <c r="BF116" s="14" t="s">
        <v>258</v>
      </c>
    </row>
    <row r="117" spans="1:58" s="1" customFormat="1" hidden="1">
      <c r="A117" s="11"/>
      <c r="B117" s="11"/>
      <c r="C117" s="14"/>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t="s">
        <v>258</v>
      </c>
      <c r="BE117" s="12" t="s">
        <v>258</v>
      </c>
      <c r="BF117" s="12" t="s">
        <v>258</v>
      </c>
    </row>
    <row r="118" spans="1:58" s="1" customFormat="1" hidden="1">
      <c r="A118" s="11" t="s">
        <v>278</v>
      </c>
      <c r="B118" s="11" t="s">
        <v>33</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t="s">
        <v>258</v>
      </c>
      <c r="BE118" s="12" t="s">
        <v>258</v>
      </c>
      <c r="BF118" s="12" t="s">
        <v>258</v>
      </c>
    </row>
    <row r="119" spans="1:58" s="1" customFormat="1" hidden="1">
      <c r="A119" s="11" t="s">
        <v>62</v>
      </c>
      <c r="B119" s="11" t="s">
        <v>34</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t="s">
        <v>258</v>
      </c>
      <c r="BE119" s="12" t="s">
        <v>258</v>
      </c>
      <c r="BF119" s="12" t="s">
        <v>258</v>
      </c>
    </row>
    <row r="120" spans="1:58" s="1" customFormat="1" hidden="1">
      <c r="A120" s="11"/>
      <c r="B120" s="11" t="s">
        <v>35</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t="s">
        <v>258</v>
      </c>
      <c r="BE120" s="12" t="s">
        <v>258</v>
      </c>
      <c r="BF120" s="12" t="s">
        <v>258</v>
      </c>
    </row>
    <row r="121" spans="1:58" ht="15" hidden="1" customHeight="1">
      <c r="A121" s="11"/>
      <c r="B121" s="11" t="s">
        <v>36</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t="s">
        <v>258</v>
      </c>
      <c r="BE121" s="12" t="s">
        <v>258</v>
      </c>
      <c r="BF121" s="12" t="s">
        <v>258</v>
      </c>
    </row>
    <row r="122" spans="1:58" ht="15" hidden="1" customHeight="1">
      <c r="A122" s="11"/>
      <c r="B122" s="11"/>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t="s">
        <v>258</v>
      </c>
      <c r="BE122" s="14" t="s">
        <v>258</v>
      </c>
      <c r="BF122" s="14" t="s">
        <v>258</v>
      </c>
    </row>
    <row r="123" spans="1:58" ht="15" hidden="1" customHeight="1">
      <c r="A123" s="11"/>
      <c r="B123" s="11"/>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t="s">
        <v>258</v>
      </c>
      <c r="BE123" s="14" t="s">
        <v>258</v>
      </c>
      <c r="BF123" s="14" t="s">
        <v>258</v>
      </c>
    </row>
    <row r="124" spans="1:58" ht="15" hidden="1" customHeight="1">
      <c r="A124" s="11"/>
      <c r="B124" s="11"/>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t="s">
        <v>258</v>
      </c>
      <c r="BE124" s="14" t="s">
        <v>258</v>
      </c>
      <c r="BF124" s="14" t="s">
        <v>258</v>
      </c>
    </row>
    <row r="125" spans="1:58" s="1" customFormat="1" hidden="1">
      <c r="A125" s="11" t="s">
        <v>279</v>
      </c>
      <c r="B125" s="11" t="s">
        <v>33</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t="s">
        <v>258</v>
      </c>
      <c r="BE125" s="12" t="s">
        <v>258</v>
      </c>
      <c r="BF125" s="12" t="s">
        <v>258</v>
      </c>
    </row>
    <row r="126" spans="1:58" s="1" customFormat="1" hidden="1">
      <c r="A126" s="11" t="s">
        <v>62</v>
      </c>
      <c r="B126" s="11" t="s">
        <v>34</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t="s">
        <v>258</v>
      </c>
      <c r="BE126" s="12" t="s">
        <v>258</v>
      </c>
      <c r="BF126" s="12" t="s">
        <v>258</v>
      </c>
    </row>
    <row r="127" spans="1:58" s="1" customFormat="1" hidden="1">
      <c r="A127" s="11"/>
      <c r="B127" s="11" t="s">
        <v>35</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t="s">
        <v>258</v>
      </c>
      <c r="BE127" s="12" t="s">
        <v>258</v>
      </c>
      <c r="BF127" s="12" t="s">
        <v>258</v>
      </c>
    </row>
    <row r="128" spans="1:58" s="1" customFormat="1" hidden="1">
      <c r="A128" s="11"/>
      <c r="B128" s="11" t="s">
        <v>36</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t="s">
        <v>258</v>
      </c>
      <c r="BE128" s="12" t="s">
        <v>258</v>
      </c>
      <c r="BF128" s="12" t="s">
        <v>258</v>
      </c>
    </row>
    <row r="129" spans="1:58" ht="15" hidden="1" customHeight="1">
      <c r="A129" s="11"/>
      <c r="B129" s="11"/>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t="s">
        <v>258</v>
      </c>
      <c r="BE129" s="14" t="s">
        <v>258</v>
      </c>
      <c r="BF129" s="14" t="s">
        <v>258</v>
      </c>
    </row>
    <row r="130" spans="1:58" ht="15" hidden="1" customHeight="1">
      <c r="A130" s="11"/>
      <c r="B130" s="11"/>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t="s">
        <v>258</v>
      </c>
      <c r="BE130" s="14" t="s">
        <v>258</v>
      </c>
      <c r="BF130" s="14" t="s">
        <v>258</v>
      </c>
    </row>
    <row r="131" spans="1:58" ht="15" hidden="1" customHeight="1">
      <c r="A131" s="11"/>
      <c r="B131" s="11"/>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t="s">
        <v>258</v>
      </c>
      <c r="BE131" s="14" t="s">
        <v>258</v>
      </c>
      <c r="BF131" s="14" t="s">
        <v>258</v>
      </c>
    </row>
    <row r="132" spans="1:58" hidden="1">
      <c r="C132" s="18"/>
      <c r="D132" s="18"/>
      <c r="E132" s="18"/>
      <c r="F132" s="18"/>
      <c r="BD132" s="1" t="s">
        <v>258</v>
      </c>
      <c r="BE132" s="1" t="s">
        <v>258</v>
      </c>
      <c r="BF132" s="1" t="s">
        <v>258</v>
      </c>
    </row>
    <row r="133" spans="1:58" s="1" customFormat="1" hidden="1">
      <c r="A133" s="11" t="s">
        <v>280</v>
      </c>
      <c r="B133" s="11" t="s">
        <v>33</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t="s">
        <v>258</v>
      </c>
      <c r="BE133" s="12" t="s">
        <v>258</v>
      </c>
      <c r="BF133" s="12" t="s">
        <v>258</v>
      </c>
    </row>
    <row r="134" spans="1:58" s="1" customFormat="1" hidden="1">
      <c r="A134" s="11" t="s">
        <v>62</v>
      </c>
      <c r="B134" s="11" t="s">
        <v>34</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t="s">
        <v>258</v>
      </c>
      <c r="BE134" s="12" t="s">
        <v>258</v>
      </c>
      <c r="BF134" s="12" t="s">
        <v>258</v>
      </c>
    </row>
    <row r="135" spans="1:58" s="1" customFormat="1" hidden="1">
      <c r="A135" s="11"/>
      <c r="B135" s="11" t="s">
        <v>35</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t="s">
        <v>258</v>
      </c>
      <c r="BE135" s="12" t="s">
        <v>258</v>
      </c>
      <c r="BF135" s="12" t="s">
        <v>258</v>
      </c>
    </row>
    <row r="136" spans="1:58" s="1" customFormat="1" hidden="1">
      <c r="A136" s="11"/>
      <c r="B136" s="11" t="s">
        <v>36</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t="s">
        <v>258</v>
      </c>
      <c r="BE136" s="12" t="s">
        <v>258</v>
      </c>
      <c r="BF136" s="12" t="s">
        <v>258</v>
      </c>
    </row>
    <row r="137" spans="1:58" ht="15" hidden="1" customHeight="1">
      <c r="A137" s="11"/>
      <c r="B137" s="11"/>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t="s">
        <v>258</v>
      </c>
      <c r="BE137" s="14" t="s">
        <v>258</v>
      </c>
      <c r="BF137" s="14" t="s">
        <v>258</v>
      </c>
    </row>
    <row r="138" spans="1:58" ht="15" hidden="1" customHeight="1">
      <c r="A138" s="11"/>
      <c r="B138" s="11"/>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t="s">
        <v>258</v>
      </c>
      <c r="BE138" s="14" t="s">
        <v>258</v>
      </c>
      <c r="BF138" s="14" t="s">
        <v>258</v>
      </c>
    </row>
    <row r="139" spans="1:58" ht="15" hidden="1" customHeight="1">
      <c r="A139" s="11"/>
      <c r="B139" s="11"/>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t="s">
        <v>258</v>
      </c>
      <c r="BE139" s="14" t="s">
        <v>258</v>
      </c>
      <c r="BF139" s="14" t="s">
        <v>258</v>
      </c>
    </row>
    <row r="140" spans="1:58" s="1" customFormat="1" hidden="1">
      <c r="A140" s="11" t="s">
        <v>281</v>
      </c>
      <c r="B140" s="11" t="s">
        <v>33</v>
      </c>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t="s">
        <v>258</v>
      </c>
      <c r="BE140" s="12" t="s">
        <v>258</v>
      </c>
      <c r="BF140" s="12" t="s">
        <v>258</v>
      </c>
    </row>
    <row r="141" spans="1:58" s="1" customFormat="1" hidden="1">
      <c r="A141" s="11" t="s">
        <v>62</v>
      </c>
      <c r="B141" s="11" t="s">
        <v>34</v>
      </c>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t="s">
        <v>258</v>
      </c>
      <c r="BE141" s="12" t="s">
        <v>258</v>
      </c>
      <c r="BF141" s="12" t="s">
        <v>258</v>
      </c>
    </row>
    <row r="142" spans="1:58" s="1" customFormat="1" hidden="1">
      <c r="A142" s="11"/>
      <c r="B142" s="11" t="s">
        <v>35</v>
      </c>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t="s">
        <v>258</v>
      </c>
      <c r="BE142" s="12" t="s">
        <v>258</v>
      </c>
      <c r="BF142" s="12" t="s">
        <v>258</v>
      </c>
    </row>
    <row r="143" spans="1:58" s="1" customFormat="1" hidden="1">
      <c r="A143" s="11"/>
      <c r="B143" s="11" t="s">
        <v>36</v>
      </c>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t="s">
        <v>258</v>
      </c>
      <c r="BE143" s="12" t="s">
        <v>258</v>
      </c>
      <c r="BF143" s="12" t="s">
        <v>258</v>
      </c>
    </row>
    <row r="144" spans="1:58" ht="15" hidden="1" customHeight="1">
      <c r="A144" s="11"/>
      <c r="B144" s="11"/>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t="s">
        <v>258</v>
      </c>
      <c r="BE144" s="14" t="s">
        <v>258</v>
      </c>
      <c r="BF144" s="14" t="s">
        <v>258</v>
      </c>
    </row>
    <row r="145" spans="1:58" ht="15" hidden="1" customHeight="1">
      <c r="A145" s="11"/>
      <c r="B145" s="11"/>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t="s">
        <v>258</v>
      </c>
      <c r="BE145" s="14" t="s">
        <v>258</v>
      </c>
      <c r="BF145" s="14" t="s">
        <v>258</v>
      </c>
    </row>
    <row r="146" spans="1:58" ht="15" hidden="1" customHeight="1">
      <c r="A146" s="11"/>
      <c r="B146" s="11"/>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t="s">
        <v>258</v>
      </c>
      <c r="BE146" s="14" t="s">
        <v>258</v>
      </c>
      <c r="BF146" s="14" t="s">
        <v>258</v>
      </c>
    </row>
    <row r="147" spans="1:58" s="1" customForma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43"/>
      <c r="AW147" s="43"/>
      <c r="AX147" s="43"/>
      <c r="AY147" s="43"/>
      <c r="AZ147" s="43"/>
      <c r="BA147" s="43"/>
      <c r="BB147" s="43"/>
      <c r="BC147" s="43"/>
      <c r="BD147" s="43" t="s">
        <v>258</v>
      </c>
      <c r="BE147" s="43" t="s">
        <v>258</v>
      </c>
      <c r="BF147" s="43" t="s">
        <v>258</v>
      </c>
    </row>
    <row r="148" spans="1:58">
      <c r="A148" s="11" t="s">
        <v>282</v>
      </c>
      <c r="B148" s="11" t="s">
        <v>33</v>
      </c>
      <c r="C148" s="14">
        <v>2051.0953874612119</v>
      </c>
      <c r="D148" s="14">
        <v>1899.2987931967984</v>
      </c>
      <c r="E148" s="14">
        <v>1928.1995325936571</v>
      </c>
      <c r="F148" s="14">
        <v>1798.0488468251328</v>
      </c>
      <c r="G148" s="14">
        <v>1792.8167823624526</v>
      </c>
      <c r="H148" s="14">
        <v>1584.3538850943282</v>
      </c>
      <c r="I148" s="14">
        <v>1580.4754459713563</v>
      </c>
      <c r="J148" s="14">
        <v>1766.0335527285918</v>
      </c>
      <c r="K148" s="14">
        <v>1768.6195536565649</v>
      </c>
      <c r="L148" s="14">
        <v>1773.4071499098886</v>
      </c>
      <c r="M148" s="14">
        <v>1775.110929717835</v>
      </c>
      <c r="N148" s="14">
        <v>1781.5855964683678</v>
      </c>
      <c r="O148" s="14">
        <v>1789.4318208778564</v>
      </c>
      <c r="P148" s="14">
        <v>1795.6704671006714</v>
      </c>
      <c r="Q148" s="14">
        <v>1801.5462671020232</v>
      </c>
      <c r="R148" s="14">
        <v>1808.3246499703459</v>
      </c>
      <c r="S148" s="14">
        <v>1812.1697193048226</v>
      </c>
      <c r="T148" s="14">
        <v>1818.1265448313047</v>
      </c>
      <c r="U148" s="14">
        <v>1824.2630234899666</v>
      </c>
      <c r="V148" s="14">
        <v>1832.1668076093597</v>
      </c>
      <c r="W148" s="14">
        <v>1836.8248877029105</v>
      </c>
      <c r="X148" s="14">
        <v>1842.614493759135</v>
      </c>
      <c r="Y148" s="14">
        <v>1848.4799828923133</v>
      </c>
      <c r="Z148" s="14">
        <v>1852.9282487938624</v>
      </c>
      <c r="AA148" s="14">
        <v>1855.6236965500073</v>
      </c>
      <c r="AB148" s="14">
        <v>1853.8900729652159</v>
      </c>
      <c r="AC148" s="14">
        <v>1847.8964930068555</v>
      </c>
      <c r="AD148" s="14">
        <v>1840.9400342380395</v>
      </c>
      <c r="AE148" s="14">
        <v>1829.3690599076244</v>
      </c>
      <c r="AF148" s="14">
        <v>1817.3795070625461</v>
      </c>
      <c r="AG148" s="14">
        <v>1803.8067868592943</v>
      </c>
      <c r="AH148" s="14">
        <v>1794.2623693478249</v>
      </c>
      <c r="AI148" s="14">
        <v>1780.8015672111389</v>
      </c>
      <c r="AJ148" s="14">
        <v>1769.7463820490748</v>
      </c>
      <c r="AK148" s="14">
        <v>1760.0780012791315</v>
      </c>
      <c r="AL148" s="14">
        <v>1752.9074969969138</v>
      </c>
      <c r="AM148" s="14">
        <v>1745.7856520331163</v>
      </c>
      <c r="AN148" s="14">
        <v>1740.2485929081395</v>
      </c>
      <c r="AO148" s="14">
        <v>1729.88560937171</v>
      </c>
      <c r="AP148" s="14">
        <v>1723.5013669097771</v>
      </c>
      <c r="AQ148" s="14">
        <v>1713.0080438698528</v>
      </c>
      <c r="AR148" s="14">
        <v>1705.9726326878347</v>
      </c>
      <c r="AS148" s="14">
        <v>1700.6631413621731</v>
      </c>
      <c r="AT148" s="14">
        <v>1691.9515163572394</v>
      </c>
      <c r="AU148" s="14">
        <v>1684.925042479186</v>
      </c>
      <c r="AV148" s="14">
        <v>1673.6460547655006</v>
      </c>
      <c r="AW148" s="14">
        <v>1663.4391053434281</v>
      </c>
      <c r="AX148" s="14">
        <v>1650.03318661597</v>
      </c>
      <c r="AY148" s="14">
        <v>1642.5295253272338</v>
      </c>
      <c r="AZ148" s="14">
        <v>1634.3384595793868</v>
      </c>
      <c r="BA148" s="14">
        <v>1628.0643447199845</v>
      </c>
      <c r="BB148" s="14">
        <v>1624.2518412235172</v>
      </c>
      <c r="BC148" s="14">
        <v>1619.8755770071189</v>
      </c>
      <c r="BD148" s="14" t="s">
        <v>258</v>
      </c>
      <c r="BE148" s="14" t="s">
        <v>258</v>
      </c>
      <c r="BF148" s="14" t="s">
        <v>258</v>
      </c>
    </row>
    <row r="149" spans="1:58">
      <c r="A149" s="11" t="s">
        <v>16</v>
      </c>
      <c r="B149" s="11" t="s">
        <v>34</v>
      </c>
      <c r="C149" s="14">
        <v>1462.6025405411203</v>
      </c>
      <c r="D149" s="14">
        <v>1351.0561018691828</v>
      </c>
      <c r="E149" s="14">
        <v>1389.0448627592818</v>
      </c>
      <c r="F149" s="14">
        <v>1280.5387584403311</v>
      </c>
      <c r="G149" s="14">
        <v>1214.623758186739</v>
      </c>
      <c r="H149" s="14">
        <v>1177.481213193274</v>
      </c>
      <c r="I149" s="14">
        <v>1125.7453306883517</v>
      </c>
      <c r="J149" s="14">
        <v>1227.6838479310177</v>
      </c>
      <c r="K149" s="14">
        <v>1224.6359283848112</v>
      </c>
      <c r="L149" s="14">
        <v>1223.0743738749572</v>
      </c>
      <c r="M149" s="14">
        <v>1221.7802730182368</v>
      </c>
      <c r="N149" s="14">
        <v>1222.6772270299834</v>
      </c>
      <c r="O149" s="14">
        <v>1224.7050482481823</v>
      </c>
      <c r="P149" s="14">
        <v>1225.5504080598027</v>
      </c>
      <c r="Q149" s="14">
        <v>1227.7962592342074</v>
      </c>
      <c r="R149" s="14">
        <v>1230.5095733018029</v>
      </c>
      <c r="S149" s="14">
        <v>1232.4077126526838</v>
      </c>
      <c r="T149" s="14">
        <v>1233.517202737675</v>
      </c>
      <c r="U149" s="14">
        <v>1237.4962200849513</v>
      </c>
      <c r="V149" s="14">
        <v>1240.4653788357575</v>
      </c>
      <c r="W149" s="14">
        <v>1243.957347129302</v>
      </c>
      <c r="X149" s="14">
        <v>1247.705683979784</v>
      </c>
      <c r="Y149" s="14">
        <v>1250.6335330485024</v>
      </c>
      <c r="Z149" s="14">
        <v>1253.0993209138455</v>
      </c>
      <c r="AA149" s="14">
        <v>1253.7313097802009</v>
      </c>
      <c r="AB149" s="14">
        <v>1254.2285650516728</v>
      </c>
      <c r="AC149" s="14">
        <v>1249.6382710076207</v>
      </c>
      <c r="AD149" s="14">
        <v>1246.7298192897522</v>
      </c>
      <c r="AE149" s="14">
        <v>1239.6484786436811</v>
      </c>
      <c r="AF149" s="14">
        <v>1232.0404276421489</v>
      </c>
      <c r="AG149" s="14">
        <v>1225.1536657123215</v>
      </c>
      <c r="AH149" s="14">
        <v>1217.3796383405897</v>
      </c>
      <c r="AI149" s="14">
        <v>1208.3048393002471</v>
      </c>
      <c r="AJ149" s="14">
        <v>1198.7328324562441</v>
      </c>
      <c r="AK149" s="14">
        <v>1190.571371375795</v>
      </c>
      <c r="AL149" s="14">
        <v>1182.6366330583123</v>
      </c>
      <c r="AM149" s="14">
        <v>1175.9885027241551</v>
      </c>
      <c r="AN149" s="14">
        <v>1171.3331485432966</v>
      </c>
      <c r="AO149" s="14">
        <v>1164.9236005055318</v>
      </c>
      <c r="AP149" s="14">
        <v>1159.2292004399358</v>
      </c>
      <c r="AQ149" s="14">
        <v>1151.0613053515517</v>
      </c>
      <c r="AR149" s="14">
        <v>1139.9911385766864</v>
      </c>
      <c r="AS149" s="14">
        <v>1130.7006943086697</v>
      </c>
      <c r="AT149" s="14">
        <v>1122.4445810903621</v>
      </c>
      <c r="AU149" s="14">
        <v>1113.1710772385391</v>
      </c>
      <c r="AV149" s="14">
        <v>1101.7194137214344</v>
      </c>
      <c r="AW149" s="14">
        <v>1091.2821386632031</v>
      </c>
      <c r="AX149" s="14">
        <v>1080.6042711887499</v>
      </c>
      <c r="AY149" s="14">
        <v>1074.5992114285223</v>
      </c>
      <c r="AZ149" s="14">
        <v>1068.9856002980162</v>
      </c>
      <c r="BA149" s="14">
        <v>1060.8061447570697</v>
      </c>
      <c r="BB149" s="14">
        <v>1055.9176664472027</v>
      </c>
      <c r="BC149" s="14">
        <v>1052.3419264531326</v>
      </c>
      <c r="BD149" s="14" t="s">
        <v>258</v>
      </c>
      <c r="BE149" s="14" t="s">
        <v>258</v>
      </c>
      <c r="BF149" s="14" t="s">
        <v>258</v>
      </c>
    </row>
    <row r="150" spans="1:58">
      <c r="A150" s="11"/>
      <c r="B150" s="11" t="s">
        <v>35</v>
      </c>
      <c r="C150" s="14">
        <v>2220.3020719976676</v>
      </c>
      <c r="D150" s="14">
        <v>2004.6451049340185</v>
      </c>
      <c r="E150" s="14">
        <v>2026.7556046470611</v>
      </c>
      <c r="F150" s="14">
        <v>1930.4123947345361</v>
      </c>
      <c r="G150" s="14">
        <v>1774.5594594508082</v>
      </c>
      <c r="H150" s="14">
        <v>1734.1649017123973</v>
      </c>
      <c r="I150" s="14">
        <v>1760.7792233402915</v>
      </c>
      <c r="J150" s="14">
        <v>1881.4777982326641</v>
      </c>
      <c r="K150" s="14">
        <v>1884.4287217428807</v>
      </c>
      <c r="L150" s="14">
        <v>1888.4520674066848</v>
      </c>
      <c r="M150" s="14">
        <v>1892.7554003343416</v>
      </c>
      <c r="N150" s="14">
        <v>1896.7768404106482</v>
      </c>
      <c r="O150" s="14">
        <v>1903.1612511101466</v>
      </c>
      <c r="P150" s="14">
        <v>1907.1019505969325</v>
      </c>
      <c r="Q150" s="14">
        <v>1907.5763939814155</v>
      </c>
      <c r="R150" s="14">
        <v>1910.5438526432558</v>
      </c>
      <c r="S150" s="14">
        <v>1908.1600629508291</v>
      </c>
      <c r="T150" s="14">
        <v>1910.1294559414598</v>
      </c>
      <c r="U150" s="14">
        <v>1909.275815409341</v>
      </c>
      <c r="V150" s="14">
        <v>1909.7330845958827</v>
      </c>
      <c r="W150" s="14">
        <v>1906.055085282871</v>
      </c>
      <c r="X150" s="14">
        <v>1904.3277358282617</v>
      </c>
      <c r="Y150" s="14">
        <v>1901.2009399402018</v>
      </c>
      <c r="Z150" s="14">
        <v>1894.4576910629057</v>
      </c>
      <c r="AA150" s="14">
        <v>1884.9799814674211</v>
      </c>
      <c r="AB150" s="14">
        <v>1874.9206944840109</v>
      </c>
      <c r="AC150" s="14">
        <v>1857.9762573461298</v>
      </c>
      <c r="AD150" s="14">
        <v>1840.0906897821146</v>
      </c>
      <c r="AE150" s="14">
        <v>1815.9860593435103</v>
      </c>
      <c r="AF150" s="14">
        <v>1793.3438887103005</v>
      </c>
      <c r="AG150" s="14">
        <v>1775.4526338990609</v>
      </c>
      <c r="AH150" s="14">
        <v>1757.92478041502</v>
      </c>
      <c r="AI150" s="14">
        <v>1740.7279872724703</v>
      </c>
      <c r="AJ150" s="14">
        <v>1718.9563351489342</v>
      </c>
      <c r="AK150" s="14">
        <v>1698.7139750752742</v>
      </c>
      <c r="AL150" s="14">
        <v>1683.8317086414818</v>
      </c>
      <c r="AM150" s="14">
        <v>1669.7463577774583</v>
      </c>
      <c r="AN150" s="14">
        <v>1652.9340862341519</v>
      </c>
      <c r="AO150" s="14">
        <v>1638.912721537936</v>
      </c>
      <c r="AP150" s="14">
        <v>1624.121940091803</v>
      </c>
      <c r="AQ150" s="14">
        <v>1610.1406751829995</v>
      </c>
      <c r="AR150" s="14">
        <v>1598.7988442913399</v>
      </c>
      <c r="AS150" s="14">
        <v>1585.9068509175304</v>
      </c>
      <c r="AT150" s="14">
        <v>1573.3581494132977</v>
      </c>
      <c r="AU150" s="14">
        <v>1561.5231954261651</v>
      </c>
      <c r="AV150" s="14">
        <v>1549.9311233845397</v>
      </c>
      <c r="AW150" s="14">
        <v>1536.3702352582729</v>
      </c>
      <c r="AX150" s="14">
        <v>1523.521019157125</v>
      </c>
      <c r="AY150" s="14">
        <v>1511.4326509580105</v>
      </c>
      <c r="AZ150" s="14">
        <v>1501.1856999154406</v>
      </c>
      <c r="BA150" s="14">
        <v>1490.2313128170754</v>
      </c>
      <c r="BB150" s="14">
        <v>1484.696562475923</v>
      </c>
      <c r="BC150" s="14">
        <v>1475.1530046896578</v>
      </c>
      <c r="BD150" s="14" t="s">
        <v>258</v>
      </c>
      <c r="BE150" s="14" t="s">
        <v>258</v>
      </c>
      <c r="BF150" s="14" t="s">
        <v>258</v>
      </c>
    </row>
    <row r="151" spans="1:58">
      <c r="A151" s="11"/>
      <c r="B151" s="11" t="s">
        <v>36</v>
      </c>
      <c r="C151" s="13">
        <f>SUM(C148:C150)</f>
        <v>5734</v>
      </c>
      <c r="D151" s="13">
        <f t="shared" ref="D151" si="337">SUM(D148:D150)</f>
        <v>5255</v>
      </c>
      <c r="E151" s="13">
        <f t="shared" ref="E151" si="338">SUM(E148:E150)</f>
        <v>5344</v>
      </c>
      <c r="F151" s="13">
        <f t="shared" ref="F151" si="339">SUM(F148:F150)</f>
        <v>5009</v>
      </c>
      <c r="G151" s="13">
        <f t="shared" ref="G151" si="340">SUM(G148:G150)</f>
        <v>4782</v>
      </c>
      <c r="H151" s="13">
        <f t="shared" ref="H151" si="341">SUM(H148:H150)</f>
        <v>4496</v>
      </c>
      <c r="I151" s="13">
        <f t="shared" ref="I151" si="342">SUM(I148:I150)</f>
        <v>4467</v>
      </c>
      <c r="J151" s="13">
        <f t="shared" ref="J151" si="343">SUM(J148:J150)</f>
        <v>4875.1951988922738</v>
      </c>
      <c r="K151" s="13">
        <f t="shared" ref="K151" si="344">SUM(K148:K150)</f>
        <v>4877.6842037842571</v>
      </c>
      <c r="L151" s="13">
        <f t="shared" ref="L151" si="345">SUM(L148:L150)</f>
        <v>4884.9335911915314</v>
      </c>
      <c r="M151" s="13">
        <f t="shared" ref="M151" si="346">SUM(M148:M150)</f>
        <v>4889.6466030704141</v>
      </c>
      <c r="N151" s="13">
        <f t="shared" ref="N151" si="347">SUM(N148:N150)</f>
        <v>4901.0396639089995</v>
      </c>
      <c r="O151" s="13">
        <f t="shared" ref="O151" si="348">SUM(O148:O150)</f>
        <v>4917.2981202361852</v>
      </c>
      <c r="P151" s="13">
        <f t="shared" ref="P151" si="349">SUM(P148:P150)</f>
        <v>4928.3228257574065</v>
      </c>
      <c r="Q151" s="13">
        <f t="shared" ref="Q151" si="350">SUM(Q148:Q150)</f>
        <v>4936.9189203176466</v>
      </c>
      <c r="R151" s="13">
        <f t="shared" ref="R151" si="351">SUM(R148:R150)</f>
        <v>4949.3780759154051</v>
      </c>
      <c r="S151" s="13">
        <f t="shared" ref="S151" si="352">SUM(S148:S150)</f>
        <v>4952.737494908336</v>
      </c>
      <c r="T151" s="13">
        <f t="shared" ref="T151" si="353">SUM(T148:T150)</f>
        <v>4961.77320351044</v>
      </c>
      <c r="U151" s="13">
        <f t="shared" ref="U151" si="354">SUM(U148:U150)</f>
        <v>4971.0350589842592</v>
      </c>
      <c r="V151" s="13">
        <f t="shared" ref="V151" si="355">SUM(V148:V150)</f>
        <v>4982.3652710410006</v>
      </c>
      <c r="W151" s="13">
        <f t="shared" ref="W151" si="356">SUM(W148:W150)</f>
        <v>4986.8373201150835</v>
      </c>
      <c r="X151" s="13">
        <f t="shared" ref="X151" si="357">SUM(X148:X150)</f>
        <v>4994.6479135671807</v>
      </c>
      <c r="Y151" s="13">
        <f t="shared" ref="Y151" si="358">SUM(Y148:Y150)</f>
        <v>5000.3144558810181</v>
      </c>
      <c r="Z151" s="13">
        <f t="shared" ref="Z151" si="359">SUM(Z148:Z150)</f>
        <v>5000.4852607706134</v>
      </c>
      <c r="AA151" s="13">
        <f t="shared" ref="AA151" si="360">SUM(AA148:AA150)</f>
        <v>4994.3349877976289</v>
      </c>
      <c r="AB151" s="13">
        <f t="shared" ref="AB151" si="361">SUM(AB148:AB150)</f>
        <v>4983.0393325008999</v>
      </c>
      <c r="AC151" s="13">
        <f t="shared" ref="AC151" si="362">SUM(AC148:AC150)</f>
        <v>4955.5110213606058</v>
      </c>
      <c r="AD151" s="13">
        <f t="shared" ref="AD151" si="363">SUM(AD148:AD150)</f>
        <v>4927.760543309907</v>
      </c>
      <c r="AE151" s="13">
        <f t="shared" ref="AE151" si="364">SUM(AE148:AE150)</f>
        <v>4885.0035978948163</v>
      </c>
      <c r="AF151" s="13">
        <f t="shared" ref="AF151" si="365">SUM(AF148:AF150)</f>
        <v>4842.7638234149954</v>
      </c>
      <c r="AG151" s="13">
        <f t="shared" ref="AG151" si="366">SUM(AG148:AG150)</f>
        <v>4804.4130864706767</v>
      </c>
      <c r="AH151" s="13">
        <f t="shared" ref="AH151" si="367">SUM(AH148:AH150)</f>
        <v>4769.5667881034351</v>
      </c>
      <c r="AI151" s="13">
        <f t="shared" ref="AI151" si="368">SUM(AI148:AI150)</f>
        <v>4729.8343937838563</v>
      </c>
      <c r="AJ151" s="13">
        <f t="shared" ref="AJ151" si="369">SUM(AJ148:AJ150)</f>
        <v>4687.435549654253</v>
      </c>
      <c r="AK151" s="13">
        <f t="shared" ref="AK151" si="370">SUM(AK148:AK150)</f>
        <v>4649.363347730201</v>
      </c>
      <c r="AL151" s="13">
        <f t="shared" ref="AL151" si="371">SUM(AL148:AL150)</f>
        <v>4619.3758386967074</v>
      </c>
      <c r="AM151" s="13">
        <f t="shared" ref="AM151" si="372">SUM(AM148:AM150)</f>
        <v>4591.5205125347293</v>
      </c>
      <c r="AN151" s="13">
        <f t="shared" ref="AN151" si="373">SUM(AN148:AN150)</f>
        <v>4564.5158276855873</v>
      </c>
      <c r="AO151" s="13">
        <f t="shared" ref="AO151" si="374">SUM(AO148:AO150)</f>
        <v>4533.721931415178</v>
      </c>
      <c r="AP151" s="13">
        <f t="shared" ref="AP151" si="375">SUM(AP148:AP150)</f>
        <v>4506.8525074415156</v>
      </c>
      <c r="AQ151" s="13">
        <f t="shared" ref="AQ151" si="376">SUM(AQ148:AQ150)</f>
        <v>4474.2100244044041</v>
      </c>
      <c r="AR151" s="13">
        <f t="shared" ref="AR151" si="377">SUM(AR148:AR150)</f>
        <v>4444.762615555861</v>
      </c>
      <c r="AS151" s="13">
        <f t="shared" ref="AS151" si="378">SUM(AS148:AS150)</f>
        <v>4417.2706865883729</v>
      </c>
      <c r="AT151" s="13">
        <f t="shared" ref="AT151" si="379">SUM(AT148:AT150)</f>
        <v>4387.754246860899</v>
      </c>
      <c r="AU151" s="13">
        <f t="shared" ref="AU151" si="380">SUM(AU148:AU150)</f>
        <v>4359.6193151438902</v>
      </c>
      <c r="AV151" s="13">
        <f t="shared" ref="AV151" si="381">SUM(AV148:AV150)</f>
        <v>4325.2965918714744</v>
      </c>
      <c r="AW151" s="13">
        <f t="shared" ref="AW151" si="382">SUM(AW148:AW150)</f>
        <v>4291.0914792649046</v>
      </c>
      <c r="AX151" s="13">
        <f t="shared" ref="AX151" si="383">SUM(AX148:AX150)</f>
        <v>4254.1584769618448</v>
      </c>
      <c r="AY151" s="13">
        <f t="shared" ref="AY151" si="384">SUM(AY148:AY150)</f>
        <v>4228.5613877137666</v>
      </c>
      <c r="AZ151" s="13">
        <f t="shared" ref="AZ151" si="385">SUM(AZ148:AZ150)</f>
        <v>4204.5097597928434</v>
      </c>
      <c r="BA151" s="13">
        <f t="shared" ref="BA151" si="386">SUM(BA148:BA150)</f>
        <v>4179.1018022941298</v>
      </c>
      <c r="BB151" s="13">
        <f t="shared" ref="BB151" si="387">SUM(BB148:BB150)</f>
        <v>4164.8660701466433</v>
      </c>
      <c r="BC151" s="13">
        <f t="shared" ref="BC151" si="388">SUM(BC148:BC150)</f>
        <v>4147.3705081499093</v>
      </c>
      <c r="BD151" s="13" t="s">
        <v>258</v>
      </c>
      <c r="BE151" s="13" t="s">
        <v>258</v>
      </c>
      <c r="BF151" s="13" t="s">
        <v>258</v>
      </c>
    </row>
    <row r="152" spans="1:58" ht="15" customHeight="1">
      <c r="A152" s="11"/>
      <c r="B152" s="11"/>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t="s">
        <v>258</v>
      </c>
      <c r="BE152" s="14" t="s">
        <v>258</v>
      </c>
      <c r="BF152" s="14" t="s">
        <v>258</v>
      </c>
    </row>
    <row r="153" spans="1:58" ht="15" customHeight="1">
      <c r="A153" s="11"/>
      <c r="B153" s="11"/>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t="s">
        <v>258</v>
      </c>
      <c r="BE153" s="14" t="s">
        <v>258</v>
      </c>
      <c r="BF153" s="14" t="s">
        <v>258</v>
      </c>
    </row>
    <row r="154" spans="1:58" ht="15" customHeight="1">
      <c r="A154" s="11"/>
      <c r="B154" s="11"/>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t="s">
        <v>258</v>
      </c>
      <c r="BE154" s="14" t="s">
        <v>258</v>
      </c>
      <c r="BF154" s="14" t="s">
        <v>258</v>
      </c>
    </row>
    <row r="155" spans="1:58" ht="15" customHeight="1">
      <c r="A155" s="11" t="s">
        <v>283</v>
      </c>
      <c r="B155" s="11" t="s">
        <v>33</v>
      </c>
      <c r="C155" s="14">
        <v>1041.5180975358594</v>
      </c>
      <c r="D155" s="14">
        <v>976.58183424097206</v>
      </c>
      <c r="E155" s="14">
        <v>996.70546664275048</v>
      </c>
      <c r="F155" s="14">
        <v>940.72391451289116</v>
      </c>
      <c r="G155" s="14">
        <v>917.84470043521071</v>
      </c>
      <c r="H155" s="14">
        <v>843.35222596792198</v>
      </c>
      <c r="I155" s="14">
        <v>818.120471165553</v>
      </c>
      <c r="J155" s="14">
        <v>917.22020258614702</v>
      </c>
      <c r="K155" s="14">
        <v>918.5632870883519</v>
      </c>
      <c r="L155" s="14">
        <v>921.04980836570223</v>
      </c>
      <c r="M155" s="14">
        <v>921.93469600455387</v>
      </c>
      <c r="N155" s="14">
        <v>925.29742664997457</v>
      </c>
      <c r="O155" s="14">
        <v>929.37249959028657</v>
      </c>
      <c r="P155" s="14">
        <v>932.61264887483026</v>
      </c>
      <c r="Q155" s="14">
        <v>935.66434767141811</v>
      </c>
      <c r="R155" s="14">
        <v>939.18481855832931</v>
      </c>
      <c r="S155" s="14">
        <v>941.18182210816417</v>
      </c>
      <c r="T155" s="14">
        <v>944.27560291868645</v>
      </c>
      <c r="U155" s="14">
        <v>947.46268970408028</v>
      </c>
      <c r="V155" s="14">
        <v>951.5676572795752</v>
      </c>
      <c r="W155" s="14">
        <v>953.98691208958041</v>
      </c>
      <c r="X155" s="14">
        <v>956.99384456353005</v>
      </c>
      <c r="Y155" s="14">
        <v>960.04018823162642</v>
      </c>
      <c r="Z155" s="14">
        <v>962.35047239642734</v>
      </c>
      <c r="AA155" s="14">
        <v>963.75040000999491</v>
      </c>
      <c r="AB155" s="14">
        <v>962.85001248723609</v>
      </c>
      <c r="AC155" s="14">
        <v>959.73714262407293</v>
      </c>
      <c r="AD155" s="14">
        <v>956.12418492496397</v>
      </c>
      <c r="AE155" s="14">
        <v>950.11459841225883</v>
      </c>
      <c r="AF155" s="14">
        <v>943.88761587702368</v>
      </c>
      <c r="AG155" s="14">
        <v>936.83838787383138</v>
      </c>
      <c r="AH155" s="14">
        <v>931.88132884745505</v>
      </c>
      <c r="AI155" s="14">
        <v>924.89022743621217</v>
      </c>
      <c r="AJ155" s="14">
        <v>919.14852498763241</v>
      </c>
      <c r="AK155" s="14">
        <v>914.12708348965748</v>
      </c>
      <c r="AL155" s="14">
        <v>910.40295753507473</v>
      </c>
      <c r="AM155" s="14">
        <v>906.70410364275267</v>
      </c>
      <c r="AN155" s="14">
        <v>903.82833580442593</v>
      </c>
      <c r="AO155" s="14">
        <v>898.4461402940434</v>
      </c>
      <c r="AP155" s="14">
        <v>895.13037307362697</v>
      </c>
      <c r="AQ155" s="14">
        <v>889.6804834780354</v>
      </c>
      <c r="AR155" s="14">
        <v>886.02652047168283</v>
      </c>
      <c r="AS155" s="14">
        <v>883.26894392290865</v>
      </c>
      <c r="AT155" s="14">
        <v>878.74441015086666</v>
      </c>
      <c r="AU155" s="14">
        <v>875.0950888885742</v>
      </c>
      <c r="AV155" s="14">
        <v>869.23715069723619</v>
      </c>
      <c r="AW155" s="14">
        <v>863.93599421454348</v>
      </c>
      <c r="AX155" s="14">
        <v>856.97339745523823</v>
      </c>
      <c r="AY155" s="14">
        <v>853.07624062219918</v>
      </c>
      <c r="AZ155" s="14">
        <v>848.82206834272642</v>
      </c>
      <c r="BA155" s="14">
        <v>845.56349780566143</v>
      </c>
      <c r="BB155" s="14">
        <v>843.58340788948328</v>
      </c>
      <c r="BC155" s="14">
        <v>841.31051905057438</v>
      </c>
      <c r="BD155" s="14" t="s">
        <v>258</v>
      </c>
      <c r="BE155" s="14" t="s">
        <v>258</v>
      </c>
      <c r="BF155" s="14" t="s">
        <v>258</v>
      </c>
    </row>
    <row r="156" spans="1:58" ht="15" customHeight="1">
      <c r="A156" s="11" t="s">
        <v>16</v>
      </c>
      <c r="B156" s="11" t="s">
        <v>34</v>
      </c>
      <c r="C156" s="14">
        <v>734.97497965644334</v>
      </c>
      <c r="D156" s="14">
        <v>667.17704312279102</v>
      </c>
      <c r="E156" s="14">
        <v>670.71030564212322</v>
      </c>
      <c r="F156" s="14">
        <v>673.06252375966233</v>
      </c>
      <c r="G156" s="14">
        <v>625.04893661934364</v>
      </c>
      <c r="H156" s="14">
        <v>591.03280555071069</v>
      </c>
      <c r="I156" s="14">
        <v>545.09053446563314</v>
      </c>
      <c r="J156" s="14">
        <v>614.46661173971904</v>
      </c>
      <c r="K156" s="14">
        <v>612.94110108030202</v>
      </c>
      <c r="L156" s="14">
        <v>612.1595292527229</v>
      </c>
      <c r="M156" s="14">
        <v>611.51182034132967</v>
      </c>
      <c r="N156" s="14">
        <v>611.96075374825944</v>
      </c>
      <c r="O156" s="14">
        <v>612.97569618255181</v>
      </c>
      <c r="P156" s="14">
        <v>613.39880623651459</v>
      </c>
      <c r="Q156" s="14">
        <v>614.52287459005174</v>
      </c>
      <c r="R156" s="14">
        <v>615.88091225138533</v>
      </c>
      <c r="S156" s="14">
        <v>616.83094776542362</v>
      </c>
      <c r="T156" s="14">
        <v>617.38625735464097</v>
      </c>
      <c r="U156" s="14">
        <v>619.37779068918383</v>
      </c>
      <c r="V156" s="14">
        <v>620.86388087469845</v>
      </c>
      <c r="W156" s="14">
        <v>622.61164185506232</v>
      </c>
      <c r="X156" s="14">
        <v>624.48771756303586</v>
      </c>
      <c r="Y156" s="14">
        <v>625.95313188771934</v>
      </c>
      <c r="Z156" s="14">
        <v>627.18728049807999</v>
      </c>
      <c r="AA156" s="14">
        <v>627.50359650893336</v>
      </c>
      <c r="AB156" s="14">
        <v>627.75247716525712</v>
      </c>
      <c r="AC156" s="14">
        <v>625.45499444371501</v>
      </c>
      <c r="AD156" s="14">
        <v>623.99928866449591</v>
      </c>
      <c r="AE156" s="14">
        <v>620.45501511174109</v>
      </c>
      <c r="AF156" s="14">
        <v>616.64711837290815</v>
      </c>
      <c r="AG156" s="14">
        <v>613.2002331866197</v>
      </c>
      <c r="AH156" s="14">
        <v>609.30926380820017</v>
      </c>
      <c r="AI156" s="14">
        <v>604.76724671810348</v>
      </c>
      <c r="AJ156" s="14">
        <v>599.97637272974237</v>
      </c>
      <c r="AK156" s="14">
        <v>595.89148935736534</v>
      </c>
      <c r="AL156" s="14">
        <v>591.92008273081274</v>
      </c>
      <c r="AM156" s="14">
        <v>588.59263476632407</v>
      </c>
      <c r="AN156" s="14">
        <v>586.26258887154324</v>
      </c>
      <c r="AO156" s="14">
        <v>583.05455345413043</v>
      </c>
      <c r="AP156" s="14">
        <v>580.20445591469138</v>
      </c>
      <c r="AQ156" s="14">
        <v>576.11635226450244</v>
      </c>
      <c r="AR156" s="14">
        <v>570.57563599540049</v>
      </c>
      <c r="AS156" s="14">
        <v>565.92568656375681</v>
      </c>
      <c r="AT156" s="14">
        <v>561.79342896018693</v>
      </c>
      <c r="AU156" s="14">
        <v>557.1519583565065</v>
      </c>
      <c r="AV156" s="14">
        <v>551.42029959761896</v>
      </c>
      <c r="AW156" s="14">
        <v>546.19635122391082</v>
      </c>
      <c r="AX156" s="14">
        <v>540.85198422039412</v>
      </c>
      <c r="AY156" s="14">
        <v>537.84639875930009</v>
      </c>
      <c r="AZ156" s="14">
        <v>535.03673679559529</v>
      </c>
      <c r="BA156" s="14">
        <v>530.94284703676908</v>
      </c>
      <c r="BB156" s="14">
        <v>528.49612045590766</v>
      </c>
      <c r="BC156" s="14">
        <v>526.70643099935808</v>
      </c>
      <c r="BD156" s="14" t="s">
        <v>258</v>
      </c>
      <c r="BE156" s="14" t="s">
        <v>258</v>
      </c>
      <c r="BF156" s="14" t="s">
        <v>258</v>
      </c>
    </row>
    <row r="157" spans="1:58" ht="15" customHeight="1">
      <c r="A157" s="11"/>
      <c r="B157" s="11" t="s">
        <v>35</v>
      </c>
      <c r="C157" s="14">
        <v>1112.5069228076973</v>
      </c>
      <c r="D157" s="14">
        <v>1073.2411226362369</v>
      </c>
      <c r="E157" s="14">
        <v>996.58422771512642</v>
      </c>
      <c r="F157" s="14">
        <v>997.2135617274464</v>
      </c>
      <c r="G157" s="14">
        <v>930.10636294544554</v>
      </c>
      <c r="H157" s="14">
        <v>901.61496848136721</v>
      </c>
      <c r="I157" s="14">
        <v>904.78899436881363</v>
      </c>
      <c r="J157" s="14">
        <v>972.60928908152528</v>
      </c>
      <c r="K157" s="14">
        <v>974.13473658885255</v>
      </c>
      <c r="L157" s="14">
        <v>976.21456095323117</v>
      </c>
      <c r="M157" s="14">
        <v>978.43912165938514</v>
      </c>
      <c r="N157" s="14">
        <v>980.51796095123029</v>
      </c>
      <c r="O157" s="14">
        <v>983.81831196120584</v>
      </c>
      <c r="P157" s="14">
        <v>985.85541329183377</v>
      </c>
      <c r="Q157" s="14">
        <v>986.10067159003165</v>
      </c>
      <c r="R157" s="14">
        <v>987.63466676243411</v>
      </c>
      <c r="S157" s="14">
        <v>986.4023928550572</v>
      </c>
      <c r="T157" s="14">
        <v>987.42044893753598</v>
      </c>
      <c r="U157" s="14">
        <v>986.97916883747041</v>
      </c>
      <c r="V157" s="14">
        <v>987.21554912261593</v>
      </c>
      <c r="W157" s="14">
        <v>985.31424776236031</v>
      </c>
      <c r="X157" s="14">
        <v>984.42131342817822</v>
      </c>
      <c r="Y157" s="14">
        <v>982.80495062621185</v>
      </c>
      <c r="Z157" s="14">
        <v>979.31910216028393</v>
      </c>
      <c r="AA157" s="14">
        <v>974.41970425059606</v>
      </c>
      <c r="AB157" s="14">
        <v>969.21966629596704</v>
      </c>
      <c r="AC157" s="14">
        <v>960.46042556825728</v>
      </c>
      <c r="AD157" s="14">
        <v>951.21467780041394</v>
      </c>
      <c r="AE157" s="14">
        <v>938.75405376515516</v>
      </c>
      <c r="AF157" s="14">
        <v>927.04943226841738</v>
      </c>
      <c r="AG157" s="14">
        <v>917.80074454056762</v>
      </c>
      <c r="AH157" s="14">
        <v>908.73991313864963</v>
      </c>
      <c r="AI157" s="14">
        <v>899.85021974520737</v>
      </c>
      <c r="AJ157" s="14">
        <v>888.59560323371124</v>
      </c>
      <c r="AK157" s="14">
        <v>878.1315374556998</v>
      </c>
      <c r="AL157" s="14">
        <v>870.43831323073732</v>
      </c>
      <c r="AM157" s="14">
        <v>863.15704575939628</v>
      </c>
      <c r="AN157" s="14">
        <v>854.46612658461754</v>
      </c>
      <c r="AO157" s="14">
        <v>847.21793606015353</v>
      </c>
      <c r="AP157" s="14">
        <v>839.57200399505211</v>
      </c>
      <c r="AQ157" s="14">
        <v>832.34454261539338</v>
      </c>
      <c r="AR157" s="14">
        <v>826.48150766978745</v>
      </c>
      <c r="AS157" s="14">
        <v>819.81713324989107</v>
      </c>
      <c r="AT157" s="14">
        <v>813.33021979261173</v>
      </c>
      <c r="AU157" s="14">
        <v>807.21227027731572</v>
      </c>
      <c r="AV157" s="14">
        <v>798.79006874159529</v>
      </c>
      <c r="AW157" s="14">
        <v>791.75495220695666</v>
      </c>
      <c r="AX157" s="14">
        <v>785.0873633359239</v>
      </c>
      <c r="AY157" s="14">
        <v>778.81059705574296</v>
      </c>
      <c r="AZ157" s="14">
        <v>773.47969004556512</v>
      </c>
      <c r="BA157" s="14">
        <v>767.78700869666363</v>
      </c>
      <c r="BB157" s="14">
        <v>764.87802533272475</v>
      </c>
      <c r="BC157" s="14">
        <v>759.91018212523386</v>
      </c>
      <c r="BD157" s="14" t="s">
        <v>258</v>
      </c>
      <c r="BE157" s="14" t="s">
        <v>258</v>
      </c>
      <c r="BF157" s="14" t="s">
        <v>258</v>
      </c>
    </row>
    <row r="158" spans="1:58" ht="15" customHeight="1">
      <c r="A158" s="11"/>
      <c r="B158" s="11" t="s">
        <v>36</v>
      </c>
      <c r="C158" s="13">
        <f>SUM(C155:C157)</f>
        <v>2889</v>
      </c>
      <c r="D158" s="13">
        <f t="shared" ref="D158" si="389">SUM(D155:D157)</f>
        <v>2717</v>
      </c>
      <c r="E158" s="13">
        <f t="shared" ref="E158" si="390">SUM(E155:E157)</f>
        <v>2664</v>
      </c>
      <c r="F158" s="13">
        <f t="shared" ref="F158" si="391">SUM(F155:F157)</f>
        <v>2611</v>
      </c>
      <c r="G158" s="13">
        <f t="shared" ref="G158" si="392">SUM(G155:G157)</f>
        <v>2473</v>
      </c>
      <c r="H158" s="13">
        <f t="shared" ref="H158" si="393">SUM(H155:H157)</f>
        <v>2336</v>
      </c>
      <c r="I158" s="13">
        <f t="shared" ref="I158" si="394">SUM(I155:I157)</f>
        <v>2268</v>
      </c>
      <c r="J158" s="13">
        <f t="shared" ref="J158" si="395">SUM(J155:J157)</f>
        <v>2504.2961034073915</v>
      </c>
      <c r="K158" s="13">
        <f t="shared" ref="K158" si="396">SUM(K155:K157)</f>
        <v>2505.6391247575066</v>
      </c>
      <c r="L158" s="13">
        <f t="shared" ref="L158" si="397">SUM(L155:L157)</f>
        <v>2509.4238985716565</v>
      </c>
      <c r="M158" s="13">
        <f t="shared" ref="M158" si="398">SUM(M155:M157)</f>
        <v>2511.8856380052684</v>
      </c>
      <c r="N158" s="13">
        <f t="shared" ref="N158" si="399">SUM(N155:N157)</f>
        <v>2517.7761413494641</v>
      </c>
      <c r="O158" s="13">
        <f t="shared" ref="O158" si="400">SUM(O155:O157)</f>
        <v>2526.166507734044</v>
      </c>
      <c r="P158" s="13">
        <f t="shared" ref="P158" si="401">SUM(P155:P157)</f>
        <v>2531.8668684031786</v>
      </c>
      <c r="Q158" s="13">
        <f t="shared" ref="Q158" si="402">SUM(Q155:Q157)</f>
        <v>2536.2878938515014</v>
      </c>
      <c r="R158" s="13">
        <f t="shared" ref="R158" si="403">SUM(R155:R157)</f>
        <v>2542.7003975721491</v>
      </c>
      <c r="S158" s="13">
        <f t="shared" ref="S158" si="404">SUM(S155:S157)</f>
        <v>2544.4151627286451</v>
      </c>
      <c r="T158" s="13">
        <f t="shared" ref="T158" si="405">SUM(T155:T157)</f>
        <v>2549.0823092108635</v>
      </c>
      <c r="U158" s="13">
        <f t="shared" ref="U158" si="406">SUM(U155:U157)</f>
        <v>2553.8196492307343</v>
      </c>
      <c r="V158" s="13">
        <f t="shared" ref="V158" si="407">SUM(V155:V157)</f>
        <v>2559.6470872768896</v>
      </c>
      <c r="W158" s="13">
        <f t="shared" ref="W158" si="408">SUM(W155:W157)</f>
        <v>2561.9128017070034</v>
      </c>
      <c r="X158" s="13">
        <f t="shared" ref="X158" si="409">SUM(X155:X157)</f>
        <v>2565.9028755547442</v>
      </c>
      <c r="Y158" s="13">
        <f t="shared" ref="Y158" si="410">SUM(Y155:Y157)</f>
        <v>2568.7982707455576</v>
      </c>
      <c r="Z158" s="13">
        <f t="shared" ref="Z158" si="411">SUM(Z155:Z157)</f>
        <v>2568.8568550547911</v>
      </c>
      <c r="AA158" s="13">
        <f t="shared" ref="AA158" si="412">SUM(AA155:AA157)</f>
        <v>2565.6737007695242</v>
      </c>
      <c r="AB158" s="13">
        <f t="shared" ref="AB158" si="413">SUM(AB155:AB157)</f>
        <v>2559.82215594846</v>
      </c>
      <c r="AC158" s="13">
        <f t="shared" ref="AC158" si="414">SUM(AC155:AC157)</f>
        <v>2545.6525626360453</v>
      </c>
      <c r="AD158" s="13">
        <f t="shared" ref="AD158" si="415">SUM(AD155:AD157)</f>
        <v>2531.3381513898739</v>
      </c>
      <c r="AE158" s="13">
        <f t="shared" ref="AE158" si="416">SUM(AE155:AE157)</f>
        <v>2509.3236672891553</v>
      </c>
      <c r="AF158" s="13">
        <f t="shared" ref="AF158" si="417">SUM(AF155:AF157)</f>
        <v>2487.5841665183489</v>
      </c>
      <c r="AG158" s="13">
        <f t="shared" ref="AG158" si="418">SUM(AG155:AG157)</f>
        <v>2467.8393656010185</v>
      </c>
      <c r="AH158" s="13">
        <f t="shared" ref="AH158" si="419">SUM(AH155:AH157)</f>
        <v>2449.9305057943047</v>
      </c>
      <c r="AI158" s="13">
        <f t="shared" ref="AI158" si="420">SUM(AI155:AI157)</f>
        <v>2429.507693899523</v>
      </c>
      <c r="AJ158" s="13">
        <f t="shared" ref="AJ158" si="421">SUM(AJ155:AJ157)</f>
        <v>2407.7205009510863</v>
      </c>
      <c r="AK158" s="13">
        <f t="shared" ref="AK158" si="422">SUM(AK155:AK157)</f>
        <v>2388.1501103027226</v>
      </c>
      <c r="AL158" s="13">
        <f t="shared" ref="AL158" si="423">SUM(AL155:AL157)</f>
        <v>2372.7613534966249</v>
      </c>
      <c r="AM158" s="13">
        <f t="shared" ref="AM158" si="424">SUM(AM155:AM157)</f>
        <v>2358.4537841684728</v>
      </c>
      <c r="AN158" s="13">
        <f t="shared" ref="AN158" si="425">SUM(AN155:AN157)</f>
        <v>2344.5570512605868</v>
      </c>
      <c r="AO158" s="13">
        <f t="shared" ref="AO158" si="426">SUM(AO155:AO157)</f>
        <v>2328.7186298083275</v>
      </c>
      <c r="AP158" s="13">
        <f t="shared" ref="AP158" si="427">SUM(AP155:AP157)</f>
        <v>2314.9068329833704</v>
      </c>
      <c r="AQ158" s="13">
        <f t="shared" ref="AQ158" si="428">SUM(AQ155:AQ157)</f>
        <v>2298.1413783579314</v>
      </c>
      <c r="AR158" s="13">
        <f t="shared" ref="AR158" si="429">SUM(AR155:AR157)</f>
        <v>2283.0836641368705</v>
      </c>
      <c r="AS158" s="13">
        <f t="shared" ref="AS158" si="430">SUM(AS155:AS157)</f>
        <v>2269.0117637365565</v>
      </c>
      <c r="AT158" s="13">
        <f t="shared" ref="AT158" si="431">SUM(AT155:AT157)</f>
        <v>2253.8680589036653</v>
      </c>
      <c r="AU158" s="13">
        <f t="shared" ref="AU158" si="432">SUM(AU155:AU157)</f>
        <v>2239.4593175223963</v>
      </c>
      <c r="AV158" s="13">
        <f t="shared" ref="AV158" si="433">SUM(AV155:AV157)</f>
        <v>2219.4475190364506</v>
      </c>
      <c r="AW158" s="13">
        <f t="shared" ref="AW158" si="434">SUM(AW155:AW157)</f>
        <v>2201.8872976454109</v>
      </c>
      <c r="AX158" s="13">
        <f t="shared" ref="AX158" si="435">SUM(AX155:AX157)</f>
        <v>2182.9127450115561</v>
      </c>
      <c r="AY158" s="13">
        <f t="shared" ref="AY158" si="436">SUM(AY155:AY157)</f>
        <v>2169.7332364372423</v>
      </c>
      <c r="AZ158" s="13">
        <f t="shared" ref="AZ158" si="437">SUM(AZ155:AZ157)</f>
        <v>2157.3384951838871</v>
      </c>
      <c r="BA158" s="13">
        <f t="shared" ref="BA158" si="438">SUM(BA155:BA157)</f>
        <v>2144.2933535390939</v>
      </c>
      <c r="BB158" s="13">
        <f t="shared" ref="BB158" si="439">SUM(BB155:BB157)</f>
        <v>2136.9575536781158</v>
      </c>
      <c r="BC158" s="13">
        <f t="shared" ref="BC158" si="440">SUM(BC155:BC157)</f>
        <v>2127.9271321751662</v>
      </c>
      <c r="BD158" s="13" t="s">
        <v>258</v>
      </c>
      <c r="BE158" s="13" t="s">
        <v>258</v>
      </c>
      <c r="BF158" s="13" t="s">
        <v>258</v>
      </c>
    </row>
    <row r="159" spans="1:58" ht="15" customHeight="1">
      <c r="A159" s="11"/>
      <c r="B159" s="11"/>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t="s">
        <v>258</v>
      </c>
      <c r="BE159" s="14" t="s">
        <v>258</v>
      </c>
      <c r="BF159" s="14" t="s">
        <v>258</v>
      </c>
    </row>
    <row r="160" spans="1:58" ht="15" customHeight="1">
      <c r="A160" s="11"/>
      <c r="B160" s="11"/>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t="s">
        <v>258</v>
      </c>
      <c r="BE160" s="14" t="s">
        <v>258</v>
      </c>
      <c r="BF160" s="14" t="s">
        <v>258</v>
      </c>
    </row>
    <row r="161" spans="1:58" ht="15" customHeight="1">
      <c r="A161" s="11"/>
      <c r="B161" s="11"/>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t="s">
        <v>258</v>
      </c>
      <c r="BE161" s="14" t="s">
        <v>258</v>
      </c>
      <c r="BF161" s="14" t="s">
        <v>258</v>
      </c>
    </row>
    <row r="162" spans="1:58" ht="15" customHeight="1">
      <c r="A162" s="11" t="s">
        <v>284</v>
      </c>
      <c r="B162" s="11" t="s">
        <v>33</v>
      </c>
      <c r="C162" s="14">
        <v>1009.5772899253526</v>
      </c>
      <c r="D162" s="14">
        <v>922.71695895582639</v>
      </c>
      <c r="E162" s="14">
        <v>931.49406595090659</v>
      </c>
      <c r="F162" s="14">
        <v>857.32493231224157</v>
      </c>
      <c r="G162" s="14">
        <v>874.9720819272419</v>
      </c>
      <c r="H162" s="14">
        <v>741.00165912640637</v>
      </c>
      <c r="I162" s="14">
        <v>762.35497480580341</v>
      </c>
      <c r="J162" s="14">
        <v>848.81335014244473</v>
      </c>
      <c r="K162" s="14">
        <v>850.056266568213</v>
      </c>
      <c r="L162" s="14">
        <v>852.3573415441864</v>
      </c>
      <c r="M162" s="14">
        <v>853.17623371328114</v>
      </c>
      <c r="N162" s="14">
        <v>856.28816981839338</v>
      </c>
      <c r="O162" s="14">
        <v>860.05932128756979</v>
      </c>
      <c r="P162" s="14">
        <v>863.05781822584117</v>
      </c>
      <c r="Q162" s="14">
        <v>865.88191943060508</v>
      </c>
      <c r="R162" s="14">
        <v>869.13983141201663</v>
      </c>
      <c r="S162" s="14">
        <v>870.98789719665831</v>
      </c>
      <c r="T162" s="14">
        <v>873.85094191261817</v>
      </c>
      <c r="U162" s="14">
        <v>876.80033378588621</v>
      </c>
      <c r="V162" s="14">
        <v>880.59915032978449</v>
      </c>
      <c r="W162" s="14">
        <v>882.83797561333006</v>
      </c>
      <c r="X162" s="14">
        <v>885.62064919560498</v>
      </c>
      <c r="Y162" s="14">
        <v>888.43979466068686</v>
      </c>
      <c r="Z162" s="14">
        <v>890.57777639743506</v>
      </c>
      <c r="AA162" s="14">
        <v>891.87329654001235</v>
      </c>
      <c r="AB162" s="14">
        <v>891.04006047797998</v>
      </c>
      <c r="AC162" s="14">
        <v>888.15935038278258</v>
      </c>
      <c r="AD162" s="14">
        <v>884.81584931307555</v>
      </c>
      <c r="AE162" s="14">
        <v>879.2544614953656</v>
      </c>
      <c r="AF162" s="14">
        <v>873.49189118552226</v>
      </c>
      <c r="AG162" s="14">
        <v>866.96839898546284</v>
      </c>
      <c r="AH162" s="14">
        <v>862.38104050036986</v>
      </c>
      <c r="AI162" s="14">
        <v>855.91133977492677</v>
      </c>
      <c r="AJ162" s="14">
        <v>850.59785706144248</v>
      </c>
      <c r="AK162" s="14">
        <v>845.95091778947403</v>
      </c>
      <c r="AL162" s="14">
        <v>842.50453946183904</v>
      </c>
      <c r="AM162" s="14">
        <v>839.08154839036365</v>
      </c>
      <c r="AN162" s="14">
        <v>836.42025710371342</v>
      </c>
      <c r="AO162" s="14">
        <v>831.43946907766656</v>
      </c>
      <c r="AP162" s="14">
        <v>828.37099383615021</v>
      </c>
      <c r="AQ162" s="14">
        <v>823.32756039181754</v>
      </c>
      <c r="AR162" s="14">
        <v>819.94611221615185</v>
      </c>
      <c r="AS162" s="14">
        <v>817.39419743926442</v>
      </c>
      <c r="AT162" s="14">
        <v>813.20710620637271</v>
      </c>
      <c r="AU162" s="14">
        <v>809.82995359061181</v>
      </c>
      <c r="AV162" s="14">
        <v>804.40890406826452</v>
      </c>
      <c r="AW162" s="14">
        <v>799.5031111288846</v>
      </c>
      <c r="AX162" s="14">
        <v>793.05978916073184</v>
      </c>
      <c r="AY162" s="14">
        <v>789.45328470503466</v>
      </c>
      <c r="AZ162" s="14">
        <v>785.51639123666041</v>
      </c>
      <c r="BA162" s="14">
        <v>782.50084691432312</v>
      </c>
      <c r="BB162" s="14">
        <v>780.66843333403392</v>
      </c>
      <c r="BC162" s="14">
        <v>778.56505795654448</v>
      </c>
      <c r="BD162" s="14" t="s">
        <v>258</v>
      </c>
      <c r="BE162" s="14" t="s">
        <v>258</v>
      </c>
      <c r="BF162" s="14" t="s">
        <v>258</v>
      </c>
    </row>
    <row r="163" spans="1:58" ht="15" customHeight="1">
      <c r="A163" s="11" t="s">
        <v>16</v>
      </c>
      <c r="B163" s="11" t="s">
        <v>34</v>
      </c>
      <c r="C163" s="14">
        <v>727.627560884677</v>
      </c>
      <c r="D163" s="14">
        <v>683.87905874639182</v>
      </c>
      <c r="E163" s="14">
        <v>718.33455711715851</v>
      </c>
      <c r="F163" s="14">
        <v>607.47623468066877</v>
      </c>
      <c r="G163" s="14">
        <v>589.57482156739536</v>
      </c>
      <c r="H163" s="14">
        <v>586.44840764256344</v>
      </c>
      <c r="I163" s="14">
        <v>580.65479622271869</v>
      </c>
      <c r="J163" s="14">
        <v>613.21723619129875</v>
      </c>
      <c r="K163" s="14">
        <v>611.6948273045092</v>
      </c>
      <c r="L163" s="14">
        <v>610.91484462223434</v>
      </c>
      <c r="M163" s="14">
        <v>610.26845267690715</v>
      </c>
      <c r="N163" s="14">
        <v>610.71647328172401</v>
      </c>
      <c r="O163" s="14">
        <v>611.72935206563056</v>
      </c>
      <c r="P163" s="14">
        <v>612.15160182328816</v>
      </c>
      <c r="Q163" s="14">
        <v>613.2733846441555</v>
      </c>
      <c r="R163" s="14">
        <v>614.62866105041758</v>
      </c>
      <c r="S163" s="14">
        <v>615.5767648872602</v>
      </c>
      <c r="T163" s="14">
        <v>616.13094538303403</v>
      </c>
      <c r="U163" s="14">
        <v>618.11842939576752</v>
      </c>
      <c r="V163" s="14">
        <v>619.60149796105907</v>
      </c>
      <c r="W163" s="14">
        <v>621.34570527423955</v>
      </c>
      <c r="X163" s="14">
        <v>623.21796641674814</v>
      </c>
      <c r="Y163" s="14">
        <v>624.68040116078305</v>
      </c>
      <c r="Z163" s="14">
        <v>625.91204041576543</v>
      </c>
      <c r="AA163" s="14">
        <v>626.22771327126759</v>
      </c>
      <c r="AB163" s="14">
        <v>626.47608788641583</v>
      </c>
      <c r="AC163" s="14">
        <v>624.18327656390568</v>
      </c>
      <c r="AD163" s="14">
        <v>622.73053062525628</v>
      </c>
      <c r="AE163" s="14">
        <v>619.19346353193998</v>
      </c>
      <c r="AF163" s="14">
        <v>615.39330926924072</v>
      </c>
      <c r="AG163" s="14">
        <v>611.95343252570194</v>
      </c>
      <c r="AH163" s="14">
        <v>608.07037453238968</v>
      </c>
      <c r="AI163" s="14">
        <v>603.53759258214359</v>
      </c>
      <c r="AJ163" s="14">
        <v>598.75645972650182</v>
      </c>
      <c r="AK163" s="14">
        <v>594.67988201842968</v>
      </c>
      <c r="AL163" s="14">
        <v>590.71655032749959</v>
      </c>
      <c r="AM163" s="14">
        <v>587.395867957831</v>
      </c>
      <c r="AN163" s="14">
        <v>585.07055967175336</v>
      </c>
      <c r="AO163" s="14">
        <v>581.86904705140137</v>
      </c>
      <c r="AP163" s="14">
        <v>579.02474452524439</v>
      </c>
      <c r="AQ163" s="14">
        <v>574.94495308704927</v>
      </c>
      <c r="AR163" s="14">
        <v>569.41550258128598</v>
      </c>
      <c r="AS163" s="14">
        <v>564.77500774491284</v>
      </c>
      <c r="AT163" s="14">
        <v>560.65115213017532</v>
      </c>
      <c r="AU163" s="14">
        <v>556.01911888203244</v>
      </c>
      <c r="AV163" s="14">
        <v>550.29911412381546</v>
      </c>
      <c r="AW163" s="14">
        <v>545.08578743929218</v>
      </c>
      <c r="AX163" s="14">
        <v>539.75228696835575</v>
      </c>
      <c r="AY163" s="14">
        <v>536.75281266922229</v>
      </c>
      <c r="AZ163" s="14">
        <v>533.94886350242086</v>
      </c>
      <c r="BA163" s="14">
        <v>529.86329772030058</v>
      </c>
      <c r="BB163" s="14">
        <v>527.42154599129503</v>
      </c>
      <c r="BC163" s="14">
        <v>525.63549545377464</v>
      </c>
      <c r="BD163" s="14" t="s">
        <v>258</v>
      </c>
      <c r="BE163" s="14" t="s">
        <v>258</v>
      </c>
      <c r="BF163" s="14" t="s">
        <v>258</v>
      </c>
    </row>
    <row r="164" spans="1:58" ht="15" customHeight="1">
      <c r="A164" s="11"/>
      <c r="B164" s="11" t="s">
        <v>35</v>
      </c>
      <c r="C164" s="14">
        <v>1107.7951491899703</v>
      </c>
      <c r="D164" s="14">
        <v>931.40398229778157</v>
      </c>
      <c r="E164" s="14">
        <v>1030.1713769319347</v>
      </c>
      <c r="F164" s="14">
        <v>933.19883300708966</v>
      </c>
      <c r="G164" s="14">
        <v>844.45309650536262</v>
      </c>
      <c r="H164" s="14">
        <v>832.5499332310302</v>
      </c>
      <c r="I164" s="14">
        <v>855.99022897147779</v>
      </c>
      <c r="J164" s="14">
        <v>908.86850915113894</v>
      </c>
      <c r="K164" s="14">
        <v>910.29398515402818</v>
      </c>
      <c r="L164" s="14">
        <v>912.23750645345353</v>
      </c>
      <c r="M164" s="14">
        <v>914.31627867495649</v>
      </c>
      <c r="N164" s="14">
        <v>916.25887945941781</v>
      </c>
      <c r="O164" s="14">
        <v>919.34293914894067</v>
      </c>
      <c r="P164" s="14">
        <v>921.24653730509863</v>
      </c>
      <c r="Q164" s="14">
        <v>921.4757223913839</v>
      </c>
      <c r="R164" s="14">
        <v>922.90918588082172</v>
      </c>
      <c r="S164" s="14">
        <v>921.75767009577191</v>
      </c>
      <c r="T164" s="14">
        <v>922.70900700392383</v>
      </c>
      <c r="U164" s="14">
        <v>922.29664657187061</v>
      </c>
      <c r="V164" s="14">
        <v>922.51753547326689</v>
      </c>
      <c r="W164" s="14">
        <v>920.74083752051081</v>
      </c>
      <c r="X164" s="14">
        <v>919.90642240008333</v>
      </c>
      <c r="Y164" s="14">
        <v>918.39598931398984</v>
      </c>
      <c r="Z164" s="14">
        <v>915.13858890262168</v>
      </c>
      <c r="AA164" s="14">
        <v>910.56027721682517</v>
      </c>
      <c r="AB164" s="14">
        <v>905.70102818804389</v>
      </c>
      <c r="AC164" s="14">
        <v>897.51583177787245</v>
      </c>
      <c r="AD164" s="14">
        <v>888.87601198170057</v>
      </c>
      <c r="AE164" s="14">
        <v>877.23200557835514</v>
      </c>
      <c r="AF164" s="14">
        <v>866.29445644188309</v>
      </c>
      <c r="AG164" s="14">
        <v>857.65188935849312</v>
      </c>
      <c r="AH164" s="14">
        <v>849.18486727637037</v>
      </c>
      <c r="AI164" s="14">
        <v>840.8777675272629</v>
      </c>
      <c r="AJ164" s="14">
        <v>830.36073191522303</v>
      </c>
      <c r="AK164" s="14">
        <v>820.58243761957442</v>
      </c>
      <c r="AL164" s="14">
        <v>813.39339541074457</v>
      </c>
      <c r="AM164" s="14">
        <v>806.58931201806195</v>
      </c>
      <c r="AN164" s="14">
        <v>798.46795964953435</v>
      </c>
      <c r="AO164" s="14">
        <v>791.69478547778249</v>
      </c>
      <c r="AP164" s="14">
        <v>784.54993609675091</v>
      </c>
      <c r="AQ164" s="14">
        <v>777.79613256760615</v>
      </c>
      <c r="AR164" s="14">
        <v>772.3173366215525</v>
      </c>
      <c r="AS164" s="14">
        <v>766.08971766763921</v>
      </c>
      <c r="AT164" s="14">
        <v>760.02792962068611</v>
      </c>
      <c r="AU164" s="14">
        <v>754.31092514884938</v>
      </c>
      <c r="AV164" s="14">
        <v>746.44068275192308</v>
      </c>
      <c r="AW164" s="14">
        <v>739.86661855802572</v>
      </c>
      <c r="AX164" s="14">
        <v>733.63599578996423</v>
      </c>
      <c r="AY164" s="14">
        <v>727.77058272213071</v>
      </c>
      <c r="AZ164" s="14">
        <v>722.78904123322252</v>
      </c>
      <c r="BA164" s="14">
        <v>717.46943459432498</v>
      </c>
      <c r="BB164" s="14">
        <v>714.75109392727916</v>
      </c>
      <c r="BC164" s="14">
        <v>710.10882254620674</v>
      </c>
      <c r="BD164" s="14" t="s">
        <v>258</v>
      </c>
      <c r="BE164" s="14" t="s">
        <v>258</v>
      </c>
      <c r="BF164" s="14" t="s">
        <v>258</v>
      </c>
    </row>
    <row r="165" spans="1:58" ht="15" customHeight="1">
      <c r="A165" s="11"/>
      <c r="B165" s="11" t="s">
        <v>36</v>
      </c>
      <c r="C165" s="13">
        <f>SUM(C162:C164)</f>
        <v>2845</v>
      </c>
      <c r="D165" s="13">
        <f t="shared" ref="D165" si="441">SUM(D162:D164)</f>
        <v>2538</v>
      </c>
      <c r="E165" s="13">
        <f t="shared" ref="E165" si="442">SUM(E162:E164)</f>
        <v>2680</v>
      </c>
      <c r="F165" s="13">
        <f t="shared" ref="F165" si="443">SUM(F162:F164)</f>
        <v>2398</v>
      </c>
      <c r="G165" s="13">
        <f t="shared" ref="G165" si="444">SUM(G162:G164)</f>
        <v>2309</v>
      </c>
      <c r="H165" s="13">
        <f t="shared" ref="H165" si="445">SUM(H162:H164)</f>
        <v>2160</v>
      </c>
      <c r="I165" s="13">
        <f t="shared" ref="I165" si="446">SUM(I162:I164)</f>
        <v>2199</v>
      </c>
      <c r="J165" s="13">
        <f t="shared" ref="J165" si="447">SUM(J162:J164)</f>
        <v>2370.8990954848823</v>
      </c>
      <c r="K165" s="13">
        <f t="shared" ref="K165" si="448">SUM(K162:K164)</f>
        <v>2372.0450790267505</v>
      </c>
      <c r="L165" s="13">
        <f t="shared" ref="L165" si="449">SUM(L162:L164)</f>
        <v>2375.5096926198744</v>
      </c>
      <c r="M165" s="13">
        <f t="shared" ref="M165" si="450">SUM(M162:M164)</f>
        <v>2377.7609650651448</v>
      </c>
      <c r="N165" s="13">
        <f t="shared" ref="N165" si="451">SUM(N162:N164)</f>
        <v>2383.263522559535</v>
      </c>
      <c r="O165" s="13">
        <f t="shared" ref="O165" si="452">SUM(O162:O164)</f>
        <v>2391.1316125021413</v>
      </c>
      <c r="P165" s="13">
        <f t="shared" ref="P165" si="453">SUM(P162:P164)</f>
        <v>2396.4559573542278</v>
      </c>
      <c r="Q165" s="13">
        <f t="shared" ref="Q165" si="454">SUM(Q162:Q164)</f>
        <v>2400.6310264661442</v>
      </c>
      <c r="R165" s="13">
        <f t="shared" ref="R165" si="455">SUM(R162:R164)</f>
        <v>2406.677678343256</v>
      </c>
      <c r="S165" s="13">
        <f t="shared" ref="S165" si="456">SUM(S162:S164)</f>
        <v>2408.3223321796904</v>
      </c>
      <c r="T165" s="13">
        <f t="shared" ref="T165" si="457">SUM(T162:T164)</f>
        <v>2412.690894299576</v>
      </c>
      <c r="U165" s="13">
        <f t="shared" ref="U165" si="458">SUM(U162:U164)</f>
        <v>2417.2154097535245</v>
      </c>
      <c r="V165" s="13">
        <f t="shared" ref="V165" si="459">SUM(V162:V164)</f>
        <v>2422.7181837641106</v>
      </c>
      <c r="W165" s="13">
        <f t="shared" ref="W165" si="460">SUM(W162:W164)</f>
        <v>2424.9245184080805</v>
      </c>
      <c r="X165" s="13">
        <f t="shared" ref="X165" si="461">SUM(X162:X164)</f>
        <v>2428.7450380124365</v>
      </c>
      <c r="Y165" s="13">
        <f t="shared" ref="Y165" si="462">SUM(Y162:Y164)</f>
        <v>2431.5161851354596</v>
      </c>
      <c r="Z165" s="13">
        <f t="shared" ref="Z165" si="463">SUM(Z162:Z164)</f>
        <v>2431.6284057158218</v>
      </c>
      <c r="AA165" s="13">
        <f t="shared" ref="AA165" si="464">SUM(AA162:AA164)</f>
        <v>2428.6612870281051</v>
      </c>
      <c r="AB165" s="13">
        <f t="shared" ref="AB165" si="465">SUM(AB162:AB164)</f>
        <v>2423.2171765524399</v>
      </c>
      <c r="AC165" s="13">
        <f t="shared" ref="AC165" si="466">SUM(AC162:AC164)</f>
        <v>2409.8584587245605</v>
      </c>
      <c r="AD165" s="13">
        <f t="shared" ref="AD165" si="467">SUM(AD162:AD164)</f>
        <v>2396.4223919200326</v>
      </c>
      <c r="AE165" s="13">
        <f t="shared" ref="AE165" si="468">SUM(AE162:AE164)</f>
        <v>2375.679930605661</v>
      </c>
      <c r="AF165" s="13">
        <f t="shared" ref="AF165" si="469">SUM(AF162:AF164)</f>
        <v>2355.1796568966461</v>
      </c>
      <c r="AG165" s="13">
        <f t="shared" ref="AG165" si="470">SUM(AG162:AG164)</f>
        <v>2336.5737208696578</v>
      </c>
      <c r="AH165" s="13">
        <f t="shared" ref="AH165" si="471">SUM(AH162:AH164)</f>
        <v>2319.6362823091299</v>
      </c>
      <c r="AI165" s="13">
        <f t="shared" ref="AI165" si="472">SUM(AI162:AI164)</f>
        <v>2300.3266998843333</v>
      </c>
      <c r="AJ165" s="13">
        <f t="shared" ref="AJ165" si="473">SUM(AJ162:AJ164)</f>
        <v>2279.7150487031672</v>
      </c>
      <c r="AK165" s="13">
        <f t="shared" ref="AK165" si="474">SUM(AK162:AK164)</f>
        <v>2261.2132374274779</v>
      </c>
      <c r="AL165" s="13">
        <f t="shared" ref="AL165" si="475">SUM(AL162:AL164)</f>
        <v>2246.6144852000834</v>
      </c>
      <c r="AM165" s="13">
        <f t="shared" ref="AM165" si="476">SUM(AM162:AM164)</f>
        <v>2233.0667283662569</v>
      </c>
      <c r="AN165" s="13">
        <f t="shared" ref="AN165" si="477">SUM(AN162:AN164)</f>
        <v>2219.9587764250009</v>
      </c>
      <c r="AO165" s="13">
        <f t="shared" ref="AO165" si="478">SUM(AO162:AO164)</f>
        <v>2205.0033016068501</v>
      </c>
      <c r="AP165" s="13">
        <f t="shared" ref="AP165" si="479">SUM(AP162:AP164)</f>
        <v>2191.9456744581457</v>
      </c>
      <c r="AQ165" s="13">
        <f t="shared" ref="AQ165" si="480">SUM(AQ162:AQ164)</f>
        <v>2176.0686460464731</v>
      </c>
      <c r="AR165" s="13">
        <f t="shared" ref="AR165" si="481">SUM(AR162:AR164)</f>
        <v>2161.6789514189904</v>
      </c>
      <c r="AS165" s="13">
        <f t="shared" ref="AS165" si="482">SUM(AS162:AS164)</f>
        <v>2148.2589228518164</v>
      </c>
      <c r="AT165" s="13">
        <f t="shared" ref="AT165" si="483">SUM(AT162:AT164)</f>
        <v>2133.8861879572341</v>
      </c>
      <c r="AU165" s="13">
        <f t="shared" ref="AU165" si="484">SUM(AU162:AU164)</f>
        <v>2120.1599976214939</v>
      </c>
      <c r="AV165" s="13">
        <f t="shared" ref="AV165" si="485">SUM(AV162:AV164)</f>
        <v>2101.1487009440034</v>
      </c>
      <c r="AW165" s="13">
        <f t="shared" ref="AW165" si="486">SUM(AW162:AW164)</f>
        <v>2084.4555171262027</v>
      </c>
      <c r="AX165" s="13">
        <f t="shared" ref="AX165" si="487">SUM(AX162:AX164)</f>
        <v>2066.4480719190515</v>
      </c>
      <c r="AY165" s="13">
        <f t="shared" ref="AY165" si="488">SUM(AY162:AY164)</f>
        <v>2053.9766800963876</v>
      </c>
      <c r="AZ165" s="13">
        <f t="shared" ref="AZ165" si="489">SUM(AZ162:AZ164)</f>
        <v>2042.2542959723037</v>
      </c>
      <c r="BA165" s="13">
        <f t="shared" ref="BA165" si="490">SUM(BA162:BA164)</f>
        <v>2029.8335792289486</v>
      </c>
      <c r="BB165" s="13">
        <f t="shared" ref="BB165" si="491">SUM(BB162:BB164)</f>
        <v>2022.8410732526081</v>
      </c>
      <c r="BC165" s="13">
        <f t="shared" ref="BC165" si="492">SUM(BC162:BC164)</f>
        <v>2014.3093759565259</v>
      </c>
      <c r="BD165" s="13" t="s">
        <v>258</v>
      </c>
      <c r="BE165" s="13" t="s">
        <v>258</v>
      </c>
      <c r="BF165" s="13" t="s">
        <v>258</v>
      </c>
    </row>
    <row r="166" spans="1:58" ht="15" customHeight="1">
      <c r="A166" s="11"/>
      <c r="B166" s="11"/>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t="s">
        <v>258</v>
      </c>
      <c r="BE166" s="14" t="s">
        <v>258</v>
      </c>
      <c r="BF166" s="14" t="s">
        <v>258</v>
      </c>
    </row>
    <row r="167" spans="1:58" ht="15" customHeight="1">
      <c r="A167" s="11"/>
      <c r="B167" s="11"/>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t="s">
        <v>258</v>
      </c>
      <c r="BE167" s="14" t="s">
        <v>258</v>
      </c>
      <c r="BF167" s="14" t="s">
        <v>258</v>
      </c>
    </row>
    <row r="168" spans="1:58" ht="15" customHeight="1">
      <c r="A168" s="11"/>
      <c r="B168" s="11"/>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t="s">
        <v>258</v>
      </c>
      <c r="BE168" s="14" t="s">
        <v>258</v>
      </c>
      <c r="BF168" s="14" t="s">
        <v>258</v>
      </c>
    </row>
    <row r="169" spans="1:58">
      <c r="A169" s="11" t="s">
        <v>285</v>
      </c>
      <c r="B169" s="11" t="s">
        <v>33</v>
      </c>
      <c r="C169" s="14">
        <v>1876.9056718250317</v>
      </c>
      <c r="D169" s="14">
        <v>1898.3142234011582</v>
      </c>
      <c r="E169" s="14">
        <v>1891.175816758348</v>
      </c>
      <c r="F169" s="14">
        <v>1912.8158977214002</v>
      </c>
      <c r="G169" s="99">
        <v>2358.3271699558245</v>
      </c>
      <c r="H169" s="99">
        <v>2392.3881247965564</v>
      </c>
      <c r="I169" s="99">
        <v>2440.8949030116482</v>
      </c>
      <c r="J169" s="14">
        <v>2844.4873780650946</v>
      </c>
      <c r="K169" s="14">
        <v>2871.2357401388895</v>
      </c>
      <c r="L169" s="14">
        <v>2885.4539702698207</v>
      </c>
      <c r="M169" s="14">
        <v>2909.9109460804689</v>
      </c>
      <c r="N169" s="14">
        <v>2917.5904566318322</v>
      </c>
      <c r="O169" s="14">
        <v>2792.6709387479914</v>
      </c>
      <c r="P169" s="14">
        <v>2787.9039057414079</v>
      </c>
      <c r="Q169" s="14">
        <v>2787.2487163286987</v>
      </c>
      <c r="R169" s="14">
        <v>2806.2836354631086</v>
      </c>
      <c r="S169" s="14">
        <v>2821.4609686207364</v>
      </c>
      <c r="T169" s="14">
        <v>2705.7245440409351</v>
      </c>
      <c r="U169" s="14">
        <v>2695.1854768719659</v>
      </c>
      <c r="V169" s="14">
        <v>2675.0018361710936</v>
      </c>
      <c r="W169" s="14">
        <v>2691.977895537927</v>
      </c>
      <c r="X169" s="14">
        <v>2696.2268035249226</v>
      </c>
      <c r="Y169" s="14">
        <v>2587.7835429826428</v>
      </c>
      <c r="Z169" s="14">
        <v>2595.990130590706</v>
      </c>
      <c r="AA169" s="14">
        <v>2586.9847522518421</v>
      </c>
      <c r="AB169" s="14">
        <v>2582.650650517</v>
      </c>
      <c r="AC169" s="14">
        <v>2572.468372145494</v>
      </c>
      <c r="AD169" s="14">
        <v>2512.4851789052309</v>
      </c>
      <c r="AE169" s="14">
        <v>2515.3379731611549</v>
      </c>
      <c r="AF169" s="14">
        <v>2509.7366450632426</v>
      </c>
      <c r="AG169" s="14">
        <v>2523.3280186779466</v>
      </c>
      <c r="AH169" s="14">
        <v>2542.6306150562777</v>
      </c>
      <c r="AI169" s="14">
        <v>2567.8447308230943</v>
      </c>
      <c r="AJ169" s="14">
        <v>2606.8369752775689</v>
      </c>
      <c r="AK169" s="14">
        <v>2624.800618942716</v>
      </c>
      <c r="AL169" s="14">
        <v>2663.8458890113625</v>
      </c>
      <c r="AM169" s="14">
        <v>2701.1579985504368</v>
      </c>
      <c r="AN169" s="14">
        <v>2743.4735059563859</v>
      </c>
      <c r="AO169" s="14">
        <v>2788.4686906553643</v>
      </c>
      <c r="AP169" s="14">
        <v>2804.4659671176373</v>
      </c>
      <c r="AQ169" s="14">
        <v>2847.6184732040897</v>
      </c>
      <c r="AR169" s="14">
        <v>2881.7381839896261</v>
      </c>
      <c r="AS169" s="14">
        <v>2911.8064941246175</v>
      </c>
      <c r="AT169" s="14">
        <v>2931.3010334650585</v>
      </c>
      <c r="AU169" s="14">
        <v>2949.4985327632503</v>
      </c>
      <c r="AV169" s="14">
        <v>2958.4195256413896</v>
      </c>
      <c r="AW169" s="14">
        <v>2965.2558764829719</v>
      </c>
      <c r="AX169" s="14">
        <v>2966.9574346356103</v>
      </c>
      <c r="AY169" s="14">
        <v>2956.9810570142199</v>
      </c>
      <c r="AZ169" s="14">
        <v>2943.6399467098099</v>
      </c>
      <c r="BA169" s="14">
        <v>2923.0288738403287</v>
      </c>
      <c r="BB169" s="14">
        <v>2909.2167872749087</v>
      </c>
      <c r="BC169" s="14">
        <v>2892.6991105186967</v>
      </c>
      <c r="BD169" s="14" t="s">
        <v>258</v>
      </c>
      <c r="BE169" s="14" t="s">
        <v>258</v>
      </c>
      <c r="BF169" s="14" t="s">
        <v>258</v>
      </c>
    </row>
    <row r="170" spans="1:58">
      <c r="A170" s="11" t="s">
        <v>17</v>
      </c>
      <c r="B170" s="11" t="s">
        <v>34</v>
      </c>
      <c r="C170" s="14">
        <v>1507.2733735644524</v>
      </c>
      <c r="D170" s="14">
        <v>1527.7669263638149</v>
      </c>
      <c r="E170" s="14">
        <v>1516.4688116489124</v>
      </c>
      <c r="F170" s="14">
        <v>1545.617194016429</v>
      </c>
      <c r="G170" s="99">
        <v>2951.7885896921061</v>
      </c>
      <c r="H170" s="99">
        <v>2996.0541127124907</v>
      </c>
      <c r="I170" s="99">
        <v>1993.2129754323523</v>
      </c>
      <c r="J170" s="14">
        <v>2286.569148235993</v>
      </c>
      <c r="K170" s="14">
        <v>2300.8314672520487</v>
      </c>
      <c r="L170" s="14">
        <v>2311.947997180323</v>
      </c>
      <c r="M170" s="14">
        <v>2337.120335537963</v>
      </c>
      <c r="N170" s="14">
        <v>2349.5387511409172</v>
      </c>
      <c r="O170" s="14">
        <v>2260.7237038113217</v>
      </c>
      <c r="P170" s="14">
        <v>2264.8812660815456</v>
      </c>
      <c r="Q170" s="14">
        <v>2270.2798702957743</v>
      </c>
      <c r="R170" s="14">
        <v>2301.708954108396</v>
      </c>
      <c r="S170" s="14">
        <v>2327.6867859062595</v>
      </c>
      <c r="T170" s="14">
        <v>2251.4709026629157</v>
      </c>
      <c r="U170" s="14">
        <v>2252.3348077019177</v>
      </c>
      <c r="V170" s="14">
        <v>2253.0035240165917</v>
      </c>
      <c r="W170" s="14">
        <v>2285.5399178981825</v>
      </c>
      <c r="X170" s="14">
        <v>2311.891167577377</v>
      </c>
      <c r="Y170" s="14">
        <v>2240.0527961934131</v>
      </c>
      <c r="Z170" s="14">
        <v>2256.9668054212389</v>
      </c>
      <c r="AA170" s="14">
        <v>2258.7893077406211</v>
      </c>
      <c r="AB170" s="14">
        <v>2268.7946336806795</v>
      </c>
      <c r="AC170" s="14">
        <v>2276.1230309729913</v>
      </c>
      <c r="AD170" s="14">
        <v>2242.9130174681059</v>
      </c>
      <c r="AE170" s="14">
        <v>2259.6308201006223</v>
      </c>
      <c r="AF170" s="14">
        <v>2265.3266521389869</v>
      </c>
      <c r="AG170" s="14">
        <v>2295.3700853851033</v>
      </c>
      <c r="AH170" s="14">
        <v>2327.4837440106821</v>
      </c>
      <c r="AI170" s="14">
        <v>2369.1750084430505</v>
      </c>
      <c r="AJ170" s="14">
        <v>2411.3740717180417</v>
      </c>
      <c r="AK170" s="14">
        <v>2432.9265038589374</v>
      </c>
      <c r="AL170" s="14">
        <v>2473.9153828997455</v>
      </c>
      <c r="AM170" s="14">
        <v>2518.813801163762</v>
      </c>
      <c r="AN170" s="14">
        <v>2563.8356626782543</v>
      </c>
      <c r="AO170" s="14">
        <v>2602.156127538176</v>
      </c>
      <c r="AP170" s="14">
        <v>2607.3104833220086</v>
      </c>
      <c r="AQ170" s="14">
        <v>2640.5613935295137</v>
      </c>
      <c r="AR170" s="14">
        <v>2668.4596826968477</v>
      </c>
      <c r="AS170" s="14">
        <v>2690.0405875834185</v>
      </c>
      <c r="AT170" s="14">
        <v>2697.1918162931415</v>
      </c>
      <c r="AU170" s="14">
        <v>2695.1222694673274</v>
      </c>
      <c r="AV170" s="14">
        <v>2692.7059182197927</v>
      </c>
      <c r="AW170" s="14">
        <v>2691.3970472782148</v>
      </c>
      <c r="AX170" s="14">
        <v>2677.4435747226539</v>
      </c>
      <c r="AY170" s="14">
        <v>2652.166997004635</v>
      </c>
      <c r="AZ170" s="14">
        <v>2619.0620908516407</v>
      </c>
      <c r="BA170" s="14">
        <v>2585.9787913425635</v>
      </c>
      <c r="BB170" s="14">
        <v>2556.3840219629201</v>
      </c>
      <c r="BC170" s="14">
        <v>2522.7894379519876</v>
      </c>
      <c r="BD170" s="14"/>
      <c r="BE170" s="14"/>
      <c r="BF170" s="14"/>
    </row>
    <row r="171" spans="1:58">
      <c r="A171" s="11"/>
      <c r="B171" s="11" t="s">
        <v>35</v>
      </c>
      <c r="C171" s="14">
        <v>2350.5162963871098</v>
      </c>
      <c r="D171" s="14">
        <v>2370.0802935195406</v>
      </c>
      <c r="E171" s="14">
        <v>2359.1275454879788</v>
      </c>
      <c r="F171" s="14">
        <v>2388.6977063979807</v>
      </c>
      <c r="G171" s="99">
        <v>3234</v>
      </c>
      <c r="H171" s="99">
        <v>3270</v>
      </c>
      <c r="I171" s="99">
        <v>3043.6585460556971</v>
      </c>
      <c r="J171" s="14">
        <v>3533.4128754868116</v>
      </c>
      <c r="K171" s="14">
        <v>3556.2117530829646</v>
      </c>
      <c r="L171" s="14">
        <v>3569.2790224159812</v>
      </c>
      <c r="M171" s="14">
        <v>3595.4506419612212</v>
      </c>
      <c r="N171" s="14">
        <v>3609.3954947549723</v>
      </c>
      <c r="O171" s="14">
        <v>3450.1139200164289</v>
      </c>
      <c r="P171" s="14">
        <v>3442.6786453649106</v>
      </c>
      <c r="Q171" s="14">
        <v>3437.2086916179555</v>
      </c>
      <c r="R171" s="14">
        <v>3461.0907231522315</v>
      </c>
      <c r="S171" s="14">
        <v>3482.8756835269414</v>
      </c>
      <c r="T171" s="14">
        <v>3336.2577926978211</v>
      </c>
      <c r="U171" s="14">
        <v>3316.375336697984</v>
      </c>
      <c r="V171" s="14">
        <v>3286.2498779040461</v>
      </c>
      <c r="W171" s="14">
        <v>3304.9815400518678</v>
      </c>
      <c r="X171" s="14">
        <v>3323.6952753713658</v>
      </c>
      <c r="Y171" s="14">
        <v>3190.7565755997084</v>
      </c>
      <c r="Z171" s="14">
        <v>3198.3781917566057</v>
      </c>
      <c r="AA171" s="14">
        <v>3181.7844229609882</v>
      </c>
      <c r="AB171" s="14">
        <v>3171.7915250654059</v>
      </c>
      <c r="AC171" s="14">
        <v>3162.5959549049444</v>
      </c>
      <c r="AD171" s="14">
        <v>3086.7014129228219</v>
      </c>
      <c r="AE171" s="14">
        <v>3081.7385821486314</v>
      </c>
      <c r="AF171" s="14">
        <v>3067.8926301035999</v>
      </c>
      <c r="AG171" s="14">
        <v>3073.7157850358994</v>
      </c>
      <c r="AH171" s="14">
        <v>3095.7138072182588</v>
      </c>
      <c r="AI171" s="14">
        <v>3122.1623449424392</v>
      </c>
      <c r="AJ171" s="14">
        <v>3156.639977244949</v>
      </c>
      <c r="AK171" s="14">
        <v>3175.251356613493</v>
      </c>
      <c r="AL171" s="14">
        <v>3220.1325805466795</v>
      </c>
      <c r="AM171" s="14">
        <v>3264.3476403695986</v>
      </c>
      <c r="AN171" s="14">
        <v>3313.8493356139065</v>
      </c>
      <c r="AO171" s="14">
        <v>3362.6850671399416</v>
      </c>
      <c r="AP171" s="14">
        <v>3383.0382779686479</v>
      </c>
      <c r="AQ171" s="14">
        <v>3431.3674638725065</v>
      </c>
      <c r="AR171" s="14">
        <v>3471.2768556851865</v>
      </c>
      <c r="AS171" s="14">
        <v>3503.9189314521495</v>
      </c>
      <c r="AT171" s="14">
        <v>3525.1917938376719</v>
      </c>
      <c r="AU171" s="14">
        <v>3552.8628149800988</v>
      </c>
      <c r="AV171" s="14">
        <v>3567.660954900598</v>
      </c>
      <c r="AW171" s="14">
        <v>3573.6818866544299</v>
      </c>
      <c r="AX171" s="14">
        <v>3569.033899581229</v>
      </c>
      <c r="AY171" s="14">
        <v>3546.6213027966578</v>
      </c>
      <c r="AZ171" s="14">
        <v>3530.8267904706172</v>
      </c>
      <c r="BA171" s="14">
        <v>3507.4625231103487</v>
      </c>
      <c r="BB171" s="14">
        <v>3484.0697929003845</v>
      </c>
      <c r="BC171" s="14">
        <v>3469.149230122689</v>
      </c>
      <c r="BD171" s="14"/>
      <c r="BE171" s="14"/>
      <c r="BF171" s="14"/>
    </row>
    <row r="172" spans="1:58">
      <c r="A172" s="11"/>
      <c r="B172" s="11" t="s">
        <v>36</v>
      </c>
      <c r="C172" s="13">
        <f>SUM(C169:C171)</f>
        <v>5734.6953417765944</v>
      </c>
      <c r="D172" s="13">
        <f t="shared" ref="D172" si="493">SUM(D169:D171)</f>
        <v>5796.1614432845136</v>
      </c>
      <c r="E172" s="13">
        <f t="shared" ref="E172" si="494">SUM(E169:E171)</f>
        <v>5766.7721738952387</v>
      </c>
      <c r="F172" s="13">
        <f t="shared" ref="F172" si="495">SUM(F169:F171)</f>
        <v>5847.1307981358095</v>
      </c>
      <c r="G172" s="13">
        <f t="shared" ref="G172" si="496">SUM(G169:G171)</f>
        <v>8544.1157596479316</v>
      </c>
      <c r="H172" s="13">
        <f t="shared" ref="H172" si="497">SUM(H169:H171)</f>
        <v>8658.4422375090471</v>
      </c>
      <c r="I172" s="13">
        <f t="shared" ref="I172" si="498">SUM(I169:I171)</f>
        <v>7477.7664244996977</v>
      </c>
      <c r="J172" s="13">
        <f t="shared" ref="J172" si="499">SUM(J169:J171)</f>
        <v>8664.4694017878992</v>
      </c>
      <c r="K172" s="13">
        <f t="shared" ref="K172" si="500">SUM(K169:K171)</f>
        <v>8728.2789604739028</v>
      </c>
      <c r="L172" s="13">
        <f t="shared" ref="L172" si="501">SUM(L169:L171)</f>
        <v>8766.6809898661249</v>
      </c>
      <c r="M172" s="13">
        <f t="shared" ref="M172" si="502">SUM(M169:M171)</f>
        <v>8842.4819235796531</v>
      </c>
      <c r="N172" s="13">
        <f t="shared" ref="N172" si="503">SUM(N169:N171)</f>
        <v>8876.5247025277222</v>
      </c>
      <c r="O172" s="13">
        <f t="shared" ref="O172" si="504">SUM(O169:O171)</f>
        <v>8503.508562575742</v>
      </c>
      <c r="P172" s="13">
        <f t="shared" ref="P172" si="505">SUM(P169:P171)</f>
        <v>8495.4638171878651</v>
      </c>
      <c r="Q172" s="13">
        <f t="shared" ref="Q172" si="506">SUM(Q169:Q171)</f>
        <v>8494.7372782424281</v>
      </c>
      <c r="R172" s="13">
        <f t="shared" ref="R172" si="507">SUM(R169:R171)</f>
        <v>8569.0833127237347</v>
      </c>
      <c r="S172" s="13">
        <f t="shared" ref="S172" si="508">SUM(S169:S171)</f>
        <v>8632.0234380539368</v>
      </c>
      <c r="T172" s="13">
        <f t="shared" ref="T172" si="509">SUM(T169:T171)</f>
        <v>8293.4532394016715</v>
      </c>
      <c r="U172" s="13">
        <f t="shared" ref="U172" si="510">SUM(U169:U171)</f>
        <v>8263.8956212718676</v>
      </c>
      <c r="V172" s="13">
        <f t="shared" ref="V172" si="511">SUM(V169:V171)</f>
        <v>8214.2552380917314</v>
      </c>
      <c r="W172" s="13">
        <f t="shared" ref="W172" si="512">SUM(W169:W171)</f>
        <v>8282.4993534879777</v>
      </c>
      <c r="X172" s="13">
        <f t="shared" ref="X172" si="513">SUM(X169:X171)</f>
        <v>8331.8132464736664</v>
      </c>
      <c r="Y172" s="13">
        <f t="shared" ref="Y172" si="514">SUM(Y169:Y171)</f>
        <v>8018.5929147757643</v>
      </c>
      <c r="Z172" s="13">
        <f t="shared" ref="Z172" si="515">SUM(Z169:Z171)</f>
        <v>8051.3351277685506</v>
      </c>
      <c r="AA172" s="13">
        <f t="shared" ref="AA172" si="516">SUM(AA169:AA171)</f>
        <v>8027.5584829534519</v>
      </c>
      <c r="AB172" s="13">
        <f t="shared" ref="AB172" si="517">SUM(AB169:AB171)</f>
        <v>8023.2368092630859</v>
      </c>
      <c r="AC172" s="13">
        <f t="shared" ref="AC172" si="518">SUM(AC169:AC171)</f>
        <v>8011.1873580234296</v>
      </c>
      <c r="AD172" s="13">
        <f t="shared" ref="AD172" si="519">SUM(AD169:AD171)</f>
        <v>7842.0996092961586</v>
      </c>
      <c r="AE172" s="13">
        <f t="shared" ref="AE172" si="520">SUM(AE169:AE171)</f>
        <v>7856.7073754104085</v>
      </c>
      <c r="AF172" s="13">
        <f t="shared" ref="AF172" si="521">SUM(AF169:AF171)</f>
        <v>7842.9559273058294</v>
      </c>
      <c r="AG172" s="13">
        <f t="shared" ref="AG172" si="522">SUM(AG169:AG171)</f>
        <v>7892.4138890989489</v>
      </c>
      <c r="AH172" s="13">
        <f t="shared" ref="AH172" si="523">SUM(AH169:AH171)</f>
        <v>7965.8281662852187</v>
      </c>
      <c r="AI172" s="13">
        <f t="shared" ref="AI172" si="524">SUM(AI169:AI171)</f>
        <v>8059.1820842085835</v>
      </c>
      <c r="AJ172" s="13">
        <f t="shared" ref="AJ172" si="525">SUM(AJ169:AJ171)</f>
        <v>8174.8510242405591</v>
      </c>
      <c r="AK172" s="13">
        <f t="shared" ref="AK172" si="526">SUM(AK169:AK171)</f>
        <v>8232.9784794151456</v>
      </c>
      <c r="AL172" s="13">
        <f t="shared" ref="AL172" si="527">SUM(AL169:AL171)</f>
        <v>8357.8938524577861</v>
      </c>
      <c r="AM172" s="13">
        <f t="shared" ref="AM172" si="528">SUM(AM169:AM171)</f>
        <v>8484.3194400837965</v>
      </c>
      <c r="AN172" s="13">
        <f t="shared" ref="AN172" si="529">SUM(AN169:AN171)</f>
        <v>8621.1585042485458</v>
      </c>
      <c r="AO172" s="13">
        <f t="shared" ref="AO172" si="530">SUM(AO169:AO171)</f>
        <v>8753.3098853334814</v>
      </c>
      <c r="AP172" s="13">
        <f t="shared" ref="AP172" si="531">SUM(AP169:AP171)</f>
        <v>8794.8147284082934</v>
      </c>
      <c r="AQ172" s="13">
        <f t="shared" ref="AQ172" si="532">SUM(AQ169:AQ171)</f>
        <v>8919.5473306061103</v>
      </c>
      <c r="AR172" s="13">
        <f t="shared" ref="AR172" si="533">SUM(AR169:AR171)</f>
        <v>9021.4747223716604</v>
      </c>
      <c r="AS172" s="13">
        <f t="shared" ref="AS172" si="534">SUM(AS169:AS171)</f>
        <v>9105.766013160186</v>
      </c>
      <c r="AT172" s="13">
        <f t="shared" ref="AT172" si="535">SUM(AT169:AT171)</f>
        <v>9153.6846435958723</v>
      </c>
      <c r="AU172" s="13">
        <f t="shared" ref="AU172" si="536">SUM(AU169:AU171)</f>
        <v>9197.483617210677</v>
      </c>
      <c r="AV172" s="13">
        <f t="shared" ref="AV172" si="537">SUM(AV169:AV171)</f>
        <v>9218.7863987617802</v>
      </c>
      <c r="AW172" s="13">
        <f t="shared" ref="AW172" si="538">SUM(AW169:AW171)</f>
        <v>9230.3348104156175</v>
      </c>
      <c r="AX172" s="13">
        <f t="shared" ref="AX172" si="539">SUM(AX169:AX171)</f>
        <v>9213.4349089394927</v>
      </c>
      <c r="AY172" s="13">
        <f t="shared" ref="AY172" si="540">SUM(AY169:AY171)</f>
        <v>9155.7693568155119</v>
      </c>
      <c r="AZ172" s="13">
        <f t="shared" ref="AZ172" si="541">SUM(AZ169:AZ171)</f>
        <v>9093.5288280320674</v>
      </c>
      <c r="BA172" s="13">
        <f t="shared" ref="BA172" si="542">SUM(BA169:BA171)</f>
        <v>9016.4701882932404</v>
      </c>
      <c r="BB172" s="13">
        <f t="shared" ref="BB172" si="543">SUM(BB169:BB171)</f>
        <v>8949.6706021382124</v>
      </c>
      <c r="BC172" s="13">
        <f t="shared" ref="BC172" si="544">SUM(BC169:BC171)</f>
        <v>8884.6377785933728</v>
      </c>
      <c r="BD172" s="13" t="s">
        <v>258</v>
      </c>
      <c r="BE172" s="13" t="s">
        <v>258</v>
      </c>
      <c r="BF172" s="13" t="s">
        <v>258</v>
      </c>
    </row>
    <row r="173" spans="1:58" ht="15" customHeight="1">
      <c r="A173" s="11"/>
      <c r="B173" s="11"/>
      <c r="C173" s="14" t="s">
        <v>261</v>
      </c>
      <c r="D173" s="14" t="s">
        <v>261</v>
      </c>
      <c r="E173" s="14" t="s">
        <v>261</v>
      </c>
      <c r="F173" s="14" t="s">
        <v>261</v>
      </c>
      <c r="G173" s="14" t="s">
        <v>261</v>
      </c>
      <c r="H173" s="14" t="s">
        <v>261</v>
      </c>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row>
    <row r="174" spans="1:58" ht="15" customHeight="1">
      <c r="A174" s="11"/>
      <c r="B174" s="11"/>
      <c r="C174" s="14" t="s">
        <v>261</v>
      </c>
      <c r="D174" s="14" t="s">
        <v>261</v>
      </c>
      <c r="E174" s="14" t="s">
        <v>261</v>
      </c>
      <c r="F174" s="14" t="s">
        <v>261</v>
      </c>
      <c r="G174" s="14" t="s">
        <v>261</v>
      </c>
      <c r="H174" s="14" t="s">
        <v>261</v>
      </c>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t="s">
        <v>258</v>
      </c>
      <c r="BE174" s="14" t="s">
        <v>258</v>
      </c>
      <c r="BF174" s="14" t="s">
        <v>258</v>
      </c>
    </row>
    <row r="175" spans="1:58" ht="15" customHeight="1">
      <c r="A175" s="11"/>
      <c r="B175" s="11"/>
      <c r="C175" s="14" t="s">
        <v>261</v>
      </c>
      <c r="D175" s="14" t="s">
        <v>261</v>
      </c>
      <c r="E175" s="14" t="s">
        <v>261</v>
      </c>
      <c r="F175" s="14" t="s">
        <v>261</v>
      </c>
      <c r="G175" s="14" t="s">
        <v>261</v>
      </c>
      <c r="H175" s="14" t="s">
        <v>261</v>
      </c>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t="s">
        <v>258</v>
      </c>
      <c r="BE175" s="14" t="s">
        <v>258</v>
      </c>
      <c r="BF175" s="14" t="s">
        <v>258</v>
      </c>
    </row>
    <row r="176" spans="1:58">
      <c r="A176" s="11" t="s">
        <v>286</v>
      </c>
      <c r="B176" s="11" t="s">
        <v>33</v>
      </c>
      <c r="C176" s="14">
        <v>174.18971563618015</v>
      </c>
      <c r="D176" s="14">
        <v>0.9845697956402546</v>
      </c>
      <c r="E176" s="14">
        <v>37.02371583530919</v>
      </c>
      <c r="F176" s="14">
        <v>-114.76705089626762</v>
      </c>
      <c r="G176" s="14">
        <f>G148-G169</f>
        <v>-565.51038759337189</v>
      </c>
      <c r="H176" s="14">
        <f>H148-H169</f>
        <v>-808.03423970222821</v>
      </c>
      <c r="I176" s="14">
        <f>I148-I169</f>
        <v>-860.41945704029195</v>
      </c>
      <c r="J176" s="14">
        <f t="shared" ref="J176:BC176" si="545">J148-J169</f>
        <v>-1078.4538253365029</v>
      </c>
      <c r="K176" s="14">
        <f t="shared" si="545"/>
        <v>-1102.6161864823246</v>
      </c>
      <c r="L176" s="14">
        <f t="shared" si="545"/>
        <v>-1112.0468203599321</v>
      </c>
      <c r="M176" s="14">
        <f t="shared" si="545"/>
        <v>-1134.8000163626339</v>
      </c>
      <c r="N176" s="14">
        <f t="shared" si="545"/>
        <v>-1136.0048601634644</v>
      </c>
      <c r="O176" s="14">
        <f t="shared" si="545"/>
        <v>-1003.239117870135</v>
      </c>
      <c r="P176" s="14">
        <f t="shared" si="545"/>
        <v>-992.23343864073649</v>
      </c>
      <c r="Q176" s="14">
        <f t="shared" si="545"/>
        <v>-985.70244922667553</v>
      </c>
      <c r="R176" s="14">
        <f t="shared" si="545"/>
        <v>-997.95898549276262</v>
      </c>
      <c r="S176" s="14">
        <f t="shared" si="545"/>
        <v>-1009.2912493159138</v>
      </c>
      <c r="T176" s="14">
        <f t="shared" si="545"/>
        <v>-887.59799920963042</v>
      </c>
      <c r="U176" s="14">
        <f t="shared" si="545"/>
        <v>-870.92245338199928</v>
      </c>
      <c r="V176" s="14">
        <f t="shared" si="545"/>
        <v>-842.83502856173391</v>
      </c>
      <c r="W176" s="14">
        <f t="shared" si="545"/>
        <v>-855.15300783501652</v>
      </c>
      <c r="X176" s="14">
        <f t="shared" si="545"/>
        <v>-853.61230976578759</v>
      </c>
      <c r="Y176" s="14">
        <f t="shared" si="545"/>
        <v>-739.30356009032948</v>
      </c>
      <c r="Z176" s="14">
        <f t="shared" si="545"/>
        <v>-743.06188179684364</v>
      </c>
      <c r="AA176" s="14">
        <f t="shared" si="545"/>
        <v>-731.36105570183486</v>
      </c>
      <c r="AB176" s="14">
        <f t="shared" si="545"/>
        <v>-728.76057755178408</v>
      </c>
      <c r="AC176" s="14">
        <f t="shared" si="545"/>
        <v>-724.57187913863845</v>
      </c>
      <c r="AD176" s="14">
        <f t="shared" si="545"/>
        <v>-671.54514466719138</v>
      </c>
      <c r="AE176" s="14">
        <f t="shared" si="545"/>
        <v>-685.96891325353045</v>
      </c>
      <c r="AF176" s="14">
        <f t="shared" si="545"/>
        <v>-692.35713800069652</v>
      </c>
      <c r="AG176" s="14">
        <f t="shared" si="545"/>
        <v>-719.52123181865227</v>
      </c>
      <c r="AH176" s="14">
        <f t="shared" si="545"/>
        <v>-748.36824570845283</v>
      </c>
      <c r="AI176" s="14">
        <f t="shared" si="545"/>
        <v>-787.04316361195538</v>
      </c>
      <c r="AJ176" s="14">
        <f t="shared" si="545"/>
        <v>-837.09059322849407</v>
      </c>
      <c r="AK176" s="14">
        <f t="shared" si="545"/>
        <v>-864.72261766358451</v>
      </c>
      <c r="AL176" s="14">
        <f t="shared" si="545"/>
        <v>-910.93839201444871</v>
      </c>
      <c r="AM176" s="14">
        <f t="shared" si="545"/>
        <v>-955.37234651732047</v>
      </c>
      <c r="AN176" s="14">
        <f t="shared" si="545"/>
        <v>-1003.2249130482464</v>
      </c>
      <c r="AO176" s="14">
        <f t="shared" si="545"/>
        <v>-1058.5830812836543</v>
      </c>
      <c r="AP176" s="14">
        <f t="shared" si="545"/>
        <v>-1080.9646002078603</v>
      </c>
      <c r="AQ176" s="14">
        <f t="shared" si="545"/>
        <v>-1134.6104293342369</v>
      </c>
      <c r="AR176" s="14">
        <f t="shared" si="545"/>
        <v>-1175.7655513017914</v>
      </c>
      <c r="AS176" s="14">
        <f t="shared" si="545"/>
        <v>-1211.1433527624445</v>
      </c>
      <c r="AT176" s="14">
        <f t="shared" si="545"/>
        <v>-1239.3495171078191</v>
      </c>
      <c r="AU176" s="14">
        <f t="shared" si="545"/>
        <v>-1264.5734902840643</v>
      </c>
      <c r="AV176" s="14">
        <f t="shared" si="545"/>
        <v>-1284.773470875889</v>
      </c>
      <c r="AW176" s="14">
        <f t="shared" si="545"/>
        <v>-1301.8167711395438</v>
      </c>
      <c r="AX176" s="14">
        <f t="shared" si="545"/>
        <v>-1316.9242480196403</v>
      </c>
      <c r="AY176" s="14">
        <f t="shared" si="545"/>
        <v>-1314.4515316869861</v>
      </c>
      <c r="AZ176" s="14">
        <f t="shared" si="545"/>
        <v>-1309.3014871304231</v>
      </c>
      <c r="BA176" s="14">
        <f t="shared" si="545"/>
        <v>-1294.9645291203442</v>
      </c>
      <c r="BB176" s="14">
        <f t="shared" si="545"/>
        <v>-1284.9649460513915</v>
      </c>
      <c r="BC176" s="14">
        <f t="shared" si="545"/>
        <v>-1272.8235335115778</v>
      </c>
      <c r="BD176" s="14" t="s">
        <v>258</v>
      </c>
      <c r="BE176" s="14" t="s">
        <v>258</v>
      </c>
      <c r="BF176" s="14" t="s">
        <v>258</v>
      </c>
    </row>
    <row r="177" spans="1:58">
      <c r="A177" s="11" t="s">
        <v>18</v>
      </c>
      <c r="B177" s="11" t="s">
        <v>34</v>
      </c>
      <c r="C177" s="14">
        <v>-44.670833023332193</v>
      </c>
      <c r="D177" s="14">
        <v>-176.71082449463222</v>
      </c>
      <c r="E177" s="14">
        <v>-127.42394888963076</v>
      </c>
      <c r="F177" s="14">
        <v>-265.07843557609783</v>
      </c>
      <c r="G177" s="14">
        <f t="shared" ref="G177:H177" si="546">G149-G170</f>
        <v>-1737.1648315053671</v>
      </c>
      <c r="H177" s="14">
        <f t="shared" si="546"/>
        <v>-1818.5728995192167</v>
      </c>
      <c r="I177" s="14">
        <f t="shared" ref="I177:I178" si="547">I149-I170</f>
        <v>-867.46764474400061</v>
      </c>
      <c r="J177" s="14">
        <f t="shared" ref="J177:BC177" si="548">J149-J170</f>
        <v>-1058.8853003049753</v>
      </c>
      <c r="K177" s="14">
        <f t="shared" si="548"/>
        <v>-1076.1955388672375</v>
      </c>
      <c r="L177" s="14">
        <f t="shared" si="548"/>
        <v>-1088.8736233053658</v>
      </c>
      <c r="M177" s="14">
        <f t="shared" si="548"/>
        <v>-1115.3400625197262</v>
      </c>
      <c r="N177" s="14">
        <f t="shared" si="548"/>
        <v>-1126.8615241109337</v>
      </c>
      <c r="O177" s="14">
        <f t="shared" si="548"/>
        <v>-1036.0186555631394</v>
      </c>
      <c r="P177" s="14">
        <f t="shared" si="548"/>
        <v>-1039.3308580217429</v>
      </c>
      <c r="Q177" s="14">
        <f t="shared" si="548"/>
        <v>-1042.483611061567</v>
      </c>
      <c r="R177" s="14">
        <f t="shared" si="548"/>
        <v>-1071.1993808065931</v>
      </c>
      <c r="S177" s="14">
        <f t="shared" si="548"/>
        <v>-1095.2790732535757</v>
      </c>
      <c r="T177" s="14">
        <f t="shared" si="548"/>
        <v>-1017.9536999252407</v>
      </c>
      <c r="U177" s="14">
        <f t="shared" si="548"/>
        <v>-1014.8385876169664</v>
      </c>
      <c r="V177" s="14">
        <f t="shared" si="548"/>
        <v>-1012.5381451808341</v>
      </c>
      <c r="W177" s="14">
        <f t="shared" si="548"/>
        <v>-1041.5825707688805</v>
      </c>
      <c r="X177" s="14">
        <f t="shared" si="548"/>
        <v>-1064.185483597593</v>
      </c>
      <c r="Y177" s="14">
        <f t="shared" si="548"/>
        <v>-989.4192631449107</v>
      </c>
      <c r="Z177" s="14">
        <f t="shared" si="548"/>
        <v>-1003.8674845073933</v>
      </c>
      <c r="AA177" s="14">
        <f t="shared" si="548"/>
        <v>-1005.0579979604202</v>
      </c>
      <c r="AB177" s="14">
        <f t="shared" si="548"/>
        <v>-1014.5660686290066</v>
      </c>
      <c r="AC177" s="14">
        <f t="shared" si="548"/>
        <v>-1026.4847599653706</v>
      </c>
      <c r="AD177" s="14">
        <f t="shared" si="548"/>
        <v>-996.18319817835368</v>
      </c>
      <c r="AE177" s="14">
        <f t="shared" si="548"/>
        <v>-1019.9823414569412</v>
      </c>
      <c r="AF177" s="14">
        <f t="shared" si="548"/>
        <v>-1033.286224496838</v>
      </c>
      <c r="AG177" s="14">
        <f t="shared" si="548"/>
        <v>-1070.2164196727817</v>
      </c>
      <c r="AH177" s="14">
        <f t="shared" si="548"/>
        <v>-1110.1041056700924</v>
      </c>
      <c r="AI177" s="14">
        <f t="shared" si="548"/>
        <v>-1160.8701691428034</v>
      </c>
      <c r="AJ177" s="14">
        <f t="shared" si="548"/>
        <v>-1212.6412392617976</v>
      </c>
      <c r="AK177" s="14">
        <f t="shared" si="548"/>
        <v>-1242.3551324831424</v>
      </c>
      <c r="AL177" s="14">
        <f t="shared" si="548"/>
        <v>-1291.2787498414332</v>
      </c>
      <c r="AM177" s="14">
        <f t="shared" si="548"/>
        <v>-1342.825298439607</v>
      </c>
      <c r="AN177" s="14">
        <f t="shared" si="548"/>
        <v>-1392.5025141349577</v>
      </c>
      <c r="AO177" s="14">
        <f t="shared" si="548"/>
        <v>-1437.2325270326442</v>
      </c>
      <c r="AP177" s="14">
        <f t="shared" si="548"/>
        <v>-1448.0812828820729</v>
      </c>
      <c r="AQ177" s="14">
        <f t="shared" si="548"/>
        <v>-1489.500088177962</v>
      </c>
      <c r="AR177" s="14">
        <f t="shared" si="548"/>
        <v>-1528.4685441201614</v>
      </c>
      <c r="AS177" s="14">
        <f t="shared" si="548"/>
        <v>-1559.3398932747489</v>
      </c>
      <c r="AT177" s="14">
        <f t="shared" si="548"/>
        <v>-1574.7472352027794</v>
      </c>
      <c r="AU177" s="14">
        <f t="shared" si="548"/>
        <v>-1581.9511922287884</v>
      </c>
      <c r="AV177" s="14">
        <f t="shared" si="548"/>
        <v>-1590.9865044983583</v>
      </c>
      <c r="AW177" s="14">
        <f t="shared" si="548"/>
        <v>-1600.1149086150117</v>
      </c>
      <c r="AX177" s="14">
        <f t="shared" si="548"/>
        <v>-1596.8393035339041</v>
      </c>
      <c r="AY177" s="14">
        <f t="shared" si="548"/>
        <v>-1577.5677855761128</v>
      </c>
      <c r="AZ177" s="14">
        <f t="shared" si="548"/>
        <v>-1550.0764905536246</v>
      </c>
      <c r="BA177" s="14">
        <f t="shared" si="548"/>
        <v>-1525.1726465854938</v>
      </c>
      <c r="BB177" s="14">
        <f t="shared" si="548"/>
        <v>-1500.4663555157174</v>
      </c>
      <c r="BC177" s="14">
        <f t="shared" si="548"/>
        <v>-1470.447511498855</v>
      </c>
      <c r="BD177" s="14" t="s">
        <v>258</v>
      </c>
      <c r="BE177" s="14" t="s">
        <v>258</v>
      </c>
      <c r="BF177" s="14" t="s">
        <v>258</v>
      </c>
    </row>
    <row r="178" spans="1:58">
      <c r="A178" s="11"/>
      <c r="B178" s="11" t="s">
        <v>35</v>
      </c>
      <c r="C178" s="14">
        <v>-130.21422438944251</v>
      </c>
      <c r="D178" s="14">
        <v>-365.43518858552238</v>
      </c>
      <c r="E178" s="14">
        <v>-332.37194084091743</v>
      </c>
      <c r="F178" s="14">
        <v>-458.28531166344465</v>
      </c>
      <c r="G178" s="14">
        <f t="shared" ref="G178:H178" si="549">G150-G171</f>
        <v>-1459.4405405491918</v>
      </c>
      <c r="H178" s="14">
        <f t="shared" si="549"/>
        <v>-1535.8350982876027</v>
      </c>
      <c r="I178" s="14">
        <f t="shared" si="547"/>
        <v>-1282.8793227154056</v>
      </c>
      <c r="J178" s="14">
        <f t="shared" ref="J178:BC178" si="550">J150-J171</f>
        <v>-1651.9350772541475</v>
      </c>
      <c r="K178" s="14">
        <f t="shared" si="550"/>
        <v>-1671.7830313400839</v>
      </c>
      <c r="L178" s="14">
        <f t="shared" si="550"/>
        <v>-1680.8269550092964</v>
      </c>
      <c r="M178" s="14">
        <f t="shared" si="550"/>
        <v>-1702.6952416268796</v>
      </c>
      <c r="N178" s="14">
        <f t="shared" si="550"/>
        <v>-1712.6186543443241</v>
      </c>
      <c r="O178" s="14">
        <f t="shared" si="550"/>
        <v>-1546.9526689062823</v>
      </c>
      <c r="P178" s="14">
        <f t="shared" si="550"/>
        <v>-1535.5766947679781</v>
      </c>
      <c r="Q178" s="14">
        <f t="shared" si="550"/>
        <v>-1529.63229763654</v>
      </c>
      <c r="R178" s="14">
        <f t="shared" si="550"/>
        <v>-1550.5468705089756</v>
      </c>
      <c r="S178" s="14">
        <f t="shared" si="550"/>
        <v>-1574.7156205761123</v>
      </c>
      <c r="T178" s="14">
        <f t="shared" si="550"/>
        <v>-1426.1283367563613</v>
      </c>
      <c r="U178" s="14">
        <f t="shared" si="550"/>
        <v>-1407.099521288643</v>
      </c>
      <c r="V178" s="14">
        <f t="shared" si="550"/>
        <v>-1376.5167933081634</v>
      </c>
      <c r="W178" s="14">
        <f t="shared" si="550"/>
        <v>-1398.9264547689968</v>
      </c>
      <c r="X178" s="14">
        <f t="shared" si="550"/>
        <v>-1419.3675395431042</v>
      </c>
      <c r="Y178" s="14">
        <f t="shared" si="550"/>
        <v>-1289.5556356595066</v>
      </c>
      <c r="Z178" s="14">
        <f t="shared" si="550"/>
        <v>-1303.9205006937</v>
      </c>
      <c r="AA178" s="14">
        <f t="shared" si="550"/>
        <v>-1296.8044414935671</v>
      </c>
      <c r="AB178" s="14">
        <f t="shared" si="550"/>
        <v>-1296.870830581395</v>
      </c>
      <c r="AC178" s="14">
        <f t="shared" si="550"/>
        <v>-1304.6196975588146</v>
      </c>
      <c r="AD178" s="14">
        <f t="shared" si="550"/>
        <v>-1246.6107231407073</v>
      </c>
      <c r="AE178" s="14">
        <f t="shared" si="550"/>
        <v>-1265.7525228051211</v>
      </c>
      <c r="AF178" s="14">
        <f t="shared" si="550"/>
        <v>-1274.5487413932995</v>
      </c>
      <c r="AG178" s="14">
        <f t="shared" si="550"/>
        <v>-1298.2631511368386</v>
      </c>
      <c r="AH178" s="14">
        <f t="shared" si="550"/>
        <v>-1337.7890268032388</v>
      </c>
      <c r="AI178" s="14">
        <f t="shared" si="550"/>
        <v>-1381.4343576699689</v>
      </c>
      <c r="AJ178" s="14">
        <f t="shared" si="550"/>
        <v>-1437.6836420960149</v>
      </c>
      <c r="AK178" s="14">
        <f t="shared" si="550"/>
        <v>-1476.5373815382188</v>
      </c>
      <c r="AL178" s="14">
        <f t="shared" si="550"/>
        <v>-1536.3008719051977</v>
      </c>
      <c r="AM178" s="14">
        <f t="shared" si="550"/>
        <v>-1594.6012825921403</v>
      </c>
      <c r="AN178" s="14">
        <f t="shared" si="550"/>
        <v>-1660.9152493797546</v>
      </c>
      <c r="AO178" s="14">
        <f t="shared" si="550"/>
        <v>-1723.7723456020055</v>
      </c>
      <c r="AP178" s="14">
        <f t="shared" si="550"/>
        <v>-1758.9163378768449</v>
      </c>
      <c r="AQ178" s="14">
        <f t="shared" si="550"/>
        <v>-1821.226788689507</v>
      </c>
      <c r="AR178" s="14">
        <f t="shared" si="550"/>
        <v>-1872.4780113938466</v>
      </c>
      <c r="AS178" s="14">
        <f t="shared" si="550"/>
        <v>-1918.0120805346191</v>
      </c>
      <c r="AT178" s="14">
        <f t="shared" si="550"/>
        <v>-1951.8336444243741</v>
      </c>
      <c r="AU178" s="14">
        <f t="shared" si="550"/>
        <v>-1991.3396195539337</v>
      </c>
      <c r="AV178" s="14">
        <f t="shared" si="550"/>
        <v>-2017.7298315160583</v>
      </c>
      <c r="AW178" s="14">
        <f t="shared" si="550"/>
        <v>-2037.311651396157</v>
      </c>
      <c r="AX178" s="14">
        <f t="shared" si="550"/>
        <v>-2045.512880424104</v>
      </c>
      <c r="AY178" s="14">
        <f t="shared" si="550"/>
        <v>-2035.1886518386473</v>
      </c>
      <c r="AZ178" s="14">
        <f t="shared" si="550"/>
        <v>-2029.6410905551766</v>
      </c>
      <c r="BA178" s="14">
        <f t="shared" si="550"/>
        <v>-2017.2312102932733</v>
      </c>
      <c r="BB178" s="14">
        <f t="shared" si="550"/>
        <v>-1999.3732304244616</v>
      </c>
      <c r="BC178" s="14">
        <f t="shared" si="550"/>
        <v>-1993.9962254330312</v>
      </c>
      <c r="BD178" s="14" t="s">
        <v>258</v>
      </c>
      <c r="BE178" s="14" t="s">
        <v>258</v>
      </c>
      <c r="BF178" s="14" t="s">
        <v>258</v>
      </c>
    </row>
    <row r="179" spans="1:58">
      <c r="A179" s="11"/>
      <c r="B179" s="11" t="s">
        <v>36</v>
      </c>
      <c r="C179" s="14">
        <f>SUM(C176:C178)</f>
        <v>-0.69534177659454599</v>
      </c>
      <c r="D179" s="14">
        <f t="shared" ref="D179" si="551">SUM(D176:D178)</f>
        <v>-541.16144328451435</v>
      </c>
      <c r="E179" s="14">
        <f t="shared" ref="E179" si="552">SUM(E176:E178)</f>
        <v>-422.77217389523901</v>
      </c>
      <c r="F179" s="14">
        <f t="shared" ref="F179" si="553">SUM(F176:F178)</f>
        <v>-838.1307981358101</v>
      </c>
      <c r="G179" s="14">
        <f t="shared" ref="G179" si="554">SUM(G176:G178)</f>
        <v>-3762.1157596479306</v>
      </c>
      <c r="H179" s="14">
        <f t="shared" ref="H179" si="555">SUM(H176:H178)</f>
        <v>-4162.4422375090471</v>
      </c>
      <c r="I179" s="14">
        <f t="shared" ref="I179" si="556">SUM(I176:I178)</f>
        <v>-3010.7664244996981</v>
      </c>
      <c r="J179" s="14">
        <f t="shared" ref="J179" si="557">SUM(J176:J178)</f>
        <v>-3789.2742028956254</v>
      </c>
      <c r="K179" s="14">
        <f t="shared" ref="K179" si="558">SUM(K176:K178)</f>
        <v>-3850.5947566896457</v>
      </c>
      <c r="L179" s="14">
        <f t="shared" ref="L179" si="559">SUM(L176:L178)</f>
        <v>-3881.7473986745945</v>
      </c>
      <c r="M179" s="14">
        <f t="shared" ref="M179" si="560">SUM(M176:M178)</f>
        <v>-3952.8353205092399</v>
      </c>
      <c r="N179" s="14">
        <f t="shared" ref="N179" si="561">SUM(N176:N178)</f>
        <v>-3975.4850386187222</v>
      </c>
      <c r="O179" s="14">
        <f t="shared" ref="O179" si="562">SUM(O176:O178)</f>
        <v>-3586.2104423395567</v>
      </c>
      <c r="P179" s="14">
        <f t="shared" ref="P179" si="563">SUM(P176:P178)</f>
        <v>-3567.1409914304577</v>
      </c>
      <c r="Q179" s="14">
        <f t="shared" ref="Q179" si="564">SUM(Q176:Q178)</f>
        <v>-3557.8183579247825</v>
      </c>
      <c r="R179" s="14">
        <f t="shared" ref="R179" si="565">SUM(R176:R178)</f>
        <v>-3619.7052368083314</v>
      </c>
      <c r="S179" s="14">
        <f t="shared" ref="S179" si="566">SUM(S176:S178)</f>
        <v>-3679.2859431456018</v>
      </c>
      <c r="T179" s="14">
        <f t="shared" ref="T179" si="567">SUM(T176:T178)</f>
        <v>-3331.6800358912324</v>
      </c>
      <c r="U179" s="14">
        <f t="shared" ref="U179" si="568">SUM(U176:U178)</f>
        <v>-3292.8605622876084</v>
      </c>
      <c r="V179" s="14">
        <f t="shared" ref="V179" si="569">SUM(V176:V178)</f>
        <v>-3231.8899670507317</v>
      </c>
      <c r="W179" s="14">
        <f t="shared" ref="W179" si="570">SUM(W176:W178)</f>
        <v>-3295.6620333728938</v>
      </c>
      <c r="X179" s="14">
        <f t="shared" ref="X179" si="571">SUM(X176:X178)</f>
        <v>-3337.1653329064848</v>
      </c>
      <c r="Y179" s="14">
        <f t="shared" ref="Y179" si="572">SUM(Y176:Y178)</f>
        <v>-3018.278458894747</v>
      </c>
      <c r="Z179" s="14">
        <f t="shared" ref="Z179" si="573">SUM(Z176:Z178)</f>
        <v>-3050.8498669979372</v>
      </c>
      <c r="AA179" s="14">
        <f t="shared" ref="AA179" si="574">SUM(AA176:AA178)</f>
        <v>-3033.2234951558221</v>
      </c>
      <c r="AB179" s="14">
        <f t="shared" ref="AB179" si="575">SUM(AB176:AB178)</f>
        <v>-3040.1974767621859</v>
      </c>
      <c r="AC179" s="14">
        <f t="shared" ref="AC179" si="576">SUM(AC176:AC178)</f>
        <v>-3055.6763366628238</v>
      </c>
      <c r="AD179" s="14">
        <f t="shared" ref="AD179" si="577">SUM(AD176:AD178)</f>
        <v>-2914.3390659862525</v>
      </c>
      <c r="AE179" s="14">
        <f t="shared" ref="AE179" si="578">SUM(AE176:AE178)</f>
        <v>-2971.7037775155927</v>
      </c>
      <c r="AF179" s="14">
        <f t="shared" ref="AF179" si="579">SUM(AF176:AF178)</f>
        <v>-3000.192103890834</v>
      </c>
      <c r="AG179" s="14">
        <f t="shared" ref="AG179" si="580">SUM(AG176:AG178)</f>
        <v>-3088.0008026282726</v>
      </c>
      <c r="AH179" s="14">
        <f t="shared" ref="AH179" si="581">SUM(AH176:AH178)</f>
        <v>-3196.261378181784</v>
      </c>
      <c r="AI179" s="14">
        <f t="shared" ref="AI179" si="582">SUM(AI176:AI178)</f>
        <v>-3329.3476904247277</v>
      </c>
      <c r="AJ179" s="14">
        <f t="shared" ref="AJ179" si="583">SUM(AJ176:AJ178)</f>
        <v>-3487.4154745863066</v>
      </c>
      <c r="AK179" s="14">
        <f t="shared" ref="AK179" si="584">SUM(AK176:AK178)</f>
        <v>-3583.6151316849455</v>
      </c>
      <c r="AL179" s="14">
        <f t="shared" ref="AL179" si="585">SUM(AL176:AL178)</f>
        <v>-3738.5180137610796</v>
      </c>
      <c r="AM179" s="14">
        <f t="shared" ref="AM179" si="586">SUM(AM176:AM178)</f>
        <v>-3892.7989275490677</v>
      </c>
      <c r="AN179" s="14">
        <f t="shared" ref="AN179" si="587">SUM(AN176:AN178)</f>
        <v>-4056.6426765629585</v>
      </c>
      <c r="AO179" s="14">
        <f t="shared" ref="AO179" si="588">SUM(AO176:AO178)</f>
        <v>-4219.5879539183043</v>
      </c>
      <c r="AP179" s="14">
        <f t="shared" ref="AP179" si="589">SUM(AP176:AP178)</f>
        <v>-4287.9622209667777</v>
      </c>
      <c r="AQ179" s="14">
        <f t="shared" ref="AQ179" si="590">SUM(AQ176:AQ178)</f>
        <v>-4445.3373062017054</v>
      </c>
      <c r="AR179" s="14">
        <f t="shared" ref="AR179" si="591">SUM(AR176:AR178)</f>
        <v>-4576.7121068157994</v>
      </c>
      <c r="AS179" s="14">
        <f t="shared" ref="AS179" si="592">SUM(AS176:AS178)</f>
        <v>-4688.4953265718123</v>
      </c>
      <c r="AT179" s="14">
        <f t="shared" ref="AT179" si="593">SUM(AT176:AT178)</f>
        <v>-4765.9303967349724</v>
      </c>
      <c r="AU179" s="14">
        <f t="shared" ref="AU179" si="594">SUM(AU176:AU178)</f>
        <v>-4837.864302066786</v>
      </c>
      <c r="AV179" s="14">
        <f t="shared" ref="AV179" si="595">SUM(AV176:AV178)</f>
        <v>-4893.4898068903058</v>
      </c>
      <c r="AW179" s="14">
        <f t="shared" ref="AW179" si="596">SUM(AW176:AW178)</f>
        <v>-4939.243331150712</v>
      </c>
      <c r="AX179" s="14">
        <f t="shared" ref="AX179" si="597">SUM(AX176:AX178)</f>
        <v>-4959.2764319776488</v>
      </c>
      <c r="AY179" s="14">
        <f t="shared" ref="AY179" si="598">SUM(AY176:AY178)</f>
        <v>-4927.2079691017461</v>
      </c>
      <c r="AZ179" s="14">
        <f t="shared" ref="AZ179" si="599">SUM(AZ176:AZ178)</f>
        <v>-4889.019068239224</v>
      </c>
      <c r="BA179" s="14">
        <f t="shared" ref="BA179" si="600">SUM(BA176:BA178)</f>
        <v>-4837.3683859991106</v>
      </c>
      <c r="BB179" s="14">
        <f t="shared" ref="BB179" si="601">SUM(BB176:BB178)</f>
        <v>-4784.80453199157</v>
      </c>
      <c r="BC179" s="14">
        <f t="shared" ref="BC179" si="602">SUM(BC176:BC178)</f>
        <v>-4737.2672704434644</v>
      </c>
      <c r="BD179" s="14" t="s">
        <v>258</v>
      </c>
      <c r="BE179" s="14" t="s">
        <v>258</v>
      </c>
      <c r="BF179" s="14" t="s">
        <v>258</v>
      </c>
    </row>
    <row r="180" spans="1:58" ht="15" customHeight="1">
      <c r="A180" s="11"/>
      <c r="B180" s="11"/>
      <c r="C180" s="14" t="s">
        <v>261</v>
      </c>
      <c r="D180" s="14" t="s">
        <v>261</v>
      </c>
      <c r="E180" s="14" t="s">
        <v>261</v>
      </c>
      <c r="F180" s="14" t="s">
        <v>261</v>
      </c>
      <c r="G180" s="14" t="s">
        <v>261</v>
      </c>
      <c r="H180" s="14" t="s">
        <v>261</v>
      </c>
      <c r="I180" s="14" t="s">
        <v>261</v>
      </c>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t="s">
        <v>258</v>
      </c>
      <c r="BE180" s="14" t="s">
        <v>258</v>
      </c>
      <c r="BF180" s="14" t="s">
        <v>258</v>
      </c>
    </row>
    <row r="181" spans="1:58" ht="15" customHeight="1">
      <c r="A181" s="11"/>
      <c r="B181" s="11"/>
      <c r="C181" s="14" t="s">
        <v>261</v>
      </c>
      <c r="D181" s="14" t="s">
        <v>261</v>
      </c>
      <c r="E181" s="14" t="s">
        <v>261</v>
      </c>
      <c r="F181" s="14" t="s">
        <v>261</v>
      </c>
      <c r="G181" s="14" t="s">
        <v>261</v>
      </c>
      <c r="H181" s="14" t="s">
        <v>261</v>
      </c>
      <c r="I181" s="14" t="s">
        <v>261</v>
      </c>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row>
    <row r="182" spans="1:58" ht="15" customHeight="1">
      <c r="A182" s="11"/>
      <c r="B182" s="11"/>
      <c r="C182" s="14" t="s">
        <v>261</v>
      </c>
      <c r="D182" s="14" t="s">
        <v>261</v>
      </c>
      <c r="E182" s="14" t="s">
        <v>261</v>
      </c>
      <c r="F182" s="14" t="s">
        <v>261</v>
      </c>
      <c r="G182" s="14" t="s">
        <v>261</v>
      </c>
      <c r="H182" s="14" t="s">
        <v>261</v>
      </c>
      <c r="I182" s="14" t="s">
        <v>261</v>
      </c>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t="s">
        <v>258</v>
      </c>
      <c r="BE182" s="14" t="s">
        <v>258</v>
      </c>
      <c r="BF182" s="14" t="s">
        <v>258</v>
      </c>
    </row>
    <row r="183" spans="1:58" s="1" customFormat="1">
      <c r="C183" s="1" t="s">
        <v>261</v>
      </c>
      <c r="D183" s="1" t="s">
        <v>261</v>
      </c>
      <c r="E183" s="1" t="s">
        <v>261</v>
      </c>
      <c r="F183" s="18"/>
      <c r="G183" s="18" t="s">
        <v>261</v>
      </c>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t="s">
        <v>258</v>
      </c>
      <c r="BE183" s="18" t="s">
        <v>258</v>
      </c>
      <c r="BF183" s="18" t="s">
        <v>258</v>
      </c>
    </row>
    <row r="184" spans="1:58" s="1" customFormat="1">
      <c r="A184" s="11" t="s">
        <v>287</v>
      </c>
      <c r="B184" s="11" t="s">
        <v>33</v>
      </c>
      <c r="C184" s="14">
        <v>2456.8102843638053</v>
      </c>
      <c r="D184" s="14">
        <v>2053.0154302042433</v>
      </c>
      <c r="E184" s="14">
        <v>-483.02371583516367</v>
      </c>
      <c r="F184" s="14">
        <v>-2196.2329491038781</v>
      </c>
      <c r="G184" s="99">
        <f t="shared" ref="G184:H184" si="603">G206-G176</f>
        <v>672.51038759337189</v>
      </c>
      <c r="H184" s="99">
        <f t="shared" si="603"/>
        <v>3045.0342397021118</v>
      </c>
      <c r="I184" s="99">
        <v>3200.4194570402628</v>
      </c>
      <c r="J184" s="14">
        <v>1412.2934329477157</v>
      </c>
      <c r="K184" s="14">
        <v>1364.8764867046284</v>
      </c>
      <c r="L184" s="14">
        <v>1320.3054244277546</v>
      </c>
      <c r="M184" s="14">
        <v>1265.4772963627488</v>
      </c>
      <c r="N184" s="14">
        <v>1252.7403418583565</v>
      </c>
      <c r="O184" s="14">
        <v>1211.9093842640937</v>
      </c>
      <c r="P184" s="14">
        <v>1222.7372054983759</v>
      </c>
      <c r="Q184" s="14">
        <v>1223.6422051334441</v>
      </c>
      <c r="R184" s="14">
        <v>1231.2498860167266</v>
      </c>
      <c r="S184" s="14">
        <v>1285.5026612447655</v>
      </c>
      <c r="T184" s="14">
        <v>1296.759754207842</v>
      </c>
      <c r="U184" s="14">
        <v>1310.5565466559758</v>
      </c>
      <c r="V184" s="14">
        <v>1287.9470514133257</v>
      </c>
      <c r="W184" s="14">
        <v>1301.6921888751954</v>
      </c>
      <c r="X184" s="14">
        <v>1273.9049892344358</v>
      </c>
      <c r="Y184" s="14">
        <v>1239.0446984532687</v>
      </c>
      <c r="Z184" s="14">
        <v>1174.1305941762034</v>
      </c>
      <c r="AA184" s="14">
        <v>1015.0353241281301</v>
      </c>
      <c r="AB184" s="14">
        <v>930.54785211095066</v>
      </c>
      <c r="AC184" s="14">
        <v>803.28222796663556</v>
      </c>
      <c r="AD184" s="14">
        <v>733.69347435670556</v>
      </c>
      <c r="AE184" s="14">
        <v>646.59353535781236</v>
      </c>
      <c r="AF184" s="14">
        <v>600.13857118141789</v>
      </c>
      <c r="AG184" s="14">
        <v>656.21355968746093</v>
      </c>
      <c r="AH184" s="14">
        <v>673.09265028867389</v>
      </c>
      <c r="AI184" s="14">
        <v>709.84535072771962</v>
      </c>
      <c r="AJ184" s="14">
        <v>750.3053433543862</v>
      </c>
      <c r="AK184" s="14">
        <v>772.01435244316622</v>
      </c>
      <c r="AL184" s="14">
        <v>801.68801744981738</v>
      </c>
      <c r="AM184" s="14">
        <v>826.2460122302756</v>
      </c>
      <c r="AN184" s="14">
        <v>852.69913344896565</v>
      </c>
      <c r="AO184" s="14">
        <v>881.00368501524599</v>
      </c>
      <c r="AP184" s="14">
        <v>873.96714844413896</v>
      </c>
      <c r="AQ184" s="14">
        <v>903.17154623940905</v>
      </c>
      <c r="AR184" s="14">
        <v>918.00182954981631</v>
      </c>
      <c r="AS184" s="14">
        <v>935.97663282618134</v>
      </c>
      <c r="AT184" s="14">
        <v>951.53766775936231</v>
      </c>
      <c r="AU184" s="14">
        <v>957.90837565412915</v>
      </c>
      <c r="AV184" s="14">
        <v>968.752950298938</v>
      </c>
      <c r="AW184" s="14">
        <v>972.41425279283874</v>
      </c>
      <c r="AX184" s="14">
        <v>978.03541016705196</v>
      </c>
      <c r="AY184" s="14">
        <v>968.25808428025675</v>
      </c>
      <c r="AZ184" s="14">
        <v>955.07444656477173</v>
      </c>
      <c r="BA184" s="14">
        <v>935.72569717271676</v>
      </c>
      <c r="BB184" s="14">
        <v>919.41236207109591</v>
      </c>
      <c r="BC184" s="14">
        <v>902.77260094975486</v>
      </c>
      <c r="BD184" s="14"/>
      <c r="BE184" s="14"/>
      <c r="BF184" s="14"/>
    </row>
    <row r="185" spans="1:58" s="1" customFormat="1">
      <c r="A185" s="11" t="s">
        <v>19</v>
      </c>
      <c r="B185" s="11" t="s">
        <v>34</v>
      </c>
      <c r="C185" s="14">
        <v>1397.6708330234196</v>
      </c>
      <c r="D185" s="14">
        <v>1665.7108244945302</v>
      </c>
      <c r="E185" s="14">
        <v>347.42394888964532</v>
      </c>
      <c r="F185" s="14">
        <v>-1160.9215644239021</v>
      </c>
      <c r="G185" s="99">
        <f t="shared" ref="G185:H185" si="604">G207-G177</f>
        <v>1478.1648315052507</v>
      </c>
      <c r="H185" s="99">
        <f t="shared" si="604"/>
        <v>2252.5728995192458</v>
      </c>
      <c r="I185" s="99">
        <v>2486.4676447442043</v>
      </c>
      <c r="J185" s="14">
        <v>1038.067910976027</v>
      </c>
      <c r="K185" s="14">
        <v>1030.3944571122199</v>
      </c>
      <c r="L185" s="14">
        <v>1005.6562471824676</v>
      </c>
      <c r="M185" s="14">
        <v>985.76912957080526</v>
      </c>
      <c r="N185" s="14">
        <v>1000.4350416547379</v>
      </c>
      <c r="O185" s="14">
        <v>990.09809904816734</v>
      </c>
      <c r="P185" s="14">
        <v>1002.5283595443258</v>
      </c>
      <c r="Q185" s="14">
        <v>1020.312813409757</v>
      </c>
      <c r="R185" s="14">
        <v>1036.9553369529399</v>
      </c>
      <c r="S185" s="14">
        <v>1047.5694239772968</v>
      </c>
      <c r="T185" s="14">
        <v>1055.5139146213803</v>
      </c>
      <c r="U185" s="14">
        <v>1034.5309988781949</v>
      </c>
      <c r="V185" s="14">
        <v>996.72445235177895</v>
      </c>
      <c r="W185" s="14">
        <v>1007.179565132478</v>
      </c>
      <c r="X185" s="14">
        <v>971.50368123186547</v>
      </c>
      <c r="Y185" s="14">
        <v>941.00187397233663</v>
      </c>
      <c r="Z185" s="14">
        <v>908.34472246380312</v>
      </c>
      <c r="AA185" s="14">
        <v>817.58937097694718</v>
      </c>
      <c r="AB185" s="14">
        <v>757.21360468365287</v>
      </c>
      <c r="AC185" s="14">
        <v>707.75663271441522</v>
      </c>
      <c r="AD185" s="14">
        <v>670.68734625752006</v>
      </c>
      <c r="AE185" s="14">
        <v>659.46129185052155</v>
      </c>
      <c r="AF185" s="14">
        <v>631.75853995106604</v>
      </c>
      <c r="AG185" s="14">
        <v>661.90513360099476</v>
      </c>
      <c r="AH185" s="14">
        <v>681.3080792425468</v>
      </c>
      <c r="AI185" s="14">
        <v>706.33120298095821</v>
      </c>
      <c r="AJ185" s="14">
        <v>729.99391044028255</v>
      </c>
      <c r="AK185" s="14">
        <v>727.46642623704702</v>
      </c>
      <c r="AL185" s="14">
        <v>744.11889307643582</v>
      </c>
      <c r="AM185" s="14">
        <v>768.60850277138206</v>
      </c>
      <c r="AN185" s="14">
        <v>792.88347322146922</v>
      </c>
      <c r="AO185" s="14">
        <v>803.29249248691792</v>
      </c>
      <c r="AP185" s="14">
        <v>784.05049525333538</v>
      </c>
      <c r="AQ185" s="14">
        <v>801.56515652831445</v>
      </c>
      <c r="AR185" s="14">
        <v>817.67948002635671</v>
      </c>
      <c r="AS185" s="14">
        <v>834.22955338448651</v>
      </c>
      <c r="AT185" s="14">
        <v>839.00014773425369</v>
      </c>
      <c r="AU185" s="14">
        <v>830.43393496514705</v>
      </c>
      <c r="AV185" s="14">
        <v>834.05359446092723</v>
      </c>
      <c r="AW185" s="14">
        <v>841.94504389116253</v>
      </c>
      <c r="AX185" s="14">
        <v>839.29829715200424</v>
      </c>
      <c r="AY185" s="14">
        <v>826.17789976382983</v>
      </c>
      <c r="AZ185" s="14">
        <v>808.1631032611715</v>
      </c>
      <c r="BA185" s="14">
        <v>793.0963748200885</v>
      </c>
      <c r="BB185" s="14">
        <v>783.64305233989387</v>
      </c>
      <c r="BC185" s="14">
        <v>774.41327806101344</v>
      </c>
      <c r="BD185" s="14"/>
      <c r="BE185" s="14"/>
      <c r="BF185" s="14"/>
    </row>
    <row r="186" spans="1:58">
      <c r="A186" s="11"/>
      <c r="B186" s="11" t="s">
        <v>35</v>
      </c>
      <c r="C186" s="14">
        <v>2339.2142243895587</v>
      </c>
      <c r="D186" s="14">
        <v>1781.4351885854642</v>
      </c>
      <c r="E186" s="14">
        <v>-262.62805915911167</v>
      </c>
      <c r="F186" s="14">
        <v>-773.71468833646804</v>
      </c>
      <c r="G186" s="99">
        <f t="shared" ref="G186:H186" si="605">G208-G178</f>
        <v>1333.4405405490754</v>
      </c>
      <c r="H186" s="99">
        <f t="shared" si="605"/>
        <v>4073.8350982875445</v>
      </c>
      <c r="I186" s="99">
        <v>4208.8793227154638</v>
      </c>
      <c r="J186" s="14">
        <v>2007.7506948641708</v>
      </c>
      <c r="K186" s="14">
        <v>1909.5300057779118</v>
      </c>
      <c r="L186" s="14">
        <v>1815.167113473582</v>
      </c>
      <c r="M186" s="14">
        <v>1751.4516606013979</v>
      </c>
      <c r="N186" s="14">
        <v>1685.4753875988006</v>
      </c>
      <c r="O186" s="14">
        <v>1632.0443151026707</v>
      </c>
      <c r="P186" s="14">
        <v>1565.6121584686362</v>
      </c>
      <c r="Q186" s="14">
        <v>1504.5282677166706</v>
      </c>
      <c r="R186" s="14">
        <v>1483.9498702686851</v>
      </c>
      <c r="S186" s="14">
        <v>1487.6026369914423</v>
      </c>
      <c r="T186" s="14">
        <v>1433.2366330870323</v>
      </c>
      <c r="U186" s="14">
        <v>1366.2654502518658</v>
      </c>
      <c r="V186" s="14">
        <v>1325.6067818811689</v>
      </c>
      <c r="W186" s="14">
        <v>1326.2887737586641</v>
      </c>
      <c r="X186" s="14">
        <v>1325.1631785883983</v>
      </c>
      <c r="Y186" s="14">
        <v>1263.8656630206142</v>
      </c>
      <c r="Z186" s="14">
        <v>1202.0665932894399</v>
      </c>
      <c r="AA186" s="14">
        <v>1019.0364822038708</v>
      </c>
      <c r="AB186" s="14">
        <v>945.69441851359795</v>
      </c>
      <c r="AC186" s="14">
        <v>859.504394671721</v>
      </c>
      <c r="AD186" s="14">
        <v>761.46573971891507</v>
      </c>
      <c r="AE186" s="14">
        <v>725.72694554813768</v>
      </c>
      <c r="AF186" s="14">
        <v>726.52463901168971</v>
      </c>
      <c r="AG186" s="14">
        <v>790.38254335189652</v>
      </c>
      <c r="AH186" s="14">
        <v>838.06603454396668</v>
      </c>
      <c r="AI186" s="14">
        <v>886.47186818023135</v>
      </c>
      <c r="AJ186" s="14">
        <v>922.07179858502968</v>
      </c>
      <c r="AK186" s="14">
        <v>931.36480870870196</v>
      </c>
      <c r="AL186" s="14">
        <v>957.40362829125127</v>
      </c>
      <c r="AM186" s="14">
        <v>979.22909977623146</v>
      </c>
      <c r="AN186" s="14">
        <v>996.9071823468463</v>
      </c>
      <c r="AO186" s="14">
        <v>1015.5277345573256</v>
      </c>
      <c r="AP186" s="14">
        <v>991.50421417379869</v>
      </c>
      <c r="AQ186" s="14">
        <v>1012.5804404399995</v>
      </c>
      <c r="AR186" s="14">
        <v>1024.2563072424368</v>
      </c>
      <c r="AS186" s="14">
        <v>1029.008764279899</v>
      </c>
      <c r="AT186" s="14">
        <v>1028.4890737495055</v>
      </c>
      <c r="AU186" s="14">
        <v>1031.9960329062128</v>
      </c>
      <c r="AV186" s="14">
        <v>1026.2290597784438</v>
      </c>
      <c r="AW186" s="14">
        <v>1018.8723536765433</v>
      </c>
      <c r="AX186" s="14">
        <v>997.38357170456106</v>
      </c>
      <c r="AY186" s="14">
        <v>957.53252120692321</v>
      </c>
      <c r="AZ186" s="14">
        <v>924.36346629363914</v>
      </c>
      <c r="BA186" s="14">
        <v>886.44683822261129</v>
      </c>
      <c r="BB186" s="14">
        <v>851.75525711073465</v>
      </c>
      <c r="BC186" s="14">
        <v>826.17326959894194</v>
      </c>
      <c r="BD186" s="14"/>
      <c r="BE186" s="14"/>
      <c r="BF186" s="14"/>
    </row>
    <row r="187" spans="1:58">
      <c r="A187" s="11"/>
      <c r="B187" s="11" t="s">
        <v>36</v>
      </c>
      <c r="C187" s="13">
        <f>SUM(C184:C186)</f>
        <v>6193.6953417767836</v>
      </c>
      <c r="D187" s="13">
        <f t="shared" ref="D187" si="606">SUM(D184:D186)</f>
        <v>5500.161443284238</v>
      </c>
      <c r="E187" s="13">
        <f t="shared" ref="E187" si="607">SUM(E184:E186)</f>
        <v>-398.22782610463003</v>
      </c>
      <c r="F187" s="13">
        <f t="shared" ref="F187" si="608">SUM(F184:F186)</f>
        <v>-4130.8692018642487</v>
      </c>
      <c r="G187" s="13">
        <f t="shared" ref="G187" si="609">SUM(G184:G186)</f>
        <v>3484.1157596476978</v>
      </c>
      <c r="H187" s="13">
        <f t="shared" ref="H187" si="610">SUM(H184:H186)</f>
        <v>9371.4422375089016</v>
      </c>
      <c r="I187" s="13">
        <f t="shared" ref="I187" si="611">SUM(I184:I186)</f>
        <v>9895.7664244999305</v>
      </c>
      <c r="J187" s="13">
        <f t="shared" ref="J187" si="612">SUM(J184:J186)</f>
        <v>4458.1120387879128</v>
      </c>
      <c r="K187" s="13">
        <f t="shared" ref="K187" si="613">SUM(K184:K186)</f>
        <v>4304.8009495947608</v>
      </c>
      <c r="L187" s="13">
        <f t="shared" ref="L187" si="614">SUM(L184:L186)</f>
        <v>4141.1287850838044</v>
      </c>
      <c r="M187" s="13">
        <f t="shared" ref="M187" si="615">SUM(M184:M186)</f>
        <v>4002.6980865349515</v>
      </c>
      <c r="N187" s="13">
        <f t="shared" ref="N187" si="616">SUM(N184:N186)</f>
        <v>3938.6507711118948</v>
      </c>
      <c r="O187" s="13">
        <f t="shared" ref="O187" si="617">SUM(O184:O186)</f>
        <v>3834.0517984149315</v>
      </c>
      <c r="P187" s="13">
        <f t="shared" ref="P187" si="618">SUM(P184:P186)</f>
        <v>3790.877723511338</v>
      </c>
      <c r="Q187" s="13">
        <f t="shared" ref="Q187" si="619">SUM(Q184:Q186)</f>
        <v>3748.4832862598719</v>
      </c>
      <c r="R187" s="13">
        <f t="shared" ref="R187" si="620">SUM(R184:R186)</f>
        <v>3752.1550932383516</v>
      </c>
      <c r="S187" s="13">
        <f t="shared" ref="S187" si="621">SUM(S184:S186)</f>
        <v>3820.6747222135045</v>
      </c>
      <c r="T187" s="13">
        <f t="shared" ref="T187" si="622">SUM(T184:T186)</f>
        <v>3785.5103019162548</v>
      </c>
      <c r="U187" s="13">
        <f t="shared" ref="U187" si="623">SUM(U184:U186)</f>
        <v>3711.3529957860364</v>
      </c>
      <c r="V187" s="13">
        <f t="shared" ref="V187" si="624">SUM(V184:V186)</f>
        <v>3610.2782856462736</v>
      </c>
      <c r="W187" s="13">
        <f t="shared" ref="W187" si="625">SUM(W184:W186)</f>
        <v>3635.1605277663375</v>
      </c>
      <c r="X187" s="13">
        <f t="shared" ref="X187" si="626">SUM(X184:X186)</f>
        <v>3570.5718490546997</v>
      </c>
      <c r="Y187" s="13">
        <f t="shared" ref="Y187" si="627">SUM(Y184:Y186)</f>
        <v>3443.9122354462197</v>
      </c>
      <c r="Z187" s="13">
        <f t="shared" ref="Z187" si="628">SUM(Z184:Z186)</f>
        <v>3284.5419099294463</v>
      </c>
      <c r="AA187" s="13">
        <f t="shared" ref="AA187" si="629">SUM(AA184:AA186)</f>
        <v>2851.661177308948</v>
      </c>
      <c r="AB187" s="13">
        <f t="shared" ref="AB187" si="630">SUM(AB184:AB186)</f>
        <v>2633.4558753082015</v>
      </c>
      <c r="AC187" s="13">
        <f t="shared" ref="AC187" si="631">SUM(AC184:AC186)</f>
        <v>2370.5432553527717</v>
      </c>
      <c r="AD187" s="13">
        <f t="shared" ref="AD187" si="632">SUM(AD184:AD186)</f>
        <v>2165.8465603331406</v>
      </c>
      <c r="AE187" s="13">
        <f t="shared" ref="AE187" si="633">SUM(AE184:AE186)</f>
        <v>2031.7817727564716</v>
      </c>
      <c r="AF187" s="13">
        <f t="shared" ref="AF187" si="634">SUM(AF184:AF186)</f>
        <v>1958.4217501441738</v>
      </c>
      <c r="AG187" s="13">
        <f t="shared" ref="AG187" si="635">SUM(AG184:AG186)</f>
        <v>2108.5012366403521</v>
      </c>
      <c r="AH187" s="13">
        <f t="shared" ref="AH187" si="636">SUM(AH184:AH186)</f>
        <v>2192.4667640751877</v>
      </c>
      <c r="AI187" s="13">
        <f t="shared" ref="AI187" si="637">SUM(AI184:AI186)</f>
        <v>2302.6484218889091</v>
      </c>
      <c r="AJ187" s="13">
        <f t="shared" ref="AJ187" si="638">SUM(AJ184:AJ186)</f>
        <v>2402.3710523796985</v>
      </c>
      <c r="AK187" s="13">
        <f t="shared" ref="AK187" si="639">SUM(AK184:AK186)</f>
        <v>2430.8455873889152</v>
      </c>
      <c r="AL187" s="13">
        <f t="shared" ref="AL187" si="640">SUM(AL184:AL186)</f>
        <v>2503.2105388175046</v>
      </c>
      <c r="AM187" s="13">
        <f t="shared" ref="AM187" si="641">SUM(AM184:AM186)</f>
        <v>2574.0836147778891</v>
      </c>
      <c r="AN187" s="13">
        <f t="shared" ref="AN187" si="642">SUM(AN184:AN186)</f>
        <v>2642.4897890172811</v>
      </c>
      <c r="AO187" s="13">
        <f t="shared" ref="AO187" si="643">SUM(AO184:AO186)</f>
        <v>2699.8239120594899</v>
      </c>
      <c r="AP187" s="13">
        <f t="shared" ref="AP187" si="644">SUM(AP184:AP186)</f>
        <v>2649.5218578712729</v>
      </c>
      <c r="AQ187" s="13">
        <f t="shared" ref="AQ187" si="645">SUM(AQ184:AQ186)</f>
        <v>2717.3171432077229</v>
      </c>
      <c r="AR187" s="13">
        <f t="shared" ref="AR187" si="646">SUM(AR184:AR186)</f>
        <v>2759.93761681861</v>
      </c>
      <c r="AS187" s="13">
        <f t="shared" ref="AS187" si="647">SUM(AS184:AS186)</f>
        <v>2799.2149504905669</v>
      </c>
      <c r="AT187" s="13">
        <f t="shared" ref="AT187" si="648">SUM(AT184:AT186)</f>
        <v>2819.0268892431213</v>
      </c>
      <c r="AU187" s="13">
        <f t="shared" ref="AU187" si="649">SUM(AU184:AU186)</f>
        <v>2820.3383435254891</v>
      </c>
      <c r="AV187" s="13">
        <f t="shared" ref="AV187" si="650">SUM(AV184:AV186)</f>
        <v>2829.0356045383087</v>
      </c>
      <c r="AW187" s="13">
        <f t="shared" ref="AW187" si="651">SUM(AW184:AW186)</f>
        <v>2833.2316503605443</v>
      </c>
      <c r="AX187" s="13">
        <f t="shared" ref="AX187" si="652">SUM(AX184:AX186)</f>
        <v>2814.7172790236173</v>
      </c>
      <c r="AY187" s="13">
        <f t="shared" ref="AY187" si="653">SUM(AY184:AY186)</f>
        <v>2751.9685052510099</v>
      </c>
      <c r="AZ187" s="13">
        <f t="shared" ref="AZ187" si="654">SUM(AZ184:AZ186)</f>
        <v>2687.6010161195823</v>
      </c>
      <c r="BA187" s="13">
        <f t="shared" ref="BA187" si="655">SUM(BA184:BA186)</f>
        <v>2615.2689102154168</v>
      </c>
      <c r="BB187" s="13">
        <f t="shared" ref="BB187" si="656">SUM(BB184:BB186)</f>
        <v>2554.8106715217245</v>
      </c>
      <c r="BC187" s="13">
        <f t="shared" ref="BC187" si="657">SUM(BC184:BC186)</f>
        <v>2503.3591486097102</v>
      </c>
      <c r="BD187" s="13" t="s">
        <v>258</v>
      </c>
      <c r="BE187" s="13" t="s">
        <v>258</v>
      </c>
      <c r="BF187" s="13" t="s">
        <v>258</v>
      </c>
    </row>
    <row r="188" spans="1:58" ht="15" customHeight="1">
      <c r="A188" s="11"/>
      <c r="B188" s="11"/>
      <c r="C188" s="14" t="s">
        <v>261</v>
      </c>
      <c r="D188" s="14" t="s">
        <v>261</v>
      </c>
      <c r="E188" s="14" t="s">
        <v>261</v>
      </c>
      <c r="F188" s="14" t="s">
        <v>261</v>
      </c>
      <c r="G188" s="100"/>
      <c r="H188" s="100"/>
      <c r="I188" s="100"/>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row>
    <row r="189" spans="1:58" ht="15" customHeight="1">
      <c r="A189" s="11"/>
      <c r="B189" s="11"/>
      <c r="C189" s="14" t="s">
        <v>261</v>
      </c>
      <c r="D189" s="14" t="s">
        <v>261</v>
      </c>
      <c r="E189" s="14" t="s">
        <v>261</v>
      </c>
      <c r="F189" s="14" t="s">
        <v>261</v>
      </c>
      <c r="G189" s="100"/>
      <c r="H189" s="100"/>
      <c r="I189" s="100"/>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row>
    <row r="190" spans="1:58" ht="15" customHeight="1">
      <c r="A190" s="11"/>
      <c r="B190" s="11"/>
      <c r="C190" s="14" t="s">
        <v>261</v>
      </c>
      <c r="D190" s="14" t="s">
        <v>261</v>
      </c>
      <c r="E190" s="14" t="s">
        <v>261</v>
      </c>
      <c r="F190" s="14" t="s">
        <v>261</v>
      </c>
      <c r="G190" s="100"/>
      <c r="H190" s="100"/>
      <c r="I190" s="100"/>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row>
    <row r="191" spans="1:58" s="1" customFormat="1">
      <c r="A191" s="11" t="s">
        <v>288</v>
      </c>
      <c r="B191" s="11" t="s">
        <v>33</v>
      </c>
      <c r="C191" s="14">
        <v>1073.5704164614222</v>
      </c>
      <c r="D191" s="14">
        <v>975.83541195114333</v>
      </c>
      <c r="E191" s="14">
        <v>-208.40423440595555</v>
      </c>
      <c r="F191" s="14">
        <v>-1121.5153376831195</v>
      </c>
      <c r="G191" s="99">
        <v>344.85431250929963</v>
      </c>
      <c r="H191" s="99">
        <v>1592.5222099450191</v>
      </c>
      <c r="I191" s="99">
        <v>1786.7980153005419</v>
      </c>
      <c r="J191" s="14">
        <v>754.40620958857471</v>
      </c>
      <c r="K191" s="14">
        <v>725.20100579402094</v>
      </c>
      <c r="L191" s="14">
        <v>692.82743637259318</v>
      </c>
      <c r="M191" s="14">
        <v>650.03956489721816</v>
      </c>
      <c r="N191" s="14">
        <v>616.69979216958654</v>
      </c>
      <c r="O191" s="14">
        <v>607.90229231506748</v>
      </c>
      <c r="P191" s="14">
        <v>600.22709165928109</v>
      </c>
      <c r="Q191" s="14">
        <v>621.55336633348338</v>
      </c>
      <c r="R191" s="14">
        <v>622.37198118851086</v>
      </c>
      <c r="S191" s="14">
        <v>644.66805421739582</v>
      </c>
      <c r="T191" s="14">
        <v>658.60296589400059</v>
      </c>
      <c r="U191" s="14">
        <v>658.64782495412237</v>
      </c>
      <c r="V191" s="14">
        <v>659.616156611478</v>
      </c>
      <c r="W191" s="14">
        <v>653.96007834221825</v>
      </c>
      <c r="X191" s="14">
        <v>659.18841543300243</v>
      </c>
      <c r="Y191" s="14">
        <v>638.98420810631296</v>
      </c>
      <c r="Z191" s="14">
        <v>615.65602039373357</v>
      </c>
      <c r="AA191" s="14">
        <v>528.63223848350697</v>
      </c>
      <c r="AB191" s="14">
        <v>491.23545021852675</v>
      </c>
      <c r="AC191" s="14">
        <v>435.43456788754366</v>
      </c>
      <c r="AD191" s="14">
        <v>410.31820139776602</v>
      </c>
      <c r="AE191" s="14">
        <v>368.36366728305762</v>
      </c>
      <c r="AF191" s="14">
        <v>337.25190044725406</v>
      </c>
      <c r="AG191" s="14">
        <v>354.89055893434602</v>
      </c>
      <c r="AH191" s="14">
        <v>358.25908131285229</v>
      </c>
      <c r="AI191" s="14">
        <v>375.0891451998491</v>
      </c>
      <c r="AJ191" s="14">
        <v>394.23477211532116</v>
      </c>
      <c r="AK191" s="14">
        <v>408.36173309950942</v>
      </c>
      <c r="AL191" s="14">
        <v>423.3671847574542</v>
      </c>
      <c r="AM191" s="14">
        <v>434.92307838308352</v>
      </c>
      <c r="AN191" s="14">
        <v>451.75519299789084</v>
      </c>
      <c r="AO191" s="14">
        <v>461.64122702042721</v>
      </c>
      <c r="AP191" s="14">
        <v>462.10258553156211</v>
      </c>
      <c r="AQ191" s="14">
        <v>476.8011064701513</v>
      </c>
      <c r="AR191" s="14">
        <v>479.26546339938125</v>
      </c>
      <c r="AS191" s="14">
        <v>486.85619826595575</v>
      </c>
      <c r="AT191" s="14">
        <v>492.49480794062356</v>
      </c>
      <c r="AU191" s="14">
        <v>495.70313373444247</v>
      </c>
      <c r="AV191" s="14">
        <v>500.58706463249035</v>
      </c>
      <c r="AW191" s="14">
        <v>497.38435889940075</v>
      </c>
      <c r="AX191" s="14">
        <v>498.71714231178578</v>
      </c>
      <c r="AY191" s="14">
        <v>496.64484473534651</v>
      </c>
      <c r="AZ191" s="14">
        <v>491.57697712733074</v>
      </c>
      <c r="BA191" s="14">
        <v>486.64527272157329</v>
      </c>
      <c r="BB191" s="14">
        <v>475.22473645706265</v>
      </c>
      <c r="BC191" s="14">
        <v>467.10671928131563</v>
      </c>
      <c r="BD191" s="14"/>
      <c r="BE191" s="14"/>
      <c r="BF191" s="14"/>
    </row>
    <row r="192" spans="1:58" s="1" customFormat="1">
      <c r="A192" s="11" t="s">
        <v>19</v>
      </c>
      <c r="B192" s="11" t="s">
        <v>34</v>
      </c>
      <c r="C192" s="14">
        <v>398.12286651636475</v>
      </c>
      <c r="D192" s="14">
        <v>696.25222258191513</v>
      </c>
      <c r="E192" s="14">
        <v>41.681968061576072</v>
      </c>
      <c r="F192" s="14">
        <v>-578.56529840194708</v>
      </c>
      <c r="G192" s="99">
        <v>522.09897444864703</v>
      </c>
      <c r="H192" s="99">
        <v>1182.7891144632829</v>
      </c>
      <c r="I192" s="99">
        <v>1284.2716203603866</v>
      </c>
      <c r="J192" s="14">
        <v>454.35321900832793</v>
      </c>
      <c r="K192" s="14">
        <v>452.05028029879264</v>
      </c>
      <c r="L192" s="14">
        <v>442.65866024867222</v>
      </c>
      <c r="M192" s="14">
        <v>432.32608345312326</v>
      </c>
      <c r="N192" s="14">
        <v>444.58377831837532</v>
      </c>
      <c r="O192" s="14">
        <v>435.19582779308934</v>
      </c>
      <c r="P192" s="14">
        <v>437.46595202971554</v>
      </c>
      <c r="Q192" s="14">
        <v>444.51256893405736</v>
      </c>
      <c r="R192" s="14">
        <v>452.24978322512158</v>
      </c>
      <c r="S192" s="14">
        <v>460.94404434801788</v>
      </c>
      <c r="T192" s="14">
        <v>464.34879002682192</v>
      </c>
      <c r="U192" s="14">
        <v>453.15998347479609</v>
      </c>
      <c r="V192" s="14">
        <v>439.59096786160563</v>
      </c>
      <c r="W192" s="14">
        <v>443.55215047394245</v>
      </c>
      <c r="X192" s="14">
        <v>431.87327944089287</v>
      </c>
      <c r="Y192" s="14">
        <v>411.98350651806822</v>
      </c>
      <c r="Z192" s="14">
        <v>389.83051589288755</v>
      </c>
      <c r="AA192" s="14">
        <v>350.35627004034791</v>
      </c>
      <c r="AB192" s="14">
        <v>327.63790771124889</v>
      </c>
      <c r="AC192" s="14">
        <v>321.78537082661268</v>
      </c>
      <c r="AD192" s="14">
        <v>306.24982108843955</v>
      </c>
      <c r="AE192" s="14">
        <v>292.49305863719655</v>
      </c>
      <c r="AF192" s="14">
        <v>273.13984663982325</v>
      </c>
      <c r="AG192" s="14">
        <v>290.07080347879634</v>
      </c>
      <c r="AH192" s="14">
        <v>301.99314730442205</v>
      </c>
      <c r="AI192" s="14">
        <v>316.11118922987845</v>
      </c>
      <c r="AJ192" s="14">
        <v>323.99308554039146</v>
      </c>
      <c r="AK192" s="14">
        <v>321.12950960406209</v>
      </c>
      <c r="AL192" s="14">
        <v>328.97682896063702</v>
      </c>
      <c r="AM192" s="14">
        <v>340.85651700306289</v>
      </c>
      <c r="AN192" s="14">
        <v>350.57566109263797</v>
      </c>
      <c r="AO192" s="14">
        <v>353.99132523440744</v>
      </c>
      <c r="AP192" s="14">
        <v>347.77039570828117</v>
      </c>
      <c r="AQ192" s="14">
        <v>353.52887163717327</v>
      </c>
      <c r="AR192" s="14">
        <v>359.47804464549057</v>
      </c>
      <c r="AS192" s="14">
        <v>364.19175948392956</v>
      </c>
      <c r="AT192" s="14">
        <v>362.9884190423723</v>
      </c>
      <c r="AU192" s="14">
        <v>357.94161075982475</v>
      </c>
      <c r="AV192" s="14">
        <v>360.79126079196578</v>
      </c>
      <c r="AW192" s="14">
        <v>361.78994367957949</v>
      </c>
      <c r="AX192" s="14">
        <v>361.78612022515148</v>
      </c>
      <c r="AY192" s="14">
        <v>356.35891666743498</v>
      </c>
      <c r="AZ192" s="14">
        <v>350.25852446397778</v>
      </c>
      <c r="BA192" s="14">
        <v>346.15556029101754</v>
      </c>
      <c r="BB192" s="14">
        <v>342.62020721859534</v>
      </c>
      <c r="BC192" s="14">
        <v>340.30875221110028</v>
      </c>
      <c r="BD192" s="14"/>
      <c r="BE192" s="14"/>
      <c r="BF192" s="14"/>
    </row>
    <row r="193" spans="1:58">
      <c r="A193" s="11"/>
      <c r="B193" s="11" t="s">
        <v>35</v>
      </c>
      <c r="C193" s="14">
        <v>802.31568699925538</v>
      </c>
      <c r="D193" s="14">
        <v>573.29680958468248</v>
      </c>
      <c r="E193" s="14">
        <v>-408.99531849715072</v>
      </c>
      <c r="F193" s="14">
        <v>153.68706534060516</v>
      </c>
      <c r="G193" s="99">
        <v>908.11413238914645</v>
      </c>
      <c r="H193" s="99">
        <v>2260.5998048647052</v>
      </c>
      <c r="I193" s="99">
        <v>2215.9915456630547</v>
      </c>
      <c r="J193" s="14">
        <v>1132.5198460763759</v>
      </c>
      <c r="K193" s="14">
        <v>1101.5053044261986</v>
      </c>
      <c r="L193" s="14">
        <v>1049.2056553933805</v>
      </c>
      <c r="M193" s="14">
        <v>982.06584490050045</v>
      </c>
      <c r="N193" s="14">
        <v>957.76730903603709</v>
      </c>
      <c r="O193" s="14">
        <v>928.58459803785638</v>
      </c>
      <c r="P193" s="14">
        <v>898.81679093974606</v>
      </c>
      <c r="Q193" s="14">
        <v>881.39498024178215</v>
      </c>
      <c r="R193" s="14">
        <v>851.40827944283603</v>
      </c>
      <c r="S193" s="14">
        <v>859.84109104715128</v>
      </c>
      <c r="T193" s="14">
        <v>818.84336419822182</v>
      </c>
      <c r="U193" s="14">
        <v>785.68459179568822</v>
      </c>
      <c r="V193" s="14">
        <v>764.91837932288684</v>
      </c>
      <c r="W193" s="14">
        <v>773.50995705795685</v>
      </c>
      <c r="X193" s="14">
        <v>771.42985350586332</v>
      </c>
      <c r="Y193" s="14">
        <v>746.56658196337924</v>
      </c>
      <c r="Z193" s="14">
        <v>710.50048948015603</v>
      </c>
      <c r="AA193" s="14">
        <v>632.6173593600538</v>
      </c>
      <c r="AB193" s="14">
        <v>571.44830512491819</v>
      </c>
      <c r="AC193" s="14">
        <v>535.37387960180138</v>
      </c>
      <c r="AD193" s="14">
        <v>480.81195898906458</v>
      </c>
      <c r="AE193" s="14">
        <v>453.55891898893731</v>
      </c>
      <c r="AF193" s="14">
        <v>440.08752677198652</v>
      </c>
      <c r="AG193" s="14">
        <v>465.50070018450799</v>
      </c>
      <c r="AH193" s="14">
        <v>483.72550857741328</v>
      </c>
      <c r="AI193" s="14">
        <v>511.50954116087235</v>
      </c>
      <c r="AJ193" s="14">
        <v>528.521075312996</v>
      </c>
      <c r="AK193" s="14">
        <v>534.01321989146095</v>
      </c>
      <c r="AL193" s="14">
        <v>547.27341287203308</v>
      </c>
      <c r="AM193" s="14">
        <v>555.74883196417829</v>
      </c>
      <c r="AN193" s="14">
        <v>566.4101609364136</v>
      </c>
      <c r="AO193" s="14">
        <v>570.62010868917503</v>
      </c>
      <c r="AP193" s="14">
        <v>566.06074681712607</v>
      </c>
      <c r="AQ193" s="14">
        <v>573.45516364018579</v>
      </c>
      <c r="AR193" s="14">
        <v>576.2201988703207</v>
      </c>
      <c r="AS193" s="14">
        <v>572.83693615607388</v>
      </c>
      <c r="AT193" s="14">
        <v>567.3716395433147</v>
      </c>
      <c r="AU193" s="14">
        <v>567.75556512373407</v>
      </c>
      <c r="AV193" s="14">
        <v>562.58436534311033</v>
      </c>
      <c r="AW193" s="14">
        <v>556.16873565786966</v>
      </c>
      <c r="AX193" s="14">
        <v>547.62168737456295</v>
      </c>
      <c r="AY193" s="14">
        <v>531.51466109708349</v>
      </c>
      <c r="AZ193" s="14">
        <v>517.05308227838464</v>
      </c>
      <c r="BA193" s="14">
        <v>499.82530091981317</v>
      </c>
      <c r="BB193" s="14">
        <v>481.16142450055423</v>
      </c>
      <c r="BC193" s="14">
        <v>466.57208939409452</v>
      </c>
      <c r="BD193" s="14"/>
      <c r="BE193" s="14"/>
      <c r="BF193" s="14"/>
    </row>
    <row r="194" spans="1:58">
      <c r="A194" s="11"/>
      <c r="B194" s="11" t="s">
        <v>36</v>
      </c>
      <c r="C194" s="13">
        <f>SUM(C191:C193)</f>
        <v>2274.0089699770424</v>
      </c>
      <c r="D194" s="13">
        <f t="shared" ref="D194" si="658">SUM(D191:D193)</f>
        <v>2245.3844441177407</v>
      </c>
      <c r="E194" s="13">
        <f t="shared" ref="E194" si="659">SUM(E191:E193)</f>
        <v>-575.7175848415302</v>
      </c>
      <c r="F194" s="13">
        <f t="shared" ref="F194" si="660">SUM(F191:F193)</f>
        <v>-1546.3935707444614</v>
      </c>
      <c r="G194" s="13">
        <f t="shared" ref="G194" si="661">SUM(G191:G193)</f>
        <v>1775.0674193470932</v>
      </c>
      <c r="H194" s="13">
        <f t="shared" ref="H194" si="662">SUM(H191:H193)</f>
        <v>5035.9111292730067</v>
      </c>
      <c r="I194" s="13">
        <f t="shared" ref="I194" si="663">SUM(I191:I193)</f>
        <v>5287.061181323983</v>
      </c>
      <c r="J194" s="13">
        <f t="shared" ref="J194" si="664">SUM(J191:J193)</f>
        <v>2341.2792746732785</v>
      </c>
      <c r="K194" s="13">
        <f t="shared" ref="K194" si="665">SUM(K191:K193)</f>
        <v>2278.7565905190122</v>
      </c>
      <c r="L194" s="13">
        <f t="shared" ref="L194" si="666">SUM(L191:L193)</f>
        <v>2184.6917520146462</v>
      </c>
      <c r="M194" s="13">
        <f t="shared" ref="M194" si="667">SUM(M191:M193)</f>
        <v>2064.4314932508419</v>
      </c>
      <c r="N194" s="13">
        <f t="shared" ref="N194" si="668">SUM(N191:N193)</f>
        <v>2019.0508795239989</v>
      </c>
      <c r="O194" s="13">
        <f t="shared" ref="O194" si="669">SUM(O191:O193)</f>
        <v>1971.682718146013</v>
      </c>
      <c r="P194" s="13">
        <f t="shared" ref="P194" si="670">SUM(P191:P193)</f>
        <v>1936.5098346287427</v>
      </c>
      <c r="Q194" s="13">
        <f t="shared" ref="Q194" si="671">SUM(Q191:Q193)</f>
        <v>1947.4609155093228</v>
      </c>
      <c r="R194" s="13">
        <f t="shared" ref="R194" si="672">SUM(R191:R193)</f>
        <v>1926.0300438564686</v>
      </c>
      <c r="S194" s="13">
        <f t="shared" ref="S194" si="673">SUM(S191:S193)</f>
        <v>1965.453189612565</v>
      </c>
      <c r="T194" s="13">
        <f t="shared" ref="T194" si="674">SUM(T191:T193)</f>
        <v>1941.7951201190444</v>
      </c>
      <c r="U194" s="13">
        <f t="shared" ref="U194" si="675">SUM(U191:U193)</f>
        <v>1897.4924002246066</v>
      </c>
      <c r="V194" s="13">
        <f t="shared" ref="V194" si="676">SUM(V191:V193)</f>
        <v>1864.1255037959704</v>
      </c>
      <c r="W194" s="13">
        <f t="shared" ref="W194" si="677">SUM(W191:W193)</f>
        <v>1871.0221858741174</v>
      </c>
      <c r="X194" s="13">
        <f t="shared" ref="X194" si="678">SUM(X191:X193)</f>
        <v>1862.4915483797586</v>
      </c>
      <c r="Y194" s="13">
        <f t="shared" ref="Y194" si="679">SUM(Y191:Y193)</f>
        <v>1797.5342965877603</v>
      </c>
      <c r="Z194" s="13">
        <f t="shared" ref="Z194" si="680">SUM(Z191:Z193)</f>
        <v>1715.9870257667772</v>
      </c>
      <c r="AA194" s="13">
        <f t="shared" ref="AA194" si="681">SUM(AA191:AA193)</f>
        <v>1511.6058678839086</v>
      </c>
      <c r="AB194" s="13">
        <f t="shared" ref="AB194" si="682">SUM(AB191:AB193)</f>
        <v>1390.321663054694</v>
      </c>
      <c r="AC194" s="13">
        <f t="shared" ref="AC194" si="683">SUM(AC191:AC193)</f>
        <v>1292.5938183159578</v>
      </c>
      <c r="AD194" s="13">
        <f t="shared" ref="AD194" si="684">SUM(AD191:AD193)</f>
        <v>1197.3799814752701</v>
      </c>
      <c r="AE194" s="13">
        <f t="shared" ref="AE194" si="685">SUM(AE191:AE193)</f>
        <v>1114.4156449091915</v>
      </c>
      <c r="AF194" s="13">
        <f t="shared" ref="AF194" si="686">SUM(AF191:AF193)</f>
        <v>1050.4792738590638</v>
      </c>
      <c r="AG194" s="13">
        <f t="shared" ref="AG194" si="687">SUM(AG191:AG193)</f>
        <v>1110.4620625976504</v>
      </c>
      <c r="AH194" s="13">
        <f t="shared" ref="AH194" si="688">SUM(AH191:AH193)</f>
        <v>1143.9777371946875</v>
      </c>
      <c r="AI194" s="13">
        <f t="shared" ref="AI194" si="689">SUM(AI191:AI193)</f>
        <v>1202.7098755905999</v>
      </c>
      <c r="AJ194" s="13">
        <f t="shared" ref="AJ194" si="690">SUM(AJ191:AJ193)</f>
        <v>1246.7489329687087</v>
      </c>
      <c r="AK194" s="13">
        <f t="shared" ref="AK194" si="691">SUM(AK191:AK193)</f>
        <v>1263.5044625950325</v>
      </c>
      <c r="AL194" s="13">
        <f t="shared" ref="AL194" si="692">SUM(AL191:AL193)</f>
        <v>1299.6174265901243</v>
      </c>
      <c r="AM194" s="13">
        <f t="shared" ref="AM194" si="693">SUM(AM191:AM193)</f>
        <v>1331.5284273503248</v>
      </c>
      <c r="AN194" s="13">
        <f t="shared" ref="AN194" si="694">SUM(AN191:AN193)</f>
        <v>1368.7410150269425</v>
      </c>
      <c r="AO194" s="13">
        <f t="shared" ref="AO194" si="695">SUM(AO191:AO193)</f>
        <v>1386.2526609440097</v>
      </c>
      <c r="AP194" s="13">
        <f t="shared" ref="AP194" si="696">SUM(AP191:AP193)</f>
        <v>1375.9337280569694</v>
      </c>
      <c r="AQ194" s="13">
        <f t="shared" ref="AQ194" si="697">SUM(AQ191:AQ193)</f>
        <v>1403.7851417475104</v>
      </c>
      <c r="AR194" s="13">
        <f t="shared" ref="AR194" si="698">SUM(AR191:AR193)</f>
        <v>1414.9637069151925</v>
      </c>
      <c r="AS194" s="13">
        <f t="shared" ref="AS194" si="699">SUM(AS191:AS193)</f>
        <v>1423.8848939059592</v>
      </c>
      <c r="AT194" s="13">
        <f t="shared" ref="AT194" si="700">SUM(AT191:AT193)</f>
        <v>1422.8548665263106</v>
      </c>
      <c r="AU194" s="13">
        <f t="shared" ref="AU194" si="701">SUM(AU191:AU193)</f>
        <v>1421.4003096180013</v>
      </c>
      <c r="AV194" s="13">
        <f t="shared" ref="AV194" si="702">SUM(AV191:AV193)</f>
        <v>1423.9626907675665</v>
      </c>
      <c r="AW194" s="13">
        <f t="shared" ref="AW194" si="703">SUM(AW191:AW193)</f>
        <v>1415.3430382368499</v>
      </c>
      <c r="AX194" s="13">
        <f t="shared" ref="AX194" si="704">SUM(AX191:AX193)</f>
        <v>1408.1249499115002</v>
      </c>
      <c r="AY194" s="13">
        <f t="shared" ref="AY194" si="705">SUM(AY191:AY193)</f>
        <v>1384.518422499865</v>
      </c>
      <c r="AZ194" s="13">
        <f t="shared" ref="AZ194" si="706">SUM(AZ191:AZ193)</f>
        <v>1358.8885838696931</v>
      </c>
      <c r="BA194" s="13">
        <f t="shared" ref="BA194" si="707">SUM(BA191:BA193)</f>
        <v>1332.6261339324039</v>
      </c>
      <c r="BB194" s="13">
        <f t="shared" ref="BB194" si="708">SUM(BB191:BB193)</f>
        <v>1299.0063681762122</v>
      </c>
      <c r="BC194" s="13">
        <f t="shared" ref="BC194" si="709">SUM(BC191:BC193)</f>
        <v>1273.9875608865104</v>
      </c>
      <c r="BD194" s="13" t="s">
        <v>258</v>
      </c>
      <c r="BE194" s="13" t="s">
        <v>258</v>
      </c>
      <c r="BF194" s="13" t="s">
        <v>258</v>
      </c>
    </row>
    <row r="195" spans="1:58" ht="15" customHeight="1">
      <c r="A195" s="11"/>
      <c r="B195" s="11"/>
      <c r="C195" s="14" t="s">
        <v>261</v>
      </c>
      <c r="D195" s="14" t="s">
        <v>261</v>
      </c>
      <c r="E195" s="14" t="s">
        <v>261</v>
      </c>
      <c r="F195" s="14" t="s">
        <v>261</v>
      </c>
      <c r="G195" s="101"/>
      <c r="H195" s="101"/>
      <c r="I195" s="101"/>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row>
    <row r="196" spans="1:58" ht="15" customHeight="1">
      <c r="A196" s="11"/>
      <c r="B196" s="11"/>
      <c r="C196" s="14" t="s">
        <v>261</v>
      </c>
      <c r="D196" s="14" t="s">
        <v>261</v>
      </c>
      <c r="E196" s="14" t="s">
        <v>261</v>
      </c>
      <c r="F196" s="14" t="s">
        <v>261</v>
      </c>
      <c r="G196" s="101"/>
      <c r="H196" s="101"/>
      <c r="I196" s="101"/>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row>
    <row r="197" spans="1:58" ht="15" customHeight="1">
      <c r="A197" s="11"/>
      <c r="B197" s="11"/>
      <c r="C197" s="14" t="s">
        <v>261</v>
      </c>
      <c r="D197" s="14" t="s">
        <v>261</v>
      </c>
      <c r="E197" s="14" t="s">
        <v>261</v>
      </c>
      <c r="F197" s="14" t="s">
        <v>261</v>
      </c>
      <c r="G197" s="101"/>
      <c r="H197" s="101"/>
      <c r="I197" s="101"/>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row>
    <row r="198" spans="1:58" s="1" customFormat="1">
      <c r="A198" s="11" t="s">
        <v>289</v>
      </c>
      <c r="B198" s="11" t="s">
        <v>33</v>
      </c>
      <c r="C198" s="14">
        <v>1383.2398679023831</v>
      </c>
      <c r="D198" s="14">
        <v>1077.1800182531001</v>
      </c>
      <c r="E198" s="14">
        <v>-274.61948142920812</v>
      </c>
      <c r="F198" s="14">
        <v>-1074.7176114207584</v>
      </c>
      <c r="G198" s="99">
        <v>327.65607508407226</v>
      </c>
      <c r="H198" s="99">
        <v>1452.5120297570927</v>
      </c>
      <c r="I198" s="99">
        <v>1413.6214417397209</v>
      </c>
      <c r="J198" s="14">
        <v>657.8872233591419</v>
      </c>
      <c r="K198" s="14">
        <v>639.67548091060644</v>
      </c>
      <c r="L198" s="14">
        <v>627.47798805516106</v>
      </c>
      <c r="M198" s="14">
        <v>615.43773146553133</v>
      </c>
      <c r="N198" s="14">
        <v>636.0405496887704</v>
      </c>
      <c r="O198" s="14">
        <v>604.00709194902697</v>
      </c>
      <c r="P198" s="14">
        <v>622.5101138390944</v>
      </c>
      <c r="Q198" s="14">
        <v>602.08883879996165</v>
      </c>
      <c r="R198" s="14">
        <v>608.87790482821629</v>
      </c>
      <c r="S198" s="14">
        <v>640.83460702736886</v>
      </c>
      <c r="T198" s="14">
        <v>638.15678831384218</v>
      </c>
      <c r="U198" s="14">
        <v>651.90872170185389</v>
      </c>
      <c r="V198" s="14">
        <v>628.33089480184685</v>
      </c>
      <c r="W198" s="14">
        <v>647.73211053297678</v>
      </c>
      <c r="X198" s="14">
        <v>614.71657380143211</v>
      </c>
      <c r="Y198" s="14">
        <v>600.06049034695513</v>
      </c>
      <c r="Z198" s="14">
        <v>558.47457378247009</v>
      </c>
      <c r="AA198" s="14">
        <v>486.40308564462254</v>
      </c>
      <c r="AB198" s="14">
        <v>439.31240189242311</v>
      </c>
      <c r="AC198" s="14">
        <v>367.8476600790919</v>
      </c>
      <c r="AD198" s="14">
        <v>323.37527295893881</v>
      </c>
      <c r="AE198" s="14">
        <v>278.22986807475479</v>
      </c>
      <c r="AF198" s="14">
        <v>262.88667073416366</v>
      </c>
      <c r="AG198" s="14">
        <v>301.32300075311434</v>
      </c>
      <c r="AH198" s="14">
        <v>314.83356897582189</v>
      </c>
      <c r="AI198" s="14">
        <v>334.75620552787024</v>
      </c>
      <c r="AJ198" s="14">
        <v>356.07057123906498</v>
      </c>
      <c r="AK198" s="14">
        <v>363.65261934365782</v>
      </c>
      <c r="AL198" s="14">
        <v>378.32083269236239</v>
      </c>
      <c r="AM198" s="14">
        <v>391.32293384719139</v>
      </c>
      <c r="AN198" s="14">
        <v>400.9439404510747</v>
      </c>
      <c r="AO198" s="14">
        <v>419.36245799481827</v>
      </c>
      <c r="AP198" s="14">
        <v>411.86456291257645</v>
      </c>
      <c r="AQ198" s="14">
        <v>426.37043976925798</v>
      </c>
      <c r="AR198" s="14">
        <v>438.73636615043461</v>
      </c>
      <c r="AS198" s="14">
        <v>449.12043456022479</v>
      </c>
      <c r="AT198" s="14">
        <v>459.04285981873858</v>
      </c>
      <c r="AU198" s="14">
        <v>462.20524191968718</v>
      </c>
      <c r="AV198" s="14">
        <v>468.16588566644771</v>
      </c>
      <c r="AW198" s="14">
        <v>475.0298938934381</v>
      </c>
      <c r="AX198" s="14">
        <v>479.31826785526573</v>
      </c>
      <c r="AY198" s="14">
        <v>471.61323954491002</v>
      </c>
      <c r="AZ198" s="14">
        <v>463.49746943744151</v>
      </c>
      <c r="BA198" s="14">
        <v>449.08042445114228</v>
      </c>
      <c r="BB198" s="14">
        <v>444.1876256140331</v>
      </c>
      <c r="BC198" s="14">
        <v>435.66588166843911</v>
      </c>
      <c r="BD198" s="14"/>
      <c r="BE198" s="14"/>
      <c r="BF198" s="14"/>
    </row>
    <row r="199" spans="1:58" s="1" customFormat="1">
      <c r="A199" s="11" t="s">
        <v>19</v>
      </c>
      <c r="B199" s="11" t="s">
        <v>34</v>
      </c>
      <c r="C199" s="14">
        <v>999.54796650705475</v>
      </c>
      <c r="D199" s="14">
        <v>969.45860191261522</v>
      </c>
      <c r="E199" s="14">
        <v>305.74198082806925</v>
      </c>
      <c r="F199" s="14">
        <v>-582.35626602195509</v>
      </c>
      <c r="G199" s="99">
        <v>956.0658570566037</v>
      </c>
      <c r="H199" s="99">
        <v>1069.7837850559629</v>
      </c>
      <c r="I199" s="99">
        <v>1202.1960243838193</v>
      </c>
      <c r="J199" s="14">
        <v>583.7146919676992</v>
      </c>
      <c r="K199" s="14">
        <v>578.34417681342779</v>
      </c>
      <c r="L199" s="14">
        <v>562.99758693379567</v>
      </c>
      <c r="M199" s="14">
        <v>553.44304611768177</v>
      </c>
      <c r="N199" s="14">
        <v>555.85126333636344</v>
      </c>
      <c r="O199" s="14">
        <v>554.90227125507806</v>
      </c>
      <c r="P199" s="14">
        <v>565.06240751461041</v>
      </c>
      <c r="Q199" s="14">
        <v>575.80024447569872</v>
      </c>
      <c r="R199" s="14">
        <v>584.70555372781928</v>
      </c>
      <c r="S199" s="14">
        <v>586.62537962927888</v>
      </c>
      <c r="T199" s="14">
        <v>591.16512459455771</v>
      </c>
      <c r="U199" s="14">
        <v>581.37101540339836</v>
      </c>
      <c r="V199" s="14">
        <v>557.13348449017371</v>
      </c>
      <c r="W199" s="14">
        <v>563.6274146585348</v>
      </c>
      <c r="X199" s="14">
        <v>539.630401790973</v>
      </c>
      <c r="Y199" s="14">
        <v>529.0183674542684</v>
      </c>
      <c r="Z199" s="14">
        <v>518.51420657091558</v>
      </c>
      <c r="AA199" s="14">
        <v>467.23310093659893</v>
      </c>
      <c r="AB199" s="14">
        <v>429.5756969724037</v>
      </c>
      <c r="AC199" s="14">
        <v>385.97126188780243</v>
      </c>
      <c r="AD199" s="14">
        <v>364.43752516908017</v>
      </c>
      <c r="AE199" s="14">
        <v>366.96823321332499</v>
      </c>
      <c r="AF199" s="14">
        <v>358.61869331124325</v>
      </c>
      <c r="AG199" s="14">
        <v>371.83433012219837</v>
      </c>
      <c r="AH199" s="14">
        <v>379.31493193812491</v>
      </c>
      <c r="AI199" s="14">
        <v>390.22001375107982</v>
      </c>
      <c r="AJ199" s="14">
        <v>406.00082489989148</v>
      </c>
      <c r="AK199" s="14">
        <v>406.33691663298498</v>
      </c>
      <c r="AL199" s="14">
        <v>415.14206411579818</v>
      </c>
      <c r="AM199" s="14">
        <v>427.75198576831906</v>
      </c>
      <c r="AN199" s="14">
        <v>442.30781212883107</v>
      </c>
      <c r="AO199" s="14">
        <v>449.30116725251042</v>
      </c>
      <c r="AP199" s="14">
        <v>436.28009954505455</v>
      </c>
      <c r="AQ199" s="14">
        <v>448.03628489114158</v>
      </c>
      <c r="AR199" s="14">
        <v>458.20143538086688</v>
      </c>
      <c r="AS199" s="14">
        <v>470.03779390055672</v>
      </c>
      <c r="AT199" s="14">
        <v>476.01172869188144</v>
      </c>
      <c r="AU199" s="14">
        <v>472.49232420532172</v>
      </c>
      <c r="AV199" s="14">
        <v>473.26233366896184</v>
      </c>
      <c r="AW199" s="14">
        <v>480.15510021158337</v>
      </c>
      <c r="AX199" s="14">
        <v>477.51217692685293</v>
      </c>
      <c r="AY199" s="14">
        <v>469.81898309639439</v>
      </c>
      <c r="AZ199" s="14">
        <v>457.90457879719338</v>
      </c>
      <c r="BA199" s="14">
        <v>446.94081452907062</v>
      </c>
      <c r="BB199" s="14">
        <v>441.02284512129933</v>
      </c>
      <c r="BC199" s="14">
        <v>434.10452584991333</v>
      </c>
      <c r="BD199" s="14"/>
      <c r="BE199" s="14"/>
      <c r="BF199" s="14"/>
    </row>
    <row r="200" spans="1:58">
      <c r="A200" s="11"/>
      <c r="B200" s="11" t="s">
        <v>35</v>
      </c>
      <c r="C200" s="14">
        <v>1536.8985373903035</v>
      </c>
      <c r="D200" s="14">
        <v>1208.1383790007817</v>
      </c>
      <c r="E200" s="14">
        <v>146.36725933803905</v>
      </c>
      <c r="F200" s="14">
        <v>-927.4017536770732</v>
      </c>
      <c r="G200" s="99">
        <v>425.32640815992897</v>
      </c>
      <c r="H200" s="99">
        <v>1813.2352934228393</v>
      </c>
      <c r="I200" s="99">
        <v>1992.8877770524145</v>
      </c>
      <c r="J200" s="14">
        <v>875.230848787794</v>
      </c>
      <c r="K200" s="14">
        <v>808.02470135171086</v>
      </c>
      <c r="L200" s="14">
        <v>765.96145808020117</v>
      </c>
      <c r="M200" s="14">
        <v>769.38581570089798</v>
      </c>
      <c r="N200" s="14">
        <v>727.70807856276474</v>
      </c>
      <c r="O200" s="14">
        <v>703.45971706481373</v>
      </c>
      <c r="P200" s="14">
        <v>666.79536752889157</v>
      </c>
      <c r="Q200" s="14">
        <v>623.13328747488879</v>
      </c>
      <c r="R200" s="14">
        <v>632.54159082584965</v>
      </c>
      <c r="S200" s="14">
        <v>627.76154594429124</v>
      </c>
      <c r="T200" s="14">
        <v>614.39326888881021</v>
      </c>
      <c r="U200" s="14">
        <v>580.58085845617745</v>
      </c>
      <c r="V200" s="14">
        <v>560.68840255828104</v>
      </c>
      <c r="W200" s="14">
        <v>552.77881670070792</v>
      </c>
      <c r="X200" s="14">
        <v>553.73332508253475</v>
      </c>
      <c r="Y200" s="14">
        <v>517.29908105723428</v>
      </c>
      <c r="Z200" s="14">
        <v>491.56610380928316</v>
      </c>
      <c r="AA200" s="14">
        <v>386.41912284381681</v>
      </c>
      <c r="AB200" s="14">
        <v>374.24611338867925</v>
      </c>
      <c r="AC200" s="14">
        <v>324.13051506991906</v>
      </c>
      <c r="AD200" s="14">
        <v>280.65378072985118</v>
      </c>
      <c r="AE200" s="14">
        <v>272.16802655920094</v>
      </c>
      <c r="AF200" s="14">
        <v>286.4371122397028</v>
      </c>
      <c r="AG200" s="14">
        <v>324.88184316738784</v>
      </c>
      <c r="AH200" s="14">
        <v>354.3405259665534</v>
      </c>
      <c r="AI200" s="14">
        <v>374.96232701935992</v>
      </c>
      <c r="AJ200" s="14">
        <v>393.55072327203385</v>
      </c>
      <c r="AK200" s="14">
        <v>397.35158881724101</v>
      </c>
      <c r="AL200" s="14">
        <v>410.13021541921756</v>
      </c>
      <c r="AM200" s="14">
        <v>423.48026781205209</v>
      </c>
      <c r="AN200" s="14">
        <v>430.49702141043298</v>
      </c>
      <c r="AO200" s="14">
        <v>444.90762586815009</v>
      </c>
      <c r="AP200" s="14">
        <v>425.44346735667307</v>
      </c>
      <c r="AQ200" s="14">
        <v>439.12527679981321</v>
      </c>
      <c r="AR200" s="14">
        <v>448.03610837211511</v>
      </c>
      <c r="AS200" s="14">
        <v>456.17182812382612</v>
      </c>
      <c r="AT200" s="14">
        <v>461.11743420619121</v>
      </c>
      <c r="AU200" s="14">
        <v>464.24046778247953</v>
      </c>
      <c r="AV200" s="14">
        <v>463.6446944353342</v>
      </c>
      <c r="AW200" s="14">
        <v>462.70361801867415</v>
      </c>
      <c r="AX200" s="14">
        <v>449.76188432999771</v>
      </c>
      <c r="AY200" s="14">
        <v>426.01786010984063</v>
      </c>
      <c r="AZ200" s="14">
        <v>407.31038401525473</v>
      </c>
      <c r="BA200" s="14">
        <v>386.62153730279778</v>
      </c>
      <c r="BB200" s="14">
        <v>370.59383261018115</v>
      </c>
      <c r="BC200" s="14">
        <v>359.60118020484794</v>
      </c>
      <c r="BD200" s="14"/>
      <c r="BE200" s="14"/>
      <c r="BF200" s="14"/>
    </row>
    <row r="201" spans="1:58">
      <c r="A201" s="11"/>
      <c r="B201" s="11" t="s">
        <v>36</v>
      </c>
      <c r="C201" s="13">
        <f>SUM(C198:C200)</f>
        <v>3919.6863717997412</v>
      </c>
      <c r="D201" s="13">
        <f t="shared" ref="D201" si="710">SUM(D198:D200)</f>
        <v>3254.7769991664973</v>
      </c>
      <c r="E201" s="13">
        <f t="shared" ref="E201" si="711">SUM(E198:E200)</f>
        <v>177.48975873690017</v>
      </c>
      <c r="F201" s="13">
        <f t="shared" ref="F201" si="712">SUM(F198:F200)</f>
        <v>-2584.4756311197871</v>
      </c>
      <c r="G201" s="13">
        <f t="shared" ref="G201" si="713">SUM(G198:G200)</f>
        <v>1709.0483403006051</v>
      </c>
      <c r="H201" s="13">
        <f t="shared" ref="H201" si="714">SUM(H198:H200)</f>
        <v>4335.5311082358949</v>
      </c>
      <c r="I201" s="13">
        <f t="shared" ref="I201" si="715">SUM(I198:I200)</f>
        <v>4608.7052431759548</v>
      </c>
      <c r="J201" s="13">
        <f t="shared" ref="J201" si="716">SUM(J198:J200)</f>
        <v>2116.8327641146352</v>
      </c>
      <c r="K201" s="13">
        <f t="shared" ref="K201" si="717">SUM(K198:K200)</f>
        <v>2026.044359075745</v>
      </c>
      <c r="L201" s="13">
        <f t="shared" ref="L201" si="718">SUM(L198:L200)</f>
        <v>1956.4370330691581</v>
      </c>
      <c r="M201" s="13">
        <f t="shared" ref="M201" si="719">SUM(M198:M200)</f>
        <v>1938.266593284111</v>
      </c>
      <c r="N201" s="13">
        <f t="shared" ref="N201" si="720">SUM(N198:N200)</f>
        <v>1919.5998915878986</v>
      </c>
      <c r="O201" s="13">
        <f t="shared" ref="O201" si="721">SUM(O198:O200)</f>
        <v>1862.3690802689187</v>
      </c>
      <c r="P201" s="13">
        <f t="shared" ref="P201" si="722">SUM(P198:P200)</f>
        <v>1854.3678888825964</v>
      </c>
      <c r="Q201" s="13">
        <f t="shared" ref="Q201" si="723">SUM(Q198:Q200)</f>
        <v>1801.0223707505493</v>
      </c>
      <c r="R201" s="13">
        <f t="shared" ref="R201" si="724">SUM(R198:R200)</f>
        <v>1826.1250493818852</v>
      </c>
      <c r="S201" s="13">
        <f t="shared" ref="S201" si="725">SUM(S198:S200)</f>
        <v>1855.2215326009391</v>
      </c>
      <c r="T201" s="13">
        <f t="shared" ref="T201" si="726">SUM(T198:T200)</f>
        <v>1843.7151817972103</v>
      </c>
      <c r="U201" s="13">
        <f t="shared" ref="U201" si="727">SUM(U198:U200)</f>
        <v>1813.8605955614298</v>
      </c>
      <c r="V201" s="13">
        <f t="shared" ref="V201" si="728">SUM(V198:V200)</f>
        <v>1746.1527818503016</v>
      </c>
      <c r="W201" s="13">
        <f t="shared" ref="W201" si="729">SUM(W198:W200)</f>
        <v>1764.1383418922196</v>
      </c>
      <c r="X201" s="13">
        <f t="shared" ref="X201" si="730">SUM(X198:X200)</f>
        <v>1708.08030067494</v>
      </c>
      <c r="Y201" s="13">
        <f t="shared" ref="Y201" si="731">SUM(Y198:Y200)</f>
        <v>1646.3779388584576</v>
      </c>
      <c r="Z201" s="13">
        <f t="shared" ref="Z201" si="732">SUM(Z198:Z200)</f>
        <v>1568.5548841626687</v>
      </c>
      <c r="AA201" s="13">
        <f t="shared" ref="AA201" si="733">SUM(AA198:AA200)</f>
        <v>1340.0553094250381</v>
      </c>
      <c r="AB201" s="13">
        <f t="shared" ref="AB201" si="734">SUM(AB198:AB200)</f>
        <v>1243.1342122535061</v>
      </c>
      <c r="AC201" s="13">
        <f t="shared" ref="AC201" si="735">SUM(AC198:AC200)</f>
        <v>1077.9494370368134</v>
      </c>
      <c r="AD201" s="13">
        <f t="shared" ref="AD201" si="736">SUM(AD198:AD200)</f>
        <v>968.46657885787022</v>
      </c>
      <c r="AE201" s="13">
        <f t="shared" ref="AE201" si="737">SUM(AE198:AE200)</f>
        <v>917.36612784728072</v>
      </c>
      <c r="AF201" s="13">
        <f t="shared" ref="AF201" si="738">SUM(AF198:AF200)</f>
        <v>907.94247628510971</v>
      </c>
      <c r="AG201" s="13">
        <f t="shared" ref="AG201" si="739">SUM(AG198:AG200)</f>
        <v>998.03917404270055</v>
      </c>
      <c r="AH201" s="13">
        <f t="shared" ref="AH201" si="740">SUM(AH198:AH200)</f>
        <v>1048.4890268805002</v>
      </c>
      <c r="AI201" s="13">
        <f t="shared" ref="AI201" si="741">SUM(AI198:AI200)</f>
        <v>1099.93854629831</v>
      </c>
      <c r="AJ201" s="13">
        <f t="shared" ref="AJ201" si="742">SUM(AJ198:AJ200)</f>
        <v>1155.6221194109903</v>
      </c>
      <c r="AK201" s="13">
        <f t="shared" ref="AK201" si="743">SUM(AK198:AK200)</f>
        <v>1167.3411247938839</v>
      </c>
      <c r="AL201" s="13">
        <f t="shared" ref="AL201" si="744">SUM(AL198:AL200)</f>
        <v>1203.5931122273782</v>
      </c>
      <c r="AM201" s="13">
        <f t="shared" ref="AM201" si="745">SUM(AM198:AM200)</f>
        <v>1242.5551874275625</v>
      </c>
      <c r="AN201" s="13">
        <f t="shared" ref="AN201" si="746">SUM(AN198:AN200)</f>
        <v>1273.7487739903388</v>
      </c>
      <c r="AO201" s="13">
        <f t="shared" ref="AO201" si="747">SUM(AO198:AO200)</f>
        <v>1313.5712511154788</v>
      </c>
      <c r="AP201" s="13">
        <f t="shared" ref="AP201" si="748">SUM(AP198:AP200)</f>
        <v>1273.588129814304</v>
      </c>
      <c r="AQ201" s="13">
        <f t="shared" ref="AQ201" si="749">SUM(AQ198:AQ200)</f>
        <v>1313.5320014602128</v>
      </c>
      <c r="AR201" s="13">
        <f t="shared" ref="AR201" si="750">SUM(AR198:AR200)</f>
        <v>1344.9739099034166</v>
      </c>
      <c r="AS201" s="13">
        <f t="shared" ref="AS201" si="751">SUM(AS198:AS200)</f>
        <v>1375.3300565846075</v>
      </c>
      <c r="AT201" s="13">
        <f t="shared" ref="AT201" si="752">SUM(AT198:AT200)</f>
        <v>1396.1720227168112</v>
      </c>
      <c r="AU201" s="13">
        <f t="shared" ref="AU201" si="753">SUM(AU198:AU200)</f>
        <v>1398.9380339074885</v>
      </c>
      <c r="AV201" s="13">
        <f t="shared" ref="AV201" si="754">SUM(AV198:AV200)</f>
        <v>1405.0729137707438</v>
      </c>
      <c r="AW201" s="13">
        <f t="shared" ref="AW201" si="755">SUM(AW198:AW200)</f>
        <v>1417.8886121236956</v>
      </c>
      <c r="AX201" s="13">
        <f t="shared" ref="AX201" si="756">SUM(AX198:AX200)</f>
        <v>1406.5923291121164</v>
      </c>
      <c r="AY201" s="13">
        <f t="shared" ref="AY201" si="757">SUM(AY198:AY200)</f>
        <v>1367.4500827511451</v>
      </c>
      <c r="AZ201" s="13">
        <f t="shared" ref="AZ201" si="758">SUM(AZ198:AZ200)</f>
        <v>1328.7124322498896</v>
      </c>
      <c r="BA201" s="13">
        <f t="shared" ref="BA201" si="759">SUM(BA198:BA200)</f>
        <v>1282.6427762830108</v>
      </c>
      <c r="BB201" s="13">
        <f t="shared" ref="BB201" si="760">SUM(BB198:BB200)</f>
        <v>1255.8043033455135</v>
      </c>
      <c r="BC201" s="13">
        <f t="shared" ref="BC201" si="761">SUM(BC198:BC200)</f>
        <v>1229.3715877232003</v>
      </c>
      <c r="BD201" s="13" t="s">
        <v>258</v>
      </c>
      <c r="BE201" s="13" t="s">
        <v>258</v>
      </c>
      <c r="BF201" s="13" t="s">
        <v>258</v>
      </c>
    </row>
    <row r="202" spans="1:58" ht="15" customHeight="1">
      <c r="A202" s="11"/>
      <c r="B202" s="11"/>
      <c r="C202" s="14" t="s">
        <v>261</v>
      </c>
      <c r="D202" s="14" t="s">
        <v>261</v>
      </c>
      <c r="E202" s="14" t="s">
        <v>261</v>
      </c>
      <c r="F202" s="14" t="s">
        <v>261</v>
      </c>
      <c r="G202" s="14" t="s">
        <v>261</v>
      </c>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t="s">
        <v>258</v>
      </c>
      <c r="BE202" s="14" t="s">
        <v>258</v>
      </c>
      <c r="BF202" s="14" t="s">
        <v>258</v>
      </c>
    </row>
    <row r="203" spans="1:58" ht="15" customHeight="1">
      <c r="A203" s="11"/>
      <c r="B203" s="11"/>
      <c r="C203" s="14" t="s">
        <v>261</v>
      </c>
      <c r="D203" s="14" t="s">
        <v>261</v>
      </c>
      <c r="E203" s="14" t="s">
        <v>261</v>
      </c>
      <c r="F203" s="14" t="s">
        <v>261</v>
      </c>
      <c r="G203" s="14" t="s">
        <v>261</v>
      </c>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t="s">
        <v>258</v>
      </c>
      <c r="BE203" s="14" t="s">
        <v>258</v>
      </c>
      <c r="BF203" s="14" t="s">
        <v>258</v>
      </c>
    </row>
    <row r="204" spans="1:58" ht="15" customHeight="1">
      <c r="A204" s="11"/>
      <c r="B204" s="11"/>
      <c r="C204" s="14" t="s">
        <v>261</v>
      </c>
      <c r="D204" s="14" t="s">
        <v>261</v>
      </c>
      <c r="E204" s="14" t="s">
        <v>261</v>
      </c>
      <c r="F204" s="14" t="s">
        <v>261</v>
      </c>
      <c r="G204" s="14"/>
      <c r="H204" s="14" t="s">
        <v>261</v>
      </c>
      <c r="I204" s="14" t="s">
        <v>261</v>
      </c>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t="s">
        <v>258</v>
      </c>
      <c r="BE204" s="14" t="s">
        <v>258</v>
      </c>
      <c r="BF204" s="14" t="s">
        <v>258</v>
      </c>
    </row>
    <row r="205" spans="1:58">
      <c r="C205" s="1" t="s">
        <v>261</v>
      </c>
      <c r="D205" s="1" t="s">
        <v>261</v>
      </c>
      <c r="E205" s="1" t="s">
        <v>261</v>
      </c>
      <c r="F205" s="1" t="s">
        <v>261</v>
      </c>
      <c r="G205" s="1" t="s">
        <v>261</v>
      </c>
      <c r="H205" s="1" t="s">
        <v>261</v>
      </c>
      <c r="I205" s="1" t="s">
        <v>261</v>
      </c>
      <c r="BD205" s="1" t="s">
        <v>258</v>
      </c>
      <c r="BE205" s="1" t="s">
        <v>258</v>
      </c>
      <c r="BF205" s="1" t="s">
        <v>258</v>
      </c>
    </row>
    <row r="206" spans="1:58" s="1" customFormat="1">
      <c r="A206" s="11" t="s">
        <v>290</v>
      </c>
      <c r="B206" s="11" t="s">
        <v>33</v>
      </c>
      <c r="C206" s="14"/>
      <c r="D206" s="14">
        <f t="shared" ref="D206:D208" si="762">D28-C28</f>
        <v>2054.0000000001164</v>
      </c>
      <c r="E206" s="14">
        <f t="shared" ref="E206:E208" si="763">E28-D28</f>
        <v>-446.0000000000291</v>
      </c>
      <c r="F206" s="14">
        <f t="shared" ref="F206:F208" si="764">F28-E28</f>
        <v>-2311.0000000000291</v>
      </c>
      <c r="G206" s="14">
        <f t="shared" ref="G206:G208" si="765">G28-F28</f>
        <v>107</v>
      </c>
      <c r="H206" s="14">
        <f t="shared" ref="H206:H208" si="766">H28-G28</f>
        <v>2236.9999999998836</v>
      </c>
      <c r="I206" s="14">
        <f t="shared" ref="I206" si="767">I28-H28</f>
        <v>2339.9999999999709</v>
      </c>
      <c r="J206" s="14">
        <f>J28-I28</f>
        <v>333.83960761132766</v>
      </c>
      <c r="K206" s="14">
        <f t="shared" ref="K206:M206" si="768">K28-J28</f>
        <v>262.26030022234772</v>
      </c>
      <c r="L206" s="14">
        <f t="shared" si="768"/>
        <v>208.2586040678143</v>
      </c>
      <c r="M206" s="14">
        <f t="shared" si="768"/>
        <v>130.67728000020725</v>
      </c>
      <c r="N206" s="14">
        <v>154.904528529034</v>
      </c>
      <c r="O206" s="14">
        <v>170.91272910035332</v>
      </c>
      <c r="P206" s="14">
        <v>274.62500527015072</v>
      </c>
      <c r="Q206" s="14">
        <v>292.82059336020029</v>
      </c>
      <c r="R206" s="14">
        <v>311.09841939707985</v>
      </c>
      <c r="S206" s="14">
        <v>303.23455958455452</v>
      </c>
      <c r="T206" s="14">
        <v>350.64986133822822</v>
      </c>
      <c r="U206" s="14">
        <v>467.10232478575199</v>
      </c>
      <c r="V206" s="14">
        <v>501.58700829080772</v>
      </c>
      <c r="W206" s="14">
        <v>512.28247503718012</v>
      </c>
      <c r="X206" s="14">
        <v>506.60533380988636</v>
      </c>
      <c r="Y206" s="14">
        <v>480.16195688344305</v>
      </c>
      <c r="Z206" s="14">
        <v>575.29546167326043</v>
      </c>
      <c r="AA206" s="14">
        <v>515.2820663296734</v>
      </c>
      <c r="AB206" s="14">
        <v>382.37022049393272</v>
      </c>
      <c r="AC206" s="14">
        <v>334.10160353474203</v>
      </c>
      <c r="AD206" s="14">
        <v>234.3839244490664</v>
      </c>
      <c r="AE206" s="14">
        <v>263.12654363070033</v>
      </c>
      <c r="AF206" s="14">
        <v>182.01296972425189</v>
      </c>
      <c r="AG206" s="14">
        <v>272.32921655650716</v>
      </c>
      <c r="AH206" s="14">
        <v>278.87030402259552</v>
      </c>
      <c r="AI206" s="14">
        <v>294.20899048485444</v>
      </c>
      <c r="AJ206" s="14">
        <v>299.10145956007182</v>
      </c>
      <c r="AK206" s="14">
        <v>291.62640657738666</v>
      </c>
      <c r="AL206" s="14">
        <v>287.81348407300538</v>
      </c>
      <c r="AM206" s="14">
        <v>272.09158450600808</v>
      </c>
      <c r="AN206" s="14">
        <v>249.75920633037458</v>
      </c>
      <c r="AO206" s="14">
        <v>229.46439473546343</v>
      </c>
      <c r="AP206" s="14">
        <v>198.75189293923904</v>
      </c>
      <c r="AQ206" s="14">
        <v>178.3984205131128</v>
      </c>
      <c r="AR206" s="14">
        <v>149.50620397509192</v>
      </c>
      <c r="AS206" s="14">
        <v>134.49417810785235</v>
      </c>
      <c r="AT206" s="14">
        <v>114.94807705213316</v>
      </c>
      <c r="AU206" s="14">
        <v>112.42467828802182</v>
      </c>
      <c r="AV206" s="14">
        <v>103.03034854921862</v>
      </c>
      <c r="AW206" s="14">
        <v>98.899496329424437</v>
      </c>
      <c r="AX206" s="14">
        <v>95.817967615992529</v>
      </c>
      <c r="AY206" s="14">
        <v>96.132603348087287</v>
      </c>
      <c r="AZ206" s="14">
        <v>99.675676758895861</v>
      </c>
      <c r="BA206" s="14">
        <v>106.26602773397462</v>
      </c>
      <c r="BB206" s="14">
        <v>113.72271815888234</v>
      </c>
      <c r="BC206" s="14">
        <v>121.24347638562904</v>
      </c>
      <c r="BD206" s="14" t="s">
        <v>258</v>
      </c>
      <c r="BE206" s="14" t="s">
        <v>258</v>
      </c>
      <c r="BF206" s="14" t="s">
        <v>258</v>
      </c>
    </row>
    <row r="207" spans="1:58" s="1" customFormat="1">
      <c r="A207" s="11" t="s">
        <v>76</v>
      </c>
      <c r="B207" s="11" t="s">
        <v>34</v>
      </c>
      <c r="C207" s="14"/>
      <c r="D207" s="14">
        <f t="shared" si="762"/>
        <v>1489</v>
      </c>
      <c r="E207" s="14">
        <f t="shared" si="763"/>
        <v>220.00000000005821</v>
      </c>
      <c r="F207" s="14">
        <f t="shared" si="764"/>
        <v>-1425.9999999999709</v>
      </c>
      <c r="G207" s="14">
        <f t="shared" si="765"/>
        <v>-259.00000000011642</v>
      </c>
      <c r="H207" s="14">
        <f t="shared" si="766"/>
        <v>434.0000000000291</v>
      </c>
      <c r="I207" s="14">
        <f t="shared" ref="I207:I208" si="769">I29-H29</f>
        <v>1619.0000000002037</v>
      </c>
      <c r="J207" s="14">
        <f t="shared" ref="J207:M207" si="770">J29-I29</f>
        <v>-20.817389329109574</v>
      </c>
      <c r="K207" s="14">
        <f t="shared" si="770"/>
        <v>-45.801081755198538</v>
      </c>
      <c r="L207" s="14">
        <f t="shared" si="770"/>
        <v>-83.217376122571295</v>
      </c>
      <c r="M207" s="14">
        <f t="shared" si="770"/>
        <v>-129.57093294907827</v>
      </c>
      <c r="N207" s="14">
        <v>-207.72970630828058</v>
      </c>
      <c r="O207" s="14">
        <v>-205.2380093857937</v>
      </c>
      <c r="P207" s="14">
        <v>-113.80367581546307</v>
      </c>
      <c r="Q207" s="14">
        <v>-111.49709337839158</v>
      </c>
      <c r="R207" s="14">
        <v>-93.321507989487145</v>
      </c>
      <c r="S207" s="14">
        <v>-110.20546556942281</v>
      </c>
      <c r="T207" s="14">
        <v>-117.35275500669377</v>
      </c>
      <c r="U207" s="14">
        <v>-37.625659980985802</v>
      </c>
      <c r="V207" s="14">
        <v>-50.091014804551378</v>
      </c>
      <c r="W207" s="14">
        <v>-86.305178709386382</v>
      </c>
      <c r="X207" s="14">
        <v>-104.41267819461063</v>
      </c>
      <c r="Y207" s="14">
        <v>-152.47006479461561</v>
      </c>
      <c r="Z207" s="14">
        <v>-94.584765636856901</v>
      </c>
      <c r="AA207" s="14">
        <v>-146.54776004859013</v>
      </c>
      <c r="AB207" s="14">
        <v>-224.84984875534428</v>
      </c>
      <c r="AC207" s="14">
        <v>-281.72828157825279</v>
      </c>
      <c r="AD207" s="14">
        <v>-335.45183739287313</v>
      </c>
      <c r="AE207" s="14">
        <v>-315.32615182278096</v>
      </c>
      <c r="AF207" s="14">
        <v>-333.00016126743867</v>
      </c>
      <c r="AG207" s="14">
        <v>-327.7541357378941</v>
      </c>
      <c r="AH207" s="14">
        <v>-340.3692454676202</v>
      </c>
      <c r="AI207" s="14">
        <v>-359.41682076983852</v>
      </c>
      <c r="AJ207" s="14">
        <v>-379.09306744567584</v>
      </c>
      <c r="AK207" s="14">
        <v>-399.82200586734689</v>
      </c>
      <c r="AL207" s="14">
        <v>-422.26677251566434</v>
      </c>
      <c r="AM207" s="14">
        <v>-448.72724447000655</v>
      </c>
      <c r="AN207" s="14">
        <v>-477.64139684778638</v>
      </c>
      <c r="AO207" s="14">
        <v>-502.14592005708255</v>
      </c>
      <c r="AP207" s="14">
        <v>-526.30893642196315</v>
      </c>
      <c r="AQ207" s="14">
        <v>-553.33396990224719</v>
      </c>
      <c r="AR207" s="14">
        <v>-570.74395983983413</v>
      </c>
      <c r="AS207" s="14">
        <v>-593.22689120922587</v>
      </c>
      <c r="AT207" s="14">
        <v>-602.10006767994491</v>
      </c>
      <c r="AU207" s="14">
        <v>-608.51775260356953</v>
      </c>
      <c r="AV207" s="14">
        <v>-618.07674427487655</v>
      </c>
      <c r="AW207" s="14">
        <v>-615.39990143346949</v>
      </c>
      <c r="AX207" s="14">
        <v>-613.98632868754794</v>
      </c>
      <c r="AY207" s="14">
        <v>-607.98981685598847</v>
      </c>
      <c r="AZ207" s="14">
        <v>-591.72874694073107</v>
      </c>
      <c r="BA207" s="14">
        <v>-572.93158788653091</v>
      </c>
      <c r="BB207" s="14">
        <v>-556.5778967445367</v>
      </c>
      <c r="BC207" s="14">
        <v>-531.37844492244767</v>
      </c>
      <c r="BD207" s="14" t="s">
        <v>258</v>
      </c>
      <c r="BE207" s="14" t="s">
        <v>258</v>
      </c>
      <c r="BF207" s="14" t="s">
        <v>258</v>
      </c>
    </row>
    <row r="208" spans="1:58">
      <c r="A208" s="11"/>
      <c r="B208" s="11" t="s">
        <v>35</v>
      </c>
      <c r="C208" s="14"/>
      <c r="D208" s="14">
        <f t="shared" si="762"/>
        <v>1416</v>
      </c>
      <c r="E208" s="14">
        <f t="shared" si="763"/>
        <v>-594.99999999994179</v>
      </c>
      <c r="F208" s="14">
        <f t="shared" si="764"/>
        <v>-1232.0000000000582</v>
      </c>
      <c r="G208" s="14">
        <f t="shared" si="765"/>
        <v>-126.00000000011642</v>
      </c>
      <c r="H208" s="14">
        <f t="shared" si="766"/>
        <v>2537.9999999999418</v>
      </c>
      <c r="I208" s="14">
        <f t="shared" si="769"/>
        <v>2926.0000000000582</v>
      </c>
      <c r="J208" s="14">
        <f t="shared" ref="J208:M208" si="771">J30-I30</f>
        <v>355.81561761000194</v>
      </c>
      <c r="K208" s="14">
        <f t="shared" si="771"/>
        <v>237.74697443773039</v>
      </c>
      <c r="L208" s="14">
        <f t="shared" si="771"/>
        <v>134.34015846438706</v>
      </c>
      <c r="M208" s="14">
        <f t="shared" si="771"/>
        <v>48.756418974837288</v>
      </c>
      <c r="N208" s="14">
        <v>-77.227764170092996</v>
      </c>
      <c r="O208" s="14">
        <v>-145.05208604794461</v>
      </c>
      <c r="P208" s="14">
        <v>-26.012116836209316</v>
      </c>
      <c r="Q208" s="14">
        <v>-78.813633417361416</v>
      </c>
      <c r="R208" s="14">
        <v>-136.11267288069939</v>
      </c>
      <c r="S208" s="14">
        <v>-177.51275548967533</v>
      </c>
      <c r="T208" s="14">
        <v>-206.16647833219031</v>
      </c>
      <c r="U208" s="14">
        <v>-114.87270834931405</v>
      </c>
      <c r="V208" s="14">
        <v>-169.34906832175329</v>
      </c>
      <c r="W208" s="14">
        <v>-178.86666028451873</v>
      </c>
      <c r="X208" s="14">
        <v>-218.31512377999024</v>
      </c>
      <c r="Y208" s="14">
        <v>-239.88393452065066</v>
      </c>
      <c r="Z208" s="14">
        <v>-181.31129747000523</v>
      </c>
      <c r="AA208" s="14">
        <v>-246.02968473703368</v>
      </c>
      <c r="AB208" s="14">
        <v>-423.58997177117271</v>
      </c>
      <c r="AC208" s="14">
        <v>-465.27954428922385</v>
      </c>
      <c r="AD208" s="14">
        <v>-552.39981024252484</v>
      </c>
      <c r="AE208" s="14">
        <v>-538.80454571254086</v>
      </c>
      <c r="AF208" s="14">
        <v>-548.08025833033025</v>
      </c>
      <c r="AG208" s="14">
        <v>-436.19821346708341</v>
      </c>
      <c r="AH208" s="14">
        <v>-401.9664615218644</v>
      </c>
      <c r="AI208" s="14">
        <v>-386.07973417313769</v>
      </c>
      <c r="AJ208" s="14">
        <v>-386.02394454332534</v>
      </c>
      <c r="AK208" s="14">
        <v>-399.73190995835466</v>
      </c>
      <c r="AL208" s="14">
        <v>-423.47075559740188</v>
      </c>
      <c r="AM208" s="14">
        <v>-460.61336633120663</v>
      </c>
      <c r="AN208" s="14">
        <v>-499.013987020473</v>
      </c>
      <c r="AO208" s="14">
        <v>-550.37605540192453</v>
      </c>
      <c r="AP208" s="14">
        <v>-591.42681708099553</v>
      </c>
      <c r="AQ208" s="14">
        <v>-647.14194280077936</v>
      </c>
      <c r="AR208" s="14">
        <v>-684.91440559912007</v>
      </c>
      <c r="AS208" s="14">
        <v>-719.73631231952459</v>
      </c>
      <c r="AT208" s="14">
        <v>-757.06595483154524</v>
      </c>
      <c r="AU208" s="14">
        <v>-777.17640124296304</v>
      </c>
      <c r="AV208" s="14">
        <v>-803.40567525278311</v>
      </c>
      <c r="AW208" s="14">
        <v>-824.58984131115722</v>
      </c>
      <c r="AX208" s="14">
        <v>-843.21909920114558</v>
      </c>
      <c r="AY208" s="14">
        <v>-856.51074765564408</v>
      </c>
      <c r="AZ208" s="14">
        <v>-874.48318384698359</v>
      </c>
      <c r="BA208" s="14">
        <v>-887.1110839471221</v>
      </c>
      <c r="BB208" s="14">
        <v>-895.85162767855218</v>
      </c>
      <c r="BC208" s="14">
        <v>-893.59131744399201</v>
      </c>
      <c r="BD208" s="14" t="s">
        <v>258</v>
      </c>
      <c r="BE208" s="14" t="s">
        <v>258</v>
      </c>
      <c r="BF208" s="14" t="s">
        <v>258</v>
      </c>
    </row>
    <row r="209" spans="1:58">
      <c r="A209" s="11"/>
      <c r="B209" s="11" t="s">
        <v>36</v>
      </c>
      <c r="C209" s="13"/>
      <c r="D209" s="13">
        <f t="shared" ref="D209" si="772">SUM(D206:D208)</f>
        <v>4959.0000000001164</v>
      </c>
      <c r="E209" s="13">
        <f t="shared" ref="E209" si="773">SUM(E206:E208)</f>
        <v>-820.99999999991269</v>
      </c>
      <c r="F209" s="13">
        <f t="shared" ref="F209" si="774">SUM(F206:F208)</f>
        <v>-4969.0000000000582</v>
      </c>
      <c r="G209" s="13">
        <f t="shared" ref="G209" si="775">SUM(G206:G208)</f>
        <v>-278.00000000023283</v>
      </c>
      <c r="H209" s="13">
        <f t="shared" ref="H209" si="776">SUM(H206:H208)</f>
        <v>5208.9999999998545</v>
      </c>
      <c r="I209" s="13">
        <f t="shared" ref="I209" si="777">SUM(I206:I208)</f>
        <v>6885.0000000002328</v>
      </c>
      <c r="J209" s="13">
        <f t="shared" ref="J209" si="778">SUM(J206:J208)</f>
        <v>668.83783589222003</v>
      </c>
      <c r="K209" s="13">
        <f t="shared" ref="K209" si="779">SUM(K206:K208)</f>
        <v>454.20619290487957</v>
      </c>
      <c r="L209" s="13">
        <f t="shared" ref="L209" si="780">SUM(L206:L208)</f>
        <v>259.38138640963007</v>
      </c>
      <c r="M209" s="13">
        <f t="shared" ref="M209" si="781">SUM(M206:M208)</f>
        <v>49.862766025966266</v>
      </c>
      <c r="N209" s="13">
        <f t="shared" ref="N209" si="782">SUM(N206:N208)</f>
        <v>-130.05294194933958</v>
      </c>
      <c r="O209" s="13">
        <f t="shared" ref="O209" si="783">SUM(O206:O208)</f>
        <v>-179.377366333385</v>
      </c>
      <c r="P209" s="13">
        <f t="shared" ref="P209" si="784">SUM(P206:P208)</f>
        <v>134.80921261847834</v>
      </c>
      <c r="Q209" s="13">
        <f t="shared" ref="Q209" si="785">SUM(Q206:Q208)</f>
        <v>102.50986656444729</v>
      </c>
      <c r="R209" s="13">
        <f t="shared" ref="R209" si="786">SUM(R206:R208)</f>
        <v>81.664238526893314</v>
      </c>
      <c r="S209" s="13">
        <f t="shared" ref="S209" si="787">SUM(S206:S208)</f>
        <v>15.516338525456376</v>
      </c>
      <c r="T209" s="13">
        <f t="shared" ref="T209" si="788">SUM(T206:T208)</f>
        <v>27.130627999344142</v>
      </c>
      <c r="U209" s="13">
        <f t="shared" ref="U209" si="789">SUM(U206:U208)</f>
        <v>314.60395645545213</v>
      </c>
      <c r="V209" s="13">
        <f t="shared" ref="V209" si="790">SUM(V206:V208)</f>
        <v>282.14692516450305</v>
      </c>
      <c r="W209" s="13">
        <f t="shared" ref="W209" si="791">SUM(W206:W208)</f>
        <v>247.11063604327501</v>
      </c>
      <c r="X209" s="13">
        <f t="shared" ref="X209" si="792">SUM(X206:X208)</f>
        <v>183.87753183528548</v>
      </c>
      <c r="Y209" s="13">
        <f t="shared" ref="Y209" si="793">SUM(Y206:Y208)</f>
        <v>87.807957568176789</v>
      </c>
      <c r="Z209" s="13">
        <f t="shared" ref="Z209" si="794">SUM(Z206:Z208)</f>
        <v>299.3993985663983</v>
      </c>
      <c r="AA209" s="13">
        <f t="shared" ref="AA209" si="795">SUM(AA206:AA208)</f>
        <v>122.70462154404959</v>
      </c>
      <c r="AB209" s="13">
        <f t="shared" ref="AB209" si="796">SUM(AB206:AB208)</f>
        <v>-266.06960003258428</v>
      </c>
      <c r="AC209" s="13">
        <f t="shared" ref="AC209" si="797">SUM(AC206:AC208)</f>
        <v>-412.90622233273461</v>
      </c>
      <c r="AD209" s="13">
        <f t="shared" ref="AD209" si="798">SUM(AD206:AD208)</f>
        <v>-653.46772318633157</v>
      </c>
      <c r="AE209" s="13">
        <f t="shared" ref="AE209" si="799">SUM(AE206:AE208)</f>
        <v>-591.00415390462149</v>
      </c>
      <c r="AF209" s="13">
        <f t="shared" ref="AF209" si="800">SUM(AF206:AF208)</f>
        <v>-699.06744987351703</v>
      </c>
      <c r="AG209" s="13">
        <f t="shared" ref="AG209" si="801">SUM(AG206:AG208)</f>
        <v>-491.62313264847035</v>
      </c>
      <c r="AH209" s="13">
        <f t="shared" ref="AH209" si="802">SUM(AH206:AH208)</f>
        <v>-463.46540296688909</v>
      </c>
      <c r="AI209" s="13">
        <f t="shared" ref="AI209" si="803">SUM(AI206:AI208)</f>
        <v>-451.28756445812178</v>
      </c>
      <c r="AJ209" s="13">
        <f t="shared" ref="AJ209" si="804">SUM(AJ206:AJ208)</f>
        <v>-466.01555242892937</v>
      </c>
      <c r="AK209" s="13">
        <f t="shared" ref="AK209" si="805">SUM(AK206:AK208)</f>
        <v>-507.92750924831489</v>
      </c>
      <c r="AL209" s="13">
        <f t="shared" ref="AL209" si="806">SUM(AL206:AL208)</f>
        <v>-557.92404404006083</v>
      </c>
      <c r="AM209" s="13">
        <f t="shared" ref="AM209" si="807">SUM(AM206:AM208)</f>
        <v>-637.24902629520511</v>
      </c>
      <c r="AN209" s="13">
        <f t="shared" ref="AN209" si="808">SUM(AN206:AN208)</f>
        <v>-726.8961775378848</v>
      </c>
      <c r="AO209" s="13">
        <f t="shared" ref="AO209" si="809">SUM(AO206:AO208)</f>
        <v>-823.05758072354365</v>
      </c>
      <c r="AP209" s="13">
        <f t="shared" ref="AP209" si="810">SUM(AP206:AP208)</f>
        <v>-918.98386056371965</v>
      </c>
      <c r="AQ209" s="13">
        <f t="shared" ref="AQ209" si="811">SUM(AQ206:AQ208)</f>
        <v>-1022.0774921899138</v>
      </c>
      <c r="AR209" s="13">
        <f t="shared" ref="AR209" si="812">SUM(AR206:AR208)</f>
        <v>-1106.1521614638623</v>
      </c>
      <c r="AS209" s="13">
        <f t="shared" ref="AS209" si="813">SUM(AS206:AS208)</f>
        <v>-1178.4690254208981</v>
      </c>
      <c r="AT209" s="13">
        <f t="shared" ref="AT209" si="814">SUM(AT206:AT208)</f>
        <v>-1244.217945459357</v>
      </c>
      <c r="AU209" s="13">
        <f t="shared" ref="AU209" si="815">SUM(AU206:AU208)</f>
        <v>-1273.2694755585107</v>
      </c>
      <c r="AV209" s="13">
        <f t="shared" ref="AV209" si="816">SUM(AV206:AV208)</f>
        <v>-1318.452070978441</v>
      </c>
      <c r="AW209" s="13">
        <f t="shared" ref="AW209" si="817">SUM(AW206:AW208)</f>
        <v>-1341.0902464152023</v>
      </c>
      <c r="AX209" s="13">
        <f t="shared" ref="AX209" si="818">SUM(AX206:AX208)</f>
        <v>-1361.387460272701</v>
      </c>
      <c r="AY209" s="13">
        <f t="shared" ref="AY209" si="819">SUM(AY206:AY208)</f>
        <v>-1368.3679611635453</v>
      </c>
      <c r="AZ209" s="13">
        <f t="shared" ref="AZ209" si="820">SUM(AZ206:AZ208)</f>
        <v>-1366.5362540288188</v>
      </c>
      <c r="BA209" s="13">
        <f t="shared" ref="BA209" si="821">SUM(BA206:BA208)</f>
        <v>-1353.7766440996784</v>
      </c>
      <c r="BB209" s="13">
        <f t="shared" ref="BB209" si="822">SUM(BB206:BB208)</f>
        <v>-1338.7068062642065</v>
      </c>
      <c r="BC209" s="13">
        <f t="shared" ref="BC209" si="823">SUM(BC206:BC208)</f>
        <v>-1303.7262859808106</v>
      </c>
      <c r="BD209" s="13" t="s">
        <v>258</v>
      </c>
      <c r="BE209" s="13" t="s">
        <v>258</v>
      </c>
      <c r="BF209" s="13" t="s">
        <v>258</v>
      </c>
    </row>
    <row r="210" spans="1:58" ht="15" customHeight="1">
      <c r="A210" s="11"/>
      <c r="B210" s="11"/>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row>
    <row r="211" spans="1:58" ht="15" customHeight="1">
      <c r="A211" s="11"/>
      <c r="B211" s="11"/>
      <c r="C211" s="14" t="s">
        <v>261</v>
      </c>
      <c r="D211" s="14" t="s">
        <v>261</v>
      </c>
      <c r="E211" s="14" t="s">
        <v>261</v>
      </c>
      <c r="F211" s="14" t="s">
        <v>261</v>
      </c>
      <c r="G211" s="14" t="s">
        <v>261</v>
      </c>
      <c r="H211" s="14" t="s">
        <v>261</v>
      </c>
      <c r="I211" s="14" t="s">
        <v>261</v>
      </c>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t="s">
        <v>258</v>
      </c>
      <c r="BE211" s="14" t="s">
        <v>258</v>
      </c>
      <c r="BF211" s="14" t="s">
        <v>258</v>
      </c>
    </row>
    <row r="212" spans="1:58" ht="15" customHeight="1">
      <c r="A212" s="11"/>
      <c r="B212" s="11"/>
      <c r="C212" s="14" t="s">
        <v>261</v>
      </c>
      <c r="D212" s="14" t="s">
        <v>261</v>
      </c>
      <c r="E212" s="14" t="s">
        <v>261</v>
      </c>
      <c r="F212" s="14" t="s">
        <v>261</v>
      </c>
      <c r="G212" s="14" t="s">
        <v>261</v>
      </c>
      <c r="H212" s="14" t="s">
        <v>261</v>
      </c>
      <c r="I212" s="14" t="s">
        <v>261</v>
      </c>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t="s">
        <v>258</v>
      </c>
      <c r="BE212" s="14" t="s">
        <v>258</v>
      </c>
      <c r="BF212" s="14" t="s">
        <v>258</v>
      </c>
    </row>
    <row r="213" spans="1:58" hidden="1">
      <c r="C213" s="1" t="s">
        <v>261</v>
      </c>
      <c r="D213" s="1" t="s">
        <v>261</v>
      </c>
      <c r="E213" s="1" t="s">
        <v>261</v>
      </c>
      <c r="F213" s="1" t="s">
        <v>261</v>
      </c>
      <c r="G213" s="1" t="s">
        <v>261</v>
      </c>
      <c r="H213" s="1" t="s">
        <v>261</v>
      </c>
      <c r="I213" s="1" t="s">
        <v>261</v>
      </c>
      <c r="BD213" s="1" t="s">
        <v>258</v>
      </c>
      <c r="BE213" s="1" t="s">
        <v>258</v>
      </c>
      <c r="BF213" s="1" t="s">
        <v>258</v>
      </c>
    </row>
    <row r="214" spans="1:58" hidden="1">
      <c r="A214" s="11" t="s">
        <v>291</v>
      </c>
      <c r="B214" s="11" t="s">
        <v>33</v>
      </c>
      <c r="C214" s="14" t="s">
        <v>261</v>
      </c>
      <c r="D214" s="14" t="s">
        <v>261</v>
      </c>
      <c r="E214" s="14" t="s">
        <v>261</v>
      </c>
      <c r="F214" s="14" t="s">
        <v>261</v>
      </c>
      <c r="G214" s="14" t="s">
        <v>261</v>
      </c>
      <c r="H214" s="14" t="s">
        <v>261</v>
      </c>
      <c r="I214" s="14" t="s">
        <v>261</v>
      </c>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t="s">
        <v>258</v>
      </c>
      <c r="BE214" s="14" t="s">
        <v>258</v>
      </c>
      <c r="BF214" s="14" t="s">
        <v>258</v>
      </c>
    </row>
    <row r="215" spans="1:58" hidden="1">
      <c r="A215" s="11" t="s">
        <v>20</v>
      </c>
      <c r="B215" s="11" t="s">
        <v>34</v>
      </c>
      <c r="C215" s="14" t="s">
        <v>261</v>
      </c>
      <c r="D215" s="14" t="s">
        <v>261</v>
      </c>
      <c r="E215" s="14" t="s">
        <v>261</v>
      </c>
      <c r="F215" s="14" t="s">
        <v>261</v>
      </c>
      <c r="G215" s="14" t="s">
        <v>261</v>
      </c>
      <c r="H215" s="14" t="s">
        <v>261</v>
      </c>
      <c r="I215" s="14" t="s">
        <v>261</v>
      </c>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t="s">
        <v>258</v>
      </c>
      <c r="BE215" s="14" t="s">
        <v>258</v>
      </c>
      <c r="BF215" s="14" t="s">
        <v>258</v>
      </c>
    </row>
    <row r="216" spans="1:58" hidden="1">
      <c r="A216" s="11"/>
      <c r="B216" s="11" t="s">
        <v>35</v>
      </c>
      <c r="C216" s="14" t="s">
        <v>261</v>
      </c>
      <c r="D216" s="14" t="s">
        <v>261</v>
      </c>
      <c r="E216" s="14" t="s">
        <v>261</v>
      </c>
      <c r="F216" s="14" t="s">
        <v>261</v>
      </c>
      <c r="G216" s="14" t="s">
        <v>261</v>
      </c>
      <c r="H216" s="14" t="s">
        <v>261</v>
      </c>
      <c r="I216" s="14" t="s">
        <v>261</v>
      </c>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t="s">
        <v>258</v>
      </c>
      <c r="BE216" s="14" t="s">
        <v>258</v>
      </c>
      <c r="BF216" s="14" t="s">
        <v>258</v>
      </c>
    </row>
    <row r="217" spans="1:58" hidden="1">
      <c r="A217" s="11"/>
      <c r="B217" s="11" t="s">
        <v>36</v>
      </c>
      <c r="C217" s="13" t="s">
        <v>261</v>
      </c>
      <c r="D217" s="13" t="s">
        <v>261</v>
      </c>
      <c r="E217" s="13" t="s">
        <v>261</v>
      </c>
      <c r="F217" s="13" t="s">
        <v>261</v>
      </c>
      <c r="G217" s="13" t="s">
        <v>261</v>
      </c>
      <c r="H217" s="13" t="s">
        <v>261</v>
      </c>
      <c r="I217" s="13" t="s">
        <v>261</v>
      </c>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t="s">
        <v>258</v>
      </c>
      <c r="BE217" s="13" t="s">
        <v>258</v>
      </c>
      <c r="BF217" s="13" t="s">
        <v>258</v>
      </c>
    </row>
    <row r="218" spans="1:58" ht="15" hidden="1" customHeight="1">
      <c r="A218" s="11"/>
      <c r="B218" s="11"/>
      <c r="C218" s="14" t="s">
        <v>261</v>
      </c>
      <c r="D218" s="14" t="s">
        <v>261</v>
      </c>
      <c r="E218" s="14" t="s">
        <v>261</v>
      </c>
      <c r="F218" s="14" t="s">
        <v>261</v>
      </c>
      <c r="G218" s="14" t="s">
        <v>261</v>
      </c>
      <c r="H218" s="14" t="s">
        <v>261</v>
      </c>
      <c r="I218" s="14" t="s">
        <v>261</v>
      </c>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t="s">
        <v>258</v>
      </c>
      <c r="BE218" s="14" t="s">
        <v>258</v>
      </c>
      <c r="BF218" s="14" t="s">
        <v>258</v>
      </c>
    </row>
    <row r="219" spans="1:58" ht="15" hidden="1" customHeight="1">
      <c r="A219" s="11"/>
      <c r="B219" s="11"/>
      <c r="C219" s="14" t="s">
        <v>261</v>
      </c>
      <c r="D219" s="14" t="s">
        <v>261</v>
      </c>
      <c r="E219" s="14" t="s">
        <v>261</v>
      </c>
      <c r="F219" s="14" t="s">
        <v>261</v>
      </c>
      <c r="G219" s="14" t="s">
        <v>261</v>
      </c>
      <c r="H219" s="14" t="s">
        <v>261</v>
      </c>
      <c r="I219" s="14" t="s">
        <v>261</v>
      </c>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t="s">
        <v>258</v>
      </c>
      <c r="BE219" s="14" t="s">
        <v>258</v>
      </c>
      <c r="BF219" s="14" t="s">
        <v>258</v>
      </c>
    </row>
    <row r="220" spans="1:58" ht="15" hidden="1" customHeight="1">
      <c r="A220" s="11"/>
      <c r="B220" s="11"/>
      <c r="C220" s="14" t="s">
        <v>261</v>
      </c>
      <c r="D220" s="14" t="s">
        <v>261</v>
      </c>
      <c r="E220" s="14" t="s">
        <v>261</v>
      </c>
      <c r="F220" s="14" t="s">
        <v>261</v>
      </c>
      <c r="G220" s="14" t="s">
        <v>261</v>
      </c>
      <c r="H220" s="14" t="s">
        <v>261</v>
      </c>
      <c r="I220" s="14" t="s">
        <v>261</v>
      </c>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t="s">
        <v>258</v>
      </c>
      <c r="BE220" s="14" t="s">
        <v>258</v>
      </c>
      <c r="BF220" s="14" t="s">
        <v>258</v>
      </c>
    </row>
    <row r="221" spans="1:58" hidden="1">
      <c r="A221" s="11" t="s">
        <v>292</v>
      </c>
      <c r="B221" s="11" t="s">
        <v>33</v>
      </c>
      <c r="C221" s="14" t="s">
        <v>261</v>
      </c>
      <c r="D221" s="14" t="s">
        <v>261</v>
      </c>
      <c r="E221" s="14" t="s">
        <v>261</v>
      </c>
      <c r="F221" s="14" t="s">
        <v>261</v>
      </c>
      <c r="G221" s="14" t="s">
        <v>261</v>
      </c>
      <c r="H221" s="14" t="s">
        <v>261</v>
      </c>
      <c r="I221" s="14" t="s">
        <v>261</v>
      </c>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t="s">
        <v>258</v>
      </c>
      <c r="BE221" s="14" t="s">
        <v>258</v>
      </c>
      <c r="BF221" s="14" t="s">
        <v>258</v>
      </c>
    </row>
    <row r="222" spans="1:58" hidden="1">
      <c r="A222" s="11" t="s">
        <v>21</v>
      </c>
      <c r="B222" s="11" t="s">
        <v>34</v>
      </c>
      <c r="C222" s="14" t="s">
        <v>261</v>
      </c>
      <c r="D222" s="14" t="s">
        <v>261</v>
      </c>
      <c r="E222" s="14" t="s">
        <v>261</v>
      </c>
      <c r="F222" s="14" t="s">
        <v>261</v>
      </c>
      <c r="G222" s="14" t="s">
        <v>261</v>
      </c>
      <c r="H222" s="14" t="s">
        <v>261</v>
      </c>
      <c r="I222" s="14" t="s">
        <v>261</v>
      </c>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t="s">
        <v>258</v>
      </c>
      <c r="BE222" s="14" t="s">
        <v>258</v>
      </c>
      <c r="BF222" s="14" t="s">
        <v>258</v>
      </c>
    </row>
    <row r="223" spans="1:58" hidden="1">
      <c r="A223" s="11"/>
      <c r="B223" s="11" t="s">
        <v>35</v>
      </c>
      <c r="C223" s="14" t="s">
        <v>261</v>
      </c>
      <c r="D223" s="14" t="s">
        <v>261</v>
      </c>
      <c r="E223" s="14" t="s">
        <v>261</v>
      </c>
      <c r="F223" s="14" t="s">
        <v>261</v>
      </c>
      <c r="G223" s="14" t="s">
        <v>261</v>
      </c>
      <c r="H223" s="14" t="s">
        <v>261</v>
      </c>
      <c r="I223" s="14" t="s">
        <v>261</v>
      </c>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t="s">
        <v>258</v>
      </c>
      <c r="BE223" s="14" t="s">
        <v>258</v>
      </c>
      <c r="BF223" s="14" t="s">
        <v>258</v>
      </c>
    </row>
    <row r="224" spans="1:58" hidden="1">
      <c r="A224" s="11"/>
      <c r="B224" s="11" t="s">
        <v>36</v>
      </c>
      <c r="C224" s="13" t="s">
        <v>261</v>
      </c>
      <c r="D224" s="13" t="s">
        <v>261</v>
      </c>
      <c r="E224" s="13" t="s">
        <v>261</v>
      </c>
      <c r="F224" s="13" t="s">
        <v>261</v>
      </c>
      <c r="G224" s="13" t="s">
        <v>261</v>
      </c>
      <c r="H224" s="13" t="s">
        <v>261</v>
      </c>
      <c r="I224" s="13" t="s">
        <v>261</v>
      </c>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t="s">
        <v>258</v>
      </c>
      <c r="BE224" s="13" t="s">
        <v>258</v>
      </c>
      <c r="BF224" s="13" t="s">
        <v>258</v>
      </c>
    </row>
    <row r="225" spans="1:58" ht="15" hidden="1" customHeight="1">
      <c r="A225" s="11"/>
      <c r="B225" s="11"/>
      <c r="C225" s="14" t="s">
        <v>261</v>
      </c>
      <c r="D225" s="14" t="s">
        <v>261</v>
      </c>
      <c r="E225" s="14" t="s">
        <v>261</v>
      </c>
      <c r="F225" s="14" t="s">
        <v>261</v>
      </c>
      <c r="G225" s="14" t="s">
        <v>261</v>
      </c>
      <c r="H225" s="14" t="s">
        <v>261</v>
      </c>
      <c r="I225" s="14" t="s">
        <v>261</v>
      </c>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t="s">
        <v>258</v>
      </c>
      <c r="BE225" s="14" t="s">
        <v>258</v>
      </c>
      <c r="BF225" s="14" t="s">
        <v>258</v>
      </c>
    </row>
    <row r="226" spans="1:58" ht="15" hidden="1" customHeight="1">
      <c r="A226" s="11"/>
      <c r="B226" s="11"/>
      <c r="C226" s="14" t="s">
        <v>261</v>
      </c>
      <c r="D226" s="14" t="s">
        <v>261</v>
      </c>
      <c r="E226" s="14" t="s">
        <v>261</v>
      </c>
      <c r="F226" s="14" t="s">
        <v>261</v>
      </c>
      <c r="G226" s="14" t="s">
        <v>261</v>
      </c>
      <c r="H226" s="14" t="s">
        <v>261</v>
      </c>
      <c r="I226" s="14" t="s">
        <v>261</v>
      </c>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t="s">
        <v>258</v>
      </c>
      <c r="BE226" s="14" t="s">
        <v>258</v>
      </c>
      <c r="BF226" s="14" t="s">
        <v>258</v>
      </c>
    </row>
    <row r="227" spans="1:58" ht="15" hidden="1" customHeight="1">
      <c r="A227" s="11"/>
      <c r="B227" s="11"/>
      <c r="C227" s="14" t="s">
        <v>261</v>
      </c>
      <c r="D227" s="14" t="s">
        <v>261</v>
      </c>
      <c r="E227" s="14" t="s">
        <v>261</v>
      </c>
      <c r="F227" s="14" t="s">
        <v>261</v>
      </c>
      <c r="G227" s="14" t="s">
        <v>261</v>
      </c>
      <c r="H227" s="14" t="s">
        <v>261</v>
      </c>
      <c r="I227" s="14" t="s">
        <v>261</v>
      </c>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t="s">
        <v>258</v>
      </c>
      <c r="BE227" s="14" t="s">
        <v>258</v>
      </c>
      <c r="BF227" s="14" t="s">
        <v>258</v>
      </c>
    </row>
    <row r="228" spans="1:58" hidden="1">
      <c r="C228" s="1" t="s">
        <v>261</v>
      </c>
      <c r="D228" s="1" t="s">
        <v>261</v>
      </c>
      <c r="E228" s="1" t="s">
        <v>261</v>
      </c>
      <c r="F228" s="1" t="s">
        <v>261</v>
      </c>
      <c r="G228" s="1" t="s">
        <v>261</v>
      </c>
      <c r="H228" s="1" t="s">
        <v>261</v>
      </c>
      <c r="I228" s="1" t="s">
        <v>261</v>
      </c>
      <c r="BD228" s="1" t="s">
        <v>258</v>
      </c>
      <c r="BE228" s="1" t="s">
        <v>258</v>
      </c>
      <c r="BF228" s="1" t="s">
        <v>258</v>
      </c>
    </row>
    <row r="229" spans="1:58" s="25" customFormat="1" hidden="1">
      <c r="A229" s="24" t="s">
        <v>293</v>
      </c>
      <c r="B229" s="11" t="s">
        <v>33</v>
      </c>
      <c r="C229" s="14" t="s">
        <v>261</v>
      </c>
      <c r="D229" s="14" t="s">
        <v>261</v>
      </c>
      <c r="E229" s="14" t="s">
        <v>261</v>
      </c>
      <c r="F229" s="14" t="s">
        <v>261</v>
      </c>
      <c r="G229" s="14" t="s">
        <v>261</v>
      </c>
      <c r="H229" s="14" t="s">
        <v>261</v>
      </c>
      <c r="I229" s="14" t="s">
        <v>261</v>
      </c>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t="s">
        <v>258</v>
      </c>
      <c r="BE229" s="14" t="s">
        <v>258</v>
      </c>
      <c r="BF229" s="14" t="s">
        <v>258</v>
      </c>
    </row>
    <row r="230" spans="1:58" s="25" customFormat="1" hidden="1">
      <c r="A230" s="27"/>
      <c r="B230" s="11" t="s">
        <v>34</v>
      </c>
      <c r="C230" s="14" t="s">
        <v>261</v>
      </c>
      <c r="D230" s="14" t="s">
        <v>261</v>
      </c>
      <c r="E230" s="14" t="s">
        <v>261</v>
      </c>
      <c r="F230" s="14" t="s">
        <v>261</v>
      </c>
      <c r="G230" s="14" t="s">
        <v>261</v>
      </c>
      <c r="H230" s="14" t="s">
        <v>261</v>
      </c>
      <c r="I230" s="14" t="s">
        <v>261</v>
      </c>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t="s">
        <v>258</v>
      </c>
      <c r="BE230" s="14" t="s">
        <v>258</v>
      </c>
      <c r="BF230" s="14" t="s">
        <v>258</v>
      </c>
    </row>
    <row r="231" spans="1:58" s="25" customFormat="1" hidden="1">
      <c r="A231" s="27"/>
      <c r="B231" s="11" t="s">
        <v>35</v>
      </c>
      <c r="C231" s="14" t="s">
        <v>261</v>
      </c>
      <c r="D231" s="14" t="s">
        <v>261</v>
      </c>
      <c r="E231" s="14" t="s">
        <v>261</v>
      </c>
      <c r="F231" s="14" t="s">
        <v>261</v>
      </c>
      <c r="G231" s="14" t="s">
        <v>261</v>
      </c>
      <c r="H231" s="14" t="s">
        <v>261</v>
      </c>
      <c r="I231" s="14" t="s">
        <v>261</v>
      </c>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t="s">
        <v>258</v>
      </c>
      <c r="BE231" s="14" t="s">
        <v>258</v>
      </c>
      <c r="BF231" s="14" t="s">
        <v>258</v>
      </c>
    </row>
    <row r="232" spans="1:58" s="25" customFormat="1" hidden="1">
      <c r="A232" s="27"/>
      <c r="B232" s="11" t="s">
        <v>36</v>
      </c>
      <c r="C232" s="14" t="s">
        <v>261</v>
      </c>
      <c r="D232" s="23" t="s">
        <v>261</v>
      </c>
      <c r="E232" s="23" t="s">
        <v>261</v>
      </c>
      <c r="F232" s="23" t="s">
        <v>261</v>
      </c>
      <c r="G232" s="23" t="s">
        <v>261</v>
      </c>
      <c r="H232" s="23" t="s">
        <v>261</v>
      </c>
      <c r="I232" s="23" t="s">
        <v>261</v>
      </c>
      <c r="J232" s="23"/>
      <c r="K232" s="23"/>
      <c r="L232" s="23"/>
      <c r="M232" s="23"/>
      <c r="N232" s="23"/>
      <c r="O232" s="23"/>
      <c r="P232" s="23"/>
      <c r="Q232" s="23"/>
      <c r="R232" s="23"/>
      <c r="S232" s="23"/>
      <c r="T232" s="23"/>
      <c r="U232" s="23"/>
      <c r="V232" s="23"/>
      <c r="W232" s="23"/>
      <c r="X232" s="23"/>
      <c r="Y232" s="23"/>
      <c r="Z232" s="23"/>
      <c r="AA232" s="23"/>
      <c r="AB232" s="23"/>
      <c r="AC232" s="23"/>
      <c r="AD232" s="23"/>
      <c r="AE232" s="23"/>
      <c r="AF232" s="23"/>
      <c r="AG232" s="23"/>
      <c r="AH232" s="23"/>
      <c r="AI232" s="23"/>
      <c r="AJ232" s="23"/>
      <c r="AK232" s="23"/>
      <c r="AL232" s="23"/>
      <c r="AM232" s="23"/>
      <c r="AN232" s="23"/>
      <c r="AO232" s="23"/>
      <c r="AP232" s="23"/>
      <c r="AQ232" s="23"/>
      <c r="AR232" s="23"/>
      <c r="AS232" s="23"/>
      <c r="AT232" s="23"/>
      <c r="AU232" s="23"/>
      <c r="AV232" s="23"/>
      <c r="AW232" s="23"/>
      <c r="AX232" s="23"/>
      <c r="AY232" s="23"/>
      <c r="AZ232" s="23"/>
      <c r="BA232" s="23"/>
      <c r="BB232" s="23"/>
      <c r="BC232" s="23"/>
      <c r="BD232" s="23" t="s">
        <v>258</v>
      </c>
      <c r="BE232" s="23" t="s">
        <v>258</v>
      </c>
      <c r="BF232" s="23" t="s">
        <v>258</v>
      </c>
    </row>
    <row r="233" spans="1:58" ht="15" hidden="1" customHeight="1">
      <c r="A233" s="11"/>
      <c r="B233" s="11"/>
      <c r="C233" s="14" t="s">
        <v>261</v>
      </c>
      <c r="D233" s="14" t="s">
        <v>261</v>
      </c>
      <c r="E233" s="14" t="s">
        <v>261</v>
      </c>
      <c r="F233" s="14" t="s">
        <v>261</v>
      </c>
      <c r="G233" s="14" t="s">
        <v>261</v>
      </c>
      <c r="H233" s="14" t="s">
        <v>261</v>
      </c>
      <c r="I233" s="14" t="s">
        <v>261</v>
      </c>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t="s">
        <v>258</v>
      </c>
      <c r="BE233" s="14" t="s">
        <v>258</v>
      </c>
      <c r="BF233" s="14" t="s">
        <v>258</v>
      </c>
    </row>
    <row r="234" spans="1:58" ht="15" hidden="1" customHeight="1">
      <c r="A234" s="11"/>
      <c r="B234" s="11"/>
      <c r="C234" s="14" t="s">
        <v>261</v>
      </c>
      <c r="D234" s="14" t="s">
        <v>261</v>
      </c>
      <c r="E234" s="14" t="s">
        <v>261</v>
      </c>
      <c r="F234" s="14" t="s">
        <v>261</v>
      </c>
      <c r="G234" s="14" t="s">
        <v>261</v>
      </c>
      <c r="H234" s="14" t="s">
        <v>261</v>
      </c>
      <c r="I234" s="14" t="s">
        <v>261</v>
      </c>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t="s">
        <v>258</v>
      </c>
      <c r="BE234" s="14" t="s">
        <v>258</v>
      </c>
      <c r="BF234" s="14" t="s">
        <v>258</v>
      </c>
    </row>
    <row r="235" spans="1:58" ht="15" hidden="1" customHeight="1">
      <c r="A235" s="11"/>
      <c r="B235" s="11"/>
      <c r="C235" s="14" t="s">
        <v>261</v>
      </c>
      <c r="D235" s="14" t="s">
        <v>261</v>
      </c>
      <c r="E235" s="14" t="s">
        <v>261</v>
      </c>
      <c r="F235" s="14" t="s">
        <v>261</v>
      </c>
      <c r="G235" s="14" t="s">
        <v>261</v>
      </c>
      <c r="H235" s="14" t="s">
        <v>261</v>
      </c>
      <c r="I235" s="14" t="s">
        <v>261</v>
      </c>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t="s">
        <v>258</v>
      </c>
      <c r="BE235" s="14" t="s">
        <v>258</v>
      </c>
      <c r="BF235" s="14" t="s">
        <v>258</v>
      </c>
    </row>
    <row r="236" spans="1:58" s="25" customFormat="1" hidden="1">
      <c r="A236" s="26"/>
      <c r="B236" s="26"/>
      <c r="C236" s="25" t="s">
        <v>261</v>
      </c>
      <c r="D236" s="25" t="s">
        <v>261</v>
      </c>
      <c r="E236" s="25" t="s">
        <v>261</v>
      </c>
      <c r="F236" s="25" t="s">
        <v>261</v>
      </c>
      <c r="G236" s="25" t="s">
        <v>261</v>
      </c>
      <c r="H236" s="25" t="s">
        <v>261</v>
      </c>
      <c r="I236" s="25" t="s">
        <v>261</v>
      </c>
      <c r="BD236" s="25" t="s">
        <v>258</v>
      </c>
      <c r="BE236" s="25" t="s">
        <v>258</v>
      </c>
      <c r="BF236" s="25" t="s">
        <v>258</v>
      </c>
    </row>
    <row r="237" spans="1:58" s="25" customFormat="1" hidden="1">
      <c r="A237" s="24" t="s">
        <v>294</v>
      </c>
      <c r="B237" s="11" t="s">
        <v>33</v>
      </c>
      <c r="C237" s="14" t="s">
        <v>261</v>
      </c>
      <c r="D237" s="23" t="s">
        <v>261</v>
      </c>
      <c r="E237" s="23" t="s">
        <v>261</v>
      </c>
      <c r="F237" s="23" t="s">
        <v>261</v>
      </c>
      <c r="G237" s="23" t="s">
        <v>261</v>
      </c>
      <c r="H237" s="23" t="s">
        <v>261</v>
      </c>
      <c r="I237" s="23" t="s">
        <v>261</v>
      </c>
      <c r="J237" s="23"/>
      <c r="K237" s="23"/>
      <c r="L237" s="23"/>
      <c r="M237" s="23"/>
      <c r="N237" s="23"/>
      <c r="O237" s="23"/>
      <c r="P237" s="23"/>
      <c r="Q237" s="23"/>
      <c r="R237" s="23"/>
      <c r="S237" s="23"/>
      <c r="T237" s="23"/>
      <c r="U237" s="23"/>
      <c r="V237" s="23"/>
      <c r="W237" s="23"/>
      <c r="X237" s="23"/>
      <c r="Y237" s="23"/>
      <c r="Z237" s="23"/>
      <c r="AA237" s="23"/>
      <c r="AB237" s="23"/>
      <c r="AC237" s="23"/>
      <c r="AD237" s="23"/>
      <c r="AE237" s="23"/>
      <c r="AF237" s="23"/>
      <c r="AG237" s="23"/>
      <c r="AH237" s="23"/>
      <c r="AI237" s="23"/>
      <c r="AJ237" s="23"/>
      <c r="AK237" s="23"/>
      <c r="AL237" s="23"/>
      <c r="AM237" s="23"/>
      <c r="AN237" s="23"/>
      <c r="AO237" s="23"/>
      <c r="AP237" s="23"/>
      <c r="AQ237" s="23"/>
      <c r="AR237" s="23"/>
      <c r="AS237" s="23"/>
      <c r="AT237" s="23"/>
      <c r="AU237" s="23"/>
      <c r="AV237" s="23"/>
      <c r="AW237" s="23"/>
      <c r="AX237" s="23"/>
      <c r="AY237" s="23"/>
      <c r="AZ237" s="23"/>
      <c r="BA237" s="23"/>
      <c r="BB237" s="23"/>
      <c r="BC237" s="23"/>
      <c r="BD237" s="23" t="s">
        <v>258</v>
      </c>
      <c r="BE237" s="23" t="s">
        <v>258</v>
      </c>
      <c r="BF237" s="23" t="s">
        <v>258</v>
      </c>
    </row>
    <row r="238" spans="1:58" s="25" customFormat="1" hidden="1">
      <c r="A238" s="27"/>
      <c r="B238" s="11" t="s">
        <v>34</v>
      </c>
      <c r="C238" s="14" t="s">
        <v>261</v>
      </c>
      <c r="D238" s="23" t="s">
        <v>261</v>
      </c>
      <c r="E238" s="23" t="s">
        <v>261</v>
      </c>
      <c r="F238" s="23" t="s">
        <v>261</v>
      </c>
      <c r="G238" s="23" t="s">
        <v>261</v>
      </c>
      <c r="H238" s="23" t="s">
        <v>261</v>
      </c>
      <c r="I238" s="23" t="s">
        <v>261</v>
      </c>
      <c r="J238" s="23"/>
      <c r="K238" s="23"/>
      <c r="L238" s="23"/>
      <c r="M238" s="23"/>
      <c r="N238" s="23"/>
      <c r="O238" s="23"/>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c r="AM238" s="23"/>
      <c r="AN238" s="23"/>
      <c r="AO238" s="23"/>
      <c r="AP238" s="23"/>
      <c r="AQ238" s="23"/>
      <c r="AR238" s="23"/>
      <c r="AS238" s="23"/>
      <c r="AT238" s="23"/>
      <c r="AU238" s="23"/>
      <c r="AV238" s="23"/>
      <c r="AW238" s="23"/>
      <c r="AX238" s="23"/>
      <c r="AY238" s="23"/>
      <c r="AZ238" s="23"/>
      <c r="BA238" s="23"/>
      <c r="BB238" s="23"/>
      <c r="BC238" s="23"/>
      <c r="BD238" s="23" t="s">
        <v>258</v>
      </c>
      <c r="BE238" s="23" t="s">
        <v>258</v>
      </c>
      <c r="BF238" s="23" t="s">
        <v>258</v>
      </c>
    </row>
    <row r="239" spans="1:58" s="25" customFormat="1" hidden="1">
      <c r="A239" s="27"/>
      <c r="B239" s="11" t="s">
        <v>35</v>
      </c>
      <c r="C239" s="14" t="s">
        <v>261</v>
      </c>
      <c r="D239" s="23" t="s">
        <v>261</v>
      </c>
      <c r="E239" s="23" t="s">
        <v>261</v>
      </c>
      <c r="F239" s="23" t="s">
        <v>261</v>
      </c>
      <c r="G239" s="23" t="s">
        <v>261</v>
      </c>
      <c r="H239" s="23" t="s">
        <v>261</v>
      </c>
      <c r="I239" s="23" t="s">
        <v>261</v>
      </c>
      <c r="J239" s="23"/>
      <c r="K239" s="23"/>
      <c r="L239" s="23"/>
      <c r="M239" s="23"/>
      <c r="N239" s="23"/>
      <c r="O239" s="23"/>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c r="AM239" s="23"/>
      <c r="AN239" s="23"/>
      <c r="AO239" s="23"/>
      <c r="AP239" s="23"/>
      <c r="AQ239" s="23"/>
      <c r="AR239" s="23"/>
      <c r="AS239" s="23"/>
      <c r="AT239" s="23"/>
      <c r="AU239" s="23"/>
      <c r="AV239" s="23"/>
      <c r="AW239" s="23"/>
      <c r="AX239" s="23"/>
      <c r="AY239" s="23"/>
      <c r="AZ239" s="23"/>
      <c r="BA239" s="23"/>
      <c r="BB239" s="23"/>
      <c r="BC239" s="23"/>
      <c r="BD239" s="23" t="s">
        <v>258</v>
      </c>
      <c r="BE239" s="23" t="s">
        <v>258</v>
      </c>
      <c r="BF239" s="23" t="s">
        <v>258</v>
      </c>
    </row>
    <row r="240" spans="1:58" s="25" customFormat="1" hidden="1">
      <c r="A240" s="27"/>
      <c r="B240" s="11" t="s">
        <v>36</v>
      </c>
      <c r="C240" s="14" t="s">
        <v>261</v>
      </c>
      <c r="D240" s="23" t="s">
        <v>261</v>
      </c>
      <c r="E240" s="23" t="s">
        <v>261</v>
      </c>
      <c r="F240" s="23" t="s">
        <v>261</v>
      </c>
      <c r="G240" s="23" t="s">
        <v>261</v>
      </c>
      <c r="H240" s="23" t="s">
        <v>261</v>
      </c>
      <c r="I240" s="23" t="s">
        <v>261</v>
      </c>
      <c r="J240" s="23"/>
      <c r="K240" s="23"/>
      <c r="L240" s="23"/>
      <c r="M240" s="23"/>
      <c r="N240" s="23"/>
      <c r="O240" s="23"/>
      <c r="P240" s="23"/>
      <c r="Q240" s="23"/>
      <c r="R240" s="23"/>
      <c r="S240" s="23"/>
      <c r="T240" s="23"/>
      <c r="U240" s="23"/>
      <c r="V240" s="23"/>
      <c r="W240" s="23"/>
      <c r="X240" s="23"/>
      <c r="Y240" s="23"/>
      <c r="Z240" s="23"/>
      <c r="AA240" s="23"/>
      <c r="AB240" s="23"/>
      <c r="AC240" s="23"/>
      <c r="AD240" s="23"/>
      <c r="AE240" s="23"/>
      <c r="AF240" s="23"/>
      <c r="AG240" s="23"/>
      <c r="AH240" s="23"/>
      <c r="AI240" s="23"/>
      <c r="AJ240" s="23"/>
      <c r="AK240" s="23"/>
      <c r="AL240" s="23"/>
      <c r="AM240" s="23"/>
      <c r="AN240" s="23"/>
      <c r="AO240" s="23"/>
      <c r="AP240" s="23"/>
      <c r="AQ240" s="23"/>
      <c r="AR240" s="23"/>
      <c r="AS240" s="23"/>
      <c r="AT240" s="23"/>
      <c r="AU240" s="23"/>
      <c r="AV240" s="23"/>
      <c r="AW240" s="23"/>
      <c r="AX240" s="23"/>
      <c r="AY240" s="23"/>
      <c r="AZ240" s="23"/>
      <c r="BA240" s="23"/>
      <c r="BB240" s="23"/>
      <c r="BC240" s="23"/>
      <c r="BD240" s="23" t="s">
        <v>258</v>
      </c>
      <c r="BE240" s="23" t="s">
        <v>258</v>
      </c>
      <c r="BF240" s="23" t="s">
        <v>258</v>
      </c>
    </row>
    <row r="241" spans="1:58" ht="15" hidden="1" customHeight="1">
      <c r="A241" s="11"/>
      <c r="B241" s="11"/>
      <c r="C241" s="14" t="s">
        <v>261</v>
      </c>
      <c r="D241" s="14" t="s">
        <v>261</v>
      </c>
      <c r="E241" s="14" t="s">
        <v>261</v>
      </c>
      <c r="F241" s="14" t="s">
        <v>261</v>
      </c>
      <c r="G241" s="14" t="s">
        <v>261</v>
      </c>
      <c r="H241" s="14" t="s">
        <v>261</v>
      </c>
      <c r="I241" s="14" t="s">
        <v>261</v>
      </c>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t="s">
        <v>258</v>
      </c>
      <c r="BE241" s="14" t="s">
        <v>258</v>
      </c>
      <c r="BF241" s="14" t="s">
        <v>258</v>
      </c>
    </row>
    <row r="242" spans="1:58" ht="15" hidden="1" customHeight="1">
      <c r="A242" s="11"/>
      <c r="B242" s="11"/>
      <c r="C242" s="14" t="s">
        <v>261</v>
      </c>
      <c r="D242" s="14" t="s">
        <v>261</v>
      </c>
      <c r="E242" s="14" t="s">
        <v>261</v>
      </c>
      <c r="F242" s="14" t="s">
        <v>261</v>
      </c>
      <c r="G242" s="14" t="s">
        <v>261</v>
      </c>
      <c r="H242" s="14" t="s">
        <v>261</v>
      </c>
      <c r="I242" s="14" t="s">
        <v>261</v>
      </c>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t="s">
        <v>258</v>
      </c>
      <c r="BE242" s="14" t="s">
        <v>258</v>
      </c>
      <c r="BF242" s="14" t="s">
        <v>258</v>
      </c>
    </row>
    <row r="243" spans="1:58" ht="15" hidden="1" customHeight="1">
      <c r="A243" s="11"/>
      <c r="B243" s="11"/>
      <c r="C243" s="14" t="s">
        <v>261</v>
      </c>
      <c r="D243" s="14" t="s">
        <v>261</v>
      </c>
      <c r="E243" s="14" t="s">
        <v>261</v>
      </c>
      <c r="F243" s="14" t="s">
        <v>261</v>
      </c>
      <c r="G243" s="14" t="s">
        <v>261</v>
      </c>
      <c r="H243" s="14" t="s">
        <v>261</v>
      </c>
      <c r="I243" s="14" t="s">
        <v>261</v>
      </c>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t="s">
        <v>258</v>
      </c>
      <c r="BE243" s="14" t="s">
        <v>258</v>
      </c>
      <c r="BF243" s="14" t="s">
        <v>258</v>
      </c>
    </row>
    <row r="244" spans="1:58" s="25" customFormat="1" hidden="1">
      <c r="A244" s="24" t="s">
        <v>295</v>
      </c>
      <c r="B244" s="11" t="s">
        <v>33</v>
      </c>
      <c r="C244" s="14" t="s">
        <v>261</v>
      </c>
      <c r="D244" s="23" t="s">
        <v>261</v>
      </c>
      <c r="E244" s="23" t="s">
        <v>261</v>
      </c>
      <c r="F244" s="23" t="s">
        <v>261</v>
      </c>
      <c r="G244" s="23" t="s">
        <v>261</v>
      </c>
      <c r="H244" s="23" t="s">
        <v>261</v>
      </c>
      <c r="I244" s="23" t="s">
        <v>261</v>
      </c>
      <c r="J244" s="23"/>
      <c r="K244" s="23"/>
      <c r="L244" s="23"/>
      <c r="M244" s="23"/>
      <c r="N244" s="23"/>
      <c r="O244" s="23"/>
      <c r="P244" s="23"/>
      <c r="Q244" s="23"/>
      <c r="R244" s="23"/>
      <c r="S244" s="23"/>
      <c r="T244" s="23"/>
      <c r="U244" s="23"/>
      <c r="V244" s="23"/>
      <c r="W244" s="23"/>
      <c r="X244" s="23"/>
      <c r="Y244" s="23"/>
      <c r="Z244" s="23"/>
      <c r="AA244" s="23"/>
      <c r="AB244" s="23"/>
      <c r="AC244" s="23"/>
      <c r="AD244" s="23"/>
      <c r="AE244" s="23"/>
      <c r="AF244" s="23"/>
      <c r="AG244" s="23"/>
      <c r="AH244" s="23"/>
      <c r="AI244" s="23"/>
      <c r="AJ244" s="23"/>
      <c r="AK244" s="23"/>
      <c r="AL244" s="23"/>
      <c r="AM244" s="23"/>
      <c r="AN244" s="23"/>
      <c r="AO244" s="23"/>
      <c r="AP244" s="23"/>
      <c r="AQ244" s="23"/>
      <c r="AR244" s="23"/>
      <c r="AS244" s="23"/>
      <c r="AT244" s="23"/>
      <c r="AU244" s="23"/>
      <c r="AV244" s="23"/>
      <c r="AW244" s="23"/>
      <c r="AX244" s="23"/>
      <c r="AY244" s="23"/>
      <c r="AZ244" s="23"/>
      <c r="BA244" s="23"/>
      <c r="BB244" s="23"/>
      <c r="BC244" s="23"/>
      <c r="BD244" s="23" t="s">
        <v>258</v>
      </c>
      <c r="BE244" s="23" t="s">
        <v>258</v>
      </c>
      <c r="BF244" s="23" t="s">
        <v>258</v>
      </c>
    </row>
    <row r="245" spans="1:58" s="25" customFormat="1" hidden="1">
      <c r="A245" s="27"/>
      <c r="B245" s="11" t="s">
        <v>34</v>
      </c>
      <c r="C245" s="14" t="s">
        <v>261</v>
      </c>
      <c r="D245" s="23" t="s">
        <v>261</v>
      </c>
      <c r="E245" s="23" t="s">
        <v>261</v>
      </c>
      <c r="F245" s="23" t="s">
        <v>261</v>
      </c>
      <c r="G245" s="23" t="s">
        <v>261</v>
      </c>
      <c r="H245" s="23" t="s">
        <v>261</v>
      </c>
      <c r="I245" s="23" t="s">
        <v>261</v>
      </c>
      <c r="J245" s="23"/>
      <c r="K245" s="23"/>
      <c r="L245" s="23"/>
      <c r="M245" s="23"/>
      <c r="N245" s="23"/>
      <c r="O245" s="23"/>
      <c r="P245" s="23"/>
      <c r="Q245" s="23"/>
      <c r="R245" s="23"/>
      <c r="S245" s="23"/>
      <c r="T245" s="23"/>
      <c r="U245" s="23"/>
      <c r="V245" s="23"/>
      <c r="W245" s="23"/>
      <c r="X245" s="23"/>
      <c r="Y245" s="23"/>
      <c r="Z245" s="23"/>
      <c r="AA245" s="23"/>
      <c r="AB245" s="23"/>
      <c r="AC245" s="23"/>
      <c r="AD245" s="23"/>
      <c r="AE245" s="23"/>
      <c r="AF245" s="23"/>
      <c r="AG245" s="23"/>
      <c r="AH245" s="23"/>
      <c r="AI245" s="23"/>
      <c r="AJ245" s="23"/>
      <c r="AK245" s="23"/>
      <c r="AL245" s="23"/>
      <c r="AM245" s="23"/>
      <c r="AN245" s="23"/>
      <c r="AO245" s="23"/>
      <c r="AP245" s="23"/>
      <c r="AQ245" s="23"/>
      <c r="AR245" s="23"/>
      <c r="AS245" s="23"/>
      <c r="AT245" s="23"/>
      <c r="AU245" s="23"/>
      <c r="AV245" s="23"/>
      <c r="AW245" s="23"/>
      <c r="AX245" s="23"/>
      <c r="AY245" s="23"/>
      <c r="AZ245" s="23"/>
      <c r="BA245" s="23"/>
      <c r="BB245" s="23"/>
      <c r="BC245" s="23"/>
      <c r="BD245" s="23" t="s">
        <v>258</v>
      </c>
      <c r="BE245" s="23" t="s">
        <v>258</v>
      </c>
      <c r="BF245" s="23" t="s">
        <v>258</v>
      </c>
    </row>
    <row r="246" spans="1:58" s="25" customFormat="1" hidden="1">
      <c r="A246" s="27"/>
      <c r="B246" s="11" t="s">
        <v>35</v>
      </c>
      <c r="C246" s="14" t="s">
        <v>261</v>
      </c>
      <c r="D246" s="23" t="s">
        <v>261</v>
      </c>
      <c r="E246" s="23" t="s">
        <v>261</v>
      </c>
      <c r="F246" s="23" t="s">
        <v>261</v>
      </c>
      <c r="G246" s="23" t="s">
        <v>261</v>
      </c>
      <c r="H246" s="23" t="s">
        <v>261</v>
      </c>
      <c r="I246" s="23" t="s">
        <v>261</v>
      </c>
      <c r="J246" s="23"/>
      <c r="K246" s="23"/>
      <c r="L246" s="23"/>
      <c r="M246" s="23"/>
      <c r="N246" s="23"/>
      <c r="O246" s="23"/>
      <c r="P246" s="23"/>
      <c r="Q246" s="23"/>
      <c r="R246" s="23"/>
      <c r="S246" s="23"/>
      <c r="T246" s="23"/>
      <c r="U246" s="23"/>
      <c r="V246" s="23"/>
      <c r="W246" s="23"/>
      <c r="X246" s="23"/>
      <c r="Y246" s="23"/>
      <c r="Z246" s="23"/>
      <c r="AA246" s="23"/>
      <c r="AB246" s="23"/>
      <c r="AC246" s="23"/>
      <c r="AD246" s="23"/>
      <c r="AE246" s="23"/>
      <c r="AF246" s="23"/>
      <c r="AG246" s="23"/>
      <c r="AH246" s="23"/>
      <c r="AI246" s="23"/>
      <c r="AJ246" s="23"/>
      <c r="AK246" s="23"/>
      <c r="AL246" s="23"/>
      <c r="AM246" s="23"/>
      <c r="AN246" s="23"/>
      <c r="AO246" s="23"/>
      <c r="AP246" s="23"/>
      <c r="AQ246" s="23"/>
      <c r="AR246" s="23"/>
      <c r="AS246" s="23"/>
      <c r="AT246" s="23"/>
      <c r="AU246" s="23"/>
      <c r="AV246" s="23"/>
      <c r="AW246" s="23"/>
      <c r="AX246" s="23"/>
      <c r="AY246" s="23"/>
      <c r="AZ246" s="23"/>
      <c r="BA246" s="23"/>
      <c r="BB246" s="23"/>
      <c r="BC246" s="23"/>
      <c r="BD246" s="23" t="s">
        <v>258</v>
      </c>
      <c r="BE246" s="23" t="s">
        <v>258</v>
      </c>
      <c r="BF246" s="23" t="s">
        <v>258</v>
      </c>
    </row>
    <row r="247" spans="1:58" s="25" customFormat="1" hidden="1">
      <c r="A247" s="27"/>
      <c r="B247" s="11" t="s">
        <v>36</v>
      </c>
      <c r="C247" s="14" t="s">
        <v>261</v>
      </c>
      <c r="D247" s="23" t="s">
        <v>261</v>
      </c>
      <c r="E247" s="23" t="s">
        <v>261</v>
      </c>
      <c r="F247" s="23" t="s">
        <v>261</v>
      </c>
      <c r="G247" s="23" t="s">
        <v>261</v>
      </c>
      <c r="H247" s="23" t="s">
        <v>261</v>
      </c>
      <c r="I247" s="23" t="s">
        <v>261</v>
      </c>
      <c r="J247" s="23"/>
      <c r="K247" s="23"/>
      <c r="L247" s="23"/>
      <c r="M247" s="23"/>
      <c r="N247" s="23"/>
      <c r="O247" s="23"/>
      <c r="P247" s="23"/>
      <c r="Q247" s="23"/>
      <c r="R247" s="23"/>
      <c r="S247" s="23"/>
      <c r="T247" s="23"/>
      <c r="U247" s="23"/>
      <c r="V247" s="23"/>
      <c r="W247" s="23"/>
      <c r="X247" s="23"/>
      <c r="Y247" s="23"/>
      <c r="Z247" s="23"/>
      <c r="AA247" s="23"/>
      <c r="AB247" s="23"/>
      <c r="AC247" s="23"/>
      <c r="AD247" s="23"/>
      <c r="AE247" s="23"/>
      <c r="AF247" s="23"/>
      <c r="AG247" s="23"/>
      <c r="AH247" s="23"/>
      <c r="AI247" s="23"/>
      <c r="AJ247" s="23"/>
      <c r="AK247" s="23"/>
      <c r="AL247" s="23"/>
      <c r="AM247" s="23"/>
      <c r="AN247" s="23"/>
      <c r="AO247" s="23"/>
      <c r="AP247" s="23"/>
      <c r="AQ247" s="23"/>
      <c r="AR247" s="23"/>
      <c r="AS247" s="23"/>
      <c r="AT247" s="23"/>
      <c r="AU247" s="23"/>
      <c r="AV247" s="23"/>
      <c r="AW247" s="23"/>
      <c r="AX247" s="23"/>
      <c r="AY247" s="23"/>
      <c r="AZ247" s="23"/>
      <c r="BA247" s="23"/>
      <c r="BB247" s="23"/>
      <c r="BC247" s="23"/>
      <c r="BD247" s="23" t="s">
        <v>258</v>
      </c>
      <c r="BE247" s="23" t="s">
        <v>258</v>
      </c>
      <c r="BF247" s="23" t="s">
        <v>258</v>
      </c>
    </row>
    <row r="248" spans="1:58" ht="15" hidden="1" customHeight="1">
      <c r="A248" s="11"/>
      <c r="B248" s="11"/>
      <c r="C248" s="14" t="s">
        <v>261</v>
      </c>
      <c r="D248" s="14" t="s">
        <v>261</v>
      </c>
      <c r="E248" s="14" t="s">
        <v>261</v>
      </c>
      <c r="F248" s="14" t="s">
        <v>261</v>
      </c>
      <c r="G248" s="14" t="s">
        <v>261</v>
      </c>
      <c r="H248" s="14" t="s">
        <v>261</v>
      </c>
      <c r="I248" s="14" t="s">
        <v>261</v>
      </c>
      <c r="J248" s="14"/>
      <c r="K248" s="14"/>
      <c r="L248" s="14"/>
      <c r="M248" s="14"/>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t="s">
        <v>258</v>
      </c>
      <c r="BE248" s="14" t="s">
        <v>258</v>
      </c>
      <c r="BF248" s="14" t="s">
        <v>258</v>
      </c>
    </row>
    <row r="249" spans="1:58" ht="15" hidden="1" customHeight="1">
      <c r="A249" s="11"/>
      <c r="B249" s="11"/>
      <c r="C249" s="14" t="s">
        <v>261</v>
      </c>
      <c r="D249" s="14" t="s">
        <v>261</v>
      </c>
      <c r="E249" s="14" t="s">
        <v>261</v>
      </c>
      <c r="F249" s="14" t="s">
        <v>261</v>
      </c>
      <c r="G249" s="14" t="s">
        <v>261</v>
      </c>
      <c r="H249" s="14" t="s">
        <v>261</v>
      </c>
      <c r="I249" s="14" t="s">
        <v>261</v>
      </c>
      <c r="J249" s="14"/>
      <c r="K249" s="14"/>
      <c r="L249" s="14"/>
      <c r="M249" s="14"/>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t="s">
        <v>258</v>
      </c>
      <c r="BE249" s="14" t="s">
        <v>258</v>
      </c>
      <c r="BF249" s="14" t="s">
        <v>258</v>
      </c>
    </row>
    <row r="250" spans="1:58" ht="15" hidden="1" customHeight="1">
      <c r="A250" s="11"/>
      <c r="B250" s="11"/>
      <c r="C250" s="14" t="s">
        <v>261</v>
      </c>
      <c r="D250" s="14" t="s">
        <v>261</v>
      </c>
      <c r="E250" s="14" t="s">
        <v>261</v>
      </c>
      <c r="F250" s="14" t="s">
        <v>261</v>
      </c>
      <c r="G250" s="14" t="s">
        <v>261</v>
      </c>
      <c r="H250" s="14" t="s">
        <v>261</v>
      </c>
      <c r="I250" s="14" t="s">
        <v>261</v>
      </c>
      <c r="J250" s="14"/>
      <c r="K250" s="14"/>
      <c r="L250" s="14"/>
      <c r="M250" s="14"/>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t="s">
        <v>258</v>
      </c>
      <c r="BE250" s="14" t="s">
        <v>258</v>
      </c>
      <c r="BF250" s="14" t="s">
        <v>258</v>
      </c>
    </row>
    <row r="251" spans="1:58" s="25" customFormat="1" hidden="1">
      <c r="A251" s="24" t="s">
        <v>296</v>
      </c>
      <c r="B251" s="11" t="s">
        <v>33</v>
      </c>
      <c r="C251" s="14" t="s">
        <v>261</v>
      </c>
      <c r="D251" s="23" t="s">
        <v>261</v>
      </c>
      <c r="E251" s="23" t="s">
        <v>261</v>
      </c>
      <c r="F251" s="23" t="s">
        <v>261</v>
      </c>
      <c r="G251" s="23" t="s">
        <v>261</v>
      </c>
      <c r="H251" s="23" t="s">
        <v>261</v>
      </c>
      <c r="I251" s="23" t="s">
        <v>261</v>
      </c>
      <c r="J251" s="23"/>
      <c r="K251" s="23"/>
      <c r="L251" s="23"/>
      <c r="M251" s="23"/>
      <c r="N251" s="23"/>
      <c r="O251" s="23"/>
      <c r="P251" s="23"/>
      <c r="Q251" s="23"/>
      <c r="R251" s="23"/>
      <c r="S251" s="23"/>
      <c r="T251" s="23"/>
      <c r="U251" s="23"/>
      <c r="V251" s="23"/>
      <c r="W251" s="23"/>
      <c r="X251" s="23"/>
      <c r="Y251" s="23"/>
      <c r="Z251" s="23"/>
      <c r="AA251" s="23"/>
      <c r="AB251" s="23"/>
      <c r="AC251" s="23"/>
      <c r="AD251" s="23"/>
      <c r="AE251" s="23"/>
      <c r="AF251" s="23"/>
      <c r="AG251" s="23"/>
      <c r="AH251" s="23"/>
      <c r="AI251" s="23"/>
      <c r="AJ251" s="23"/>
      <c r="AK251" s="23"/>
      <c r="AL251" s="23"/>
      <c r="AM251" s="23"/>
      <c r="AN251" s="23"/>
      <c r="AO251" s="23"/>
      <c r="AP251" s="23"/>
      <c r="AQ251" s="23"/>
      <c r="AR251" s="23"/>
      <c r="AS251" s="23"/>
      <c r="AT251" s="23"/>
      <c r="AU251" s="23"/>
      <c r="AV251" s="23"/>
      <c r="AW251" s="23"/>
      <c r="AX251" s="23"/>
      <c r="AY251" s="23"/>
      <c r="AZ251" s="23"/>
      <c r="BA251" s="23"/>
      <c r="BB251" s="23"/>
      <c r="BC251" s="23"/>
      <c r="BD251" s="23" t="s">
        <v>258</v>
      </c>
      <c r="BE251" s="23" t="s">
        <v>258</v>
      </c>
      <c r="BF251" s="23" t="s">
        <v>258</v>
      </c>
    </row>
    <row r="252" spans="1:58" s="25" customFormat="1" hidden="1">
      <c r="A252" s="27"/>
      <c r="B252" s="11" t="s">
        <v>34</v>
      </c>
      <c r="C252" s="14" t="s">
        <v>261</v>
      </c>
      <c r="D252" s="23" t="s">
        <v>261</v>
      </c>
      <c r="E252" s="23" t="s">
        <v>261</v>
      </c>
      <c r="F252" s="23" t="s">
        <v>261</v>
      </c>
      <c r="G252" s="23" t="s">
        <v>261</v>
      </c>
      <c r="H252" s="23" t="s">
        <v>261</v>
      </c>
      <c r="I252" s="23" t="s">
        <v>261</v>
      </c>
      <c r="J252" s="23"/>
      <c r="K252" s="23"/>
      <c r="L252" s="23"/>
      <c r="M252" s="23"/>
      <c r="N252" s="23"/>
      <c r="O252" s="23"/>
      <c r="P252" s="23"/>
      <c r="Q252" s="23"/>
      <c r="R252" s="23"/>
      <c r="S252" s="23"/>
      <c r="T252" s="23"/>
      <c r="U252" s="23"/>
      <c r="V252" s="23"/>
      <c r="W252" s="23"/>
      <c r="X252" s="23"/>
      <c r="Y252" s="23"/>
      <c r="Z252" s="23"/>
      <c r="AA252" s="23"/>
      <c r="AB252" s="23"/>
      <c r="AC252" s="23"/>
      <c r="AD252" s="23"/>
      <c r="AE252" s="23"/>
      <c r="AF252" s="23"/>
      <c r="AG252" s="23"/>
      <c r="AH252" s="23"/>
      <c r="AI252" s="23"/>
      <c r="AJ252" s="23"/>
      <c r="AK252" s="23"/>
      <c r="AL252" s="23"/>
      <c r="AM252" s="23"/>
      <c r="AN252" s="23"/>
      <c r="AO252" s="23"/>
      <c r="AP252" s="23"/>
      <c r="AQ252" s="23"/>
      <c r="AR252" s="23"/>
      <c r="AS252" s="23"/>
      <c r="AT252" s="23"/>
      <c r="AU252" s="23"/>
      <c r="AV252" s="23"/>
      <c r="AW252" s="23"/>
      <c r="AX252" s="23"/>
      <c r="AY252" s="23"/>
      <c r="AZ252" s="23"/>
      <c r="BA252" s="23"/>
      <c r="BB252" s="23"/>
      <c r="BC252" s="23"/>
      <c r="BD252" s="23" t="s">
        <v>258</v>
      </c>
      <c r="BE252" s="23" t="s">
        <v>258</v>
      </c>
      <c r="BF252" s="23" t="s">
        <v>258</v>
      </c>
    </row>
    <row r="253" spans="1:58" s="25" customFormat="1" hidden="1">
      <c r="A253" s="27"/>
      <c r="B253" s="11" t="s">
        <v>35</v>
      </c>
      <c r="C253" s="14" t="s">
        <v>261</v>
      </c>
      <c r="D253" s="23" t="s">
        <v>261</v>
      </c>
      <c r="E253" s="23" t="s">
        <v>261</v>
      </c>
      <c r="F253" s="23" t="s">
        <v>261</v>
      </c>
      <c r="G253" s="23" t="s">
        <v>261</v>
      </c>
      <c r="H253" s="23" t="s">
        <v>261</v>
      </c>
      <c r="I253" s="23" t="s">
        <v>261</v>
      </c>
      <c r="J253" s="23"/>
      <c r="K253" s="23"/>
      <c r="L253" s="23"/>
      <c r="M253" s="23"/>
      <c r="N253" s="23"/>
      <c r="O253" s="23"/>
      <c r="P253" s="23"/>
      <c r="Q253" s="23"/>
      <c r="R253" s="23"/>
      <c r="S253" s="23"/>
      <c r="T253" s="23"/>
      <c r="U253" s="23"/>
      <c r="V253" s="23"/>
      <c r="W253" s="23"/>
      <c r="X253" s="23"/>
      <c r="Y253" s="23"/>
      <c r="Z253" s="23"/>
      <c r="AA253" s="23"/>
      <c r="AB253" s="23"/>
      <c r="AC253" s="23"/>
      <c r="AD253" s="23"/>
      <c r="AE253" s="23"/>
      <c r="AF253" s="23"/>
      <c r="AG253" s="23"/>
      <c r="AH253" s="23"/>
      <c r="AI253" s="23"/>
      <c r="AJ253" s="23"/>
      <c r="AK253" s="23"/>
      <c r="AL253" s="23"/>
      <c r="AM253" s="23"/>
      <c r="AN253" s="23"/>
      <c r="AO253" s="23"/>
      <c r="AP253" s="23"/>
      <c r="AQ253" s="23"/>
      <c r="AR253" s="23"/>
      <c r="AS253" s="23"/>
      <c r="AT253" s="23"/>
      <c r="AU253" s="23"/>
      <c r="AV253" s="23"/>
      <c r="AW253" s="23"/>
      <c r="AX253" s="23"/>
      <c r="AY253" s="23"/>
      <c r="AZ253" s="23"/>
      <c r="BA253" s="23"/>
      <c r="BB253" s="23"/>
      <c r="BC253" s="23"/>
      <c r="BD253" s="23" t="s">
        <v>258</v>
      </c>
      <c r="BE253" s="23" t="s">
        <v>258</v>
      </c>
      <c r="BF253" s="23" t="s">
        <v>258</v>
      </c>
    </row>
    <row r="254" spans="1:58" s="25" customFormat="1" hidden="1">
      <c r="A254" s="27"/>
      <c r="B254" s="11" t="s">
        <v>36</v>
      </c>
      <c r="C254" s="14" t="s">
        <v>261</v>
      </c>
      <c r="D254" s="23" t="s">
        <v>261</v>
      </c>
      <c r="E254" s="23" t="s">
        <v>261</v>
      </c>
      <c r="F254" s="23" t="s">
        <v>261</v>
      </c>
      <c r="G254" s="23" t="s">
        <v>261</v>
      </c>
      <c r="H254" s="23" t="s">
        <v>261</v>
      </c>
      <c r="I254" s="23" t="s">
        <v>261</v>
      </c>
      <c r="J254" s="23"/>
      <c r="K254" s="23"/>
      <c r="L254" s="23"/>
      <c r="M254" s="23"/>
      <c r="N254" s="23"/>
      <c r="O254" s="23"/>
      <c r="P254" s="23"/>
      <c r="Q254" s="23"/>
      <c r="R254" s="23"/>
      <c r="S254" s="23"/>
      <c r="T254" s="23"/>
      <c r="U254" s="23"/>
      <c r="V254" s="23"/>
      <c r="W254" s="23"/>
      <c r="X254" s="23"/>
      <c r="Y254" s="23"/>
      <c r="Z254" s="23"/>
      <c r="AA254" s="23"/>
      <c r="AB254" s="23"/>
      <c r="AC254" s="23"/>
      <c r="AD254" s="23"/>
      <c r="AE254" s="23"/>
      <c r="AF254" s="23"/>
      <c r="AG254" s="23"/>
      <c r="AH254" s="23"/>
      <c r="AI254" s="23"/>
      <c r="AJ254" s="23"/>
      <c r="AK254" s="23"/>
      <c r="AL254" s="23"/>
      <c r="AM254" s="23"/>
      <c r="AN254" s="23"/>
      <c r="AO254" s="23"/>
      <c r="AP254" s="23"/>
      <c r="AQ254" s="23"/>
      <c r="AR254" s="23"/>
      <c r="AS254" s="23"/>
      <c r="AT254" s="23"/>
      <c r="AU254" s="23"/>
      <c r="AV254" s="23"/>
      <c r="AW254" s="23"/>
      <c r="AX254" s="23"/>
      <c r="AY254" s="23"/>
      <c r="AZ254" s="23"/>
      <c r="BA254" s="23"/>
      <c r="BB254" s="23"/>
      <c r="BC254" s="23"/>
      <c r="BD254" s="23" t="s">
        <v>258</v>
      </c>
      <c r="BE254" s="23" t="s">
        <v>258</v>
      </c>
      <c r="BF254" s="23" t="s">
        <v>258</v>
      </c>
    </row>
    <row r="255" spans="1:58" ht="15" hidden="1" customHeight="1">
      <c r="A255" s="11"/>
      <c r="B255" s="11"/>
      <c r="C255" s="14" t="s">
        <v>261</v>
      </c>
      <c r="D255" s="14" t="s">
        <v>261</v>
      </c>
      <c r="E255" s="14" t="s">
        <v>261</v>
      </c>
      <c r="F255" s="14" t="s">
        <v>261</v>
      </c>
      <c r="G255" s="14" t="s">
        <v>261</v>
      </c>
      <c r="H255" s="14" t="s">
        <v>261</v>
      </c>
      <c r="I255" s="14" t="s">
        <v>261</v>
      </c>
      <c r="J255" s="14"/>
      <c r="K255" s="14"/>
      <c r="L255" s="14"/>
      <c r="M255" s="14"/>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t="s">
        <v>258</v>
      </c>
      <c r="BE255" s="14" t="s">
        <v>258</v>
      </c>
      <c r="BF255" s="14" t="s">
        <v>258</v>
      </c>
    </row>
    <row r="256" spans="1:58" ht="15" hidden="1" customHeight="1">
      <c r="A256" s="11"/>
      <c r="B256" s="11"/>
      <c r="C256" s="14" t="s">
        <v>261</v>
      </c>
      <c r="D256" s="14" t="s">
        <v>261</v>
      </c>
      <c r="E256" s="14" t="s">
        <v>261</v>
      </c>
      <c r="F256" s="14" t="s">
        <v>261</v>
      </c>
      <c r="G256" s="14" t="s">
        <v>261</v>
      </c>
      <c r="H256" s="14" t="s">
        <v>261</v>
      </c>
      <c r="I256" s="14" t="s">
        <v>261</v>
      </c>
      <c r="J256" s="14"/>
      <c r="K256" s="14"/>
      <c r="L256" s="14"/>
      <c r="M256" s="14"/>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t="s">
        <v>258</v>
      </c>
      <c r="BE256" s="14" t="s">
        <v>258</v>
      </c>
      <c r="BF256" s="14" t="s">
        <v>258</v>
      </c>
    </row>
    <row r="257" spans="1:58" ht="15" hidden="1" customHeight="1">
      <c r="A257" s="11"/>
      <c r="B257" s="11"/>
      <c r="C257" s="14" t="s">
        <v>261</v>
      </c>
      <c r="D257" s="14" t="s">
        <v>261</v>
      </c>
      <c r="E257" s="14" t="s">
        <v>261</v>
      </c>
      <c r="F257" s="14" t="s">
        <v>261</v>
      </c>
      <c r="G257" s="14" t="s">
        <v>261</v>
      </c>
      <c r="H257" s="14" t="s">
        <v>261</v>
      </c>
      <c r="I257" s="14" t="s">
        <v>261</v>
      </c>
      <c r="J257" s="14"/>
      <c r="K257" s="14"/>
      <c r="L257" s="14"/>
      <c r="M257" s="14"/>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t="s">
        <v>258</v>
      </c>
      <c r="BE257" s="14" t="s">
        <v>258</v>
      </c>
      <c r="BF257" s="14" t="s">
        <v>258</v>
      </c>
    </row>
    <row r="258" spans="1:58" s="25" customFormat="1" hidden="1">
      <c r="A258" s="26"/>
      <c r="B258" s="26"/>
      <c r="C258" s="25" t="s">
        <v>261</v>
      </c>
      <c r="D258" s="25" t="s">
        <v>261</v>
      </c>
      <c r="E258" s="25" t="s">
        <v>261</v>
      </c>
      <c r="F258" s="25" t="s">
        <v>261</v>
      </c>
      <c r="G258" s="25" t="s">
        <v>261</v>
      </c>
      <c r="H258" s="25" t="s">
        <v>261</v>
      </c>
      <c r="I258" s="25" t="s">
        <v>261</v>
      </c>
      <c r="BD258" s="25" t="s">
        <v>258</v>
      </c>
      <c r="BE258" s="25" t="s">
        <v>258</v>
      </c>
      <c r="BF258" s="25" t="s">
        <v>258</v>
      </c>
    </row>
    <row r="259" spans="1:58" s="25" customFormat="1" hidden="1">
      <c r="A259" s="24" t="s">
        <v>297</v>
      </c>
      <c r="B259" s="11" t="s">
        <v>33</v>
      </c>
      <c r="C259" s="14" t="s">
        <v>261</v>
      </c>
      <c r="D259" s="23" t="s">
        <v>261</v>
      </c>
      <c r="E259" s="23" t="s">
        <v>261</v>
      </c>
      <c r="F259" s="23" t="s">
        <v>261</v>
      </c>
      <c r="G259" s="23" t="s">
        <v>261</v>
      </c>
      <c r="H259" s="23" t="s">
        <v>261</v>
      </c>
      <c r="I259" s="23" t="s">
        <v>261</v>
      </c>
      <c r="J259" s="23"/>
      <c r="K259" s="23"/>
      <c r="L259" s="23"/>
      <c r="M259" s="23"/>
      <c r="N259" s="23"/>
      <c r="O259" s="23"/>
      <c r="P259" s="23"/>
      <c r="Q259" s="23"/>
      <c r="R259" s="23"/>
      <c r="S259" s="23"/>
      <c r="T259" s="23"/>
      <c r="U259" s="23"/>
      <c r="V259" s="23"/>
      <c r="W259" s="23"/>
      <c r="X259" s="23"/>
      <c r="Y259" s="23"/>
      <c r="Z259" s="23"/>
      <c r="AA259" s="23"/>
      <c r="AB259" s="23"/>
      <c r="AC259" s="23"/>
      <c r="AD259" s="23"/>
      <c r="AE259" s="23"/>
      <c r="AF259" s="23"/>
      <c r="AG259" s="23"/>
      <c r="AH259" s="23"/>
      <c r="AI259" s="23"/>
      <c r="AJ259" s="23"/>
      <c r="AK259" s="23"/>
      <c r="AL259" s="23"/>
      <c r="AM259" s="23"/>
      <c r="AN259" s="23"/>
      <c r="AO259" s="23"/>
      <c r="AP259" s="23"/>
      <c r="AQ259" s="23"/>
      <c r="AR259" s="23"/>
      <c r="AS259" s="23"/>
      <c r="AT259" s="23"/>
      <c r="AU259" s="23"/>
      <c r="AV259" s="23"/>
      <c r="AW259" s="23"/>
      <c r="AX259" s="23"/>
      <c r="AY259" s="23"/>
      <c r="AZ259" s="23"/>
      <c r="BA259" s="23"/>
      <c r="BB259" s="23"/>
      <c r="BC259" s="23"/>
      <c r="BD259" s="23" t="s">
        <v>258</v>
      </c>
      <c r="BE259" s="23" t="s">
        <v>258</v>
      </c>
      <c r="BF259" s="23" t="s">
        <v>258</v>
      </c>
    </row>
    <row r="260" spans="1:58" s="25" customFormat="1" hidden="1">
      <c r="A260" s="27"/>
      <c r="B260" s="11" t="s">
        <v>34</v>
      </c>
      <c r="C260" s="14" t="s">
        <v>261</v>
      </c>
      <c r="D260" s="23" t="s">
        <v>261</v>
      </c>
      <c r="E260" s="23" t="s">
        <v>261</v>
      </c>
      <c r="F260" s="23" t="s">
        <v>261</v>
      </c>
      <c r="G260" s="23" t="s">
        <v>261</v>
      </c>
      <c r="H260" s="23" t="s">
        <v>261</v>
      </c>
      <c r="I260" s="23" t="s">
        <v>261</v>
      </c>
      <c r="J260" s="23"/>
      <c r="K260" s="23"/>
      <c r="L260" s="23"/>
      <c r="M260" s="23"/>
      <c r="N260" s="23"/>
      <c r="O260" s="23"/>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c r="AM260" s="23"/>
      <c r="AN260" s="23"/>
      <c r="AO260" s="23"/>
      <c r="AP260" s="23"/>
      <c r="AQ260" s="23"/>
      <c r="AR260" s="23"/>
      <c r="AS260" s="23"/>
      <c r="AT260" s="23"/>
      <c r="AU260" s="23"/>
      <c r="AV260" s="23"/>
      <c r="AW260" s="23"/>
      <c r="AX260" s="23"/>
      <c r="AY260" s="23"/>
      <c r="AZ260" s="23"/>
      <c r="BA260" s="23"/>
      <c r="BB260" s="23"/>
      <c r="BC260" s="23"/>
      <c r="BD260" s="23" t="s">
        <v>258</v>
      </c>
      <c r="BE260" s="23" t="s">
        <v>258</v>
      </c>
      <c r="BF260" s="23" t="s">
        <v>258</v>
      </c>
    </row>
    <row r="261" spans="1:58" s="25" customFormat="1" hidden="1">
      <c r="A261" s="27"/>
      <c r="B261" s="11" t="s">
        <v>35</v>
      </c>
      <c r="C261" s="14" t="s">
        <v>261</v>
      </c>
      <c r="D261" s="23" t="s">
        <v>261</v>
      </c>
      <c r="E261" s="23" t="s">
        <v>261</v>
      </c>
      <c r="F261" s="23" t="s">
        <v>261</v>
      </c>
      <c r="G261" s="23" t="s">
        <v>261</v>
      </c>
      <c r="H261" s="23" t="s">
        <v>261</v>
      </c>
      <c r="I261" s="23" t="s">
        <v>261</v>
      </c>
      <c r="J261" s="23"/>
      <c r="K261" s="23"/>
      <c r="L261" s="23"/>
      <c r="M261" s="23"/>
      <c r="N261" s="23"/>
      <c r="O261" s="23"/>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c r="AM261" s="23"/>
      <c r="AN261" s="23"/>
      <c r="AO261" s="23"/>
      <c r="AP261" s="23"/>
      <c r="AQ261" s="23"/>
      <c r="AR261" s="23"/>
      <c r="AS261" s="23"/>
      <c r="AT261" s="23"/>
      <c r="AU261" s="23"/>
      <c r="AV261" s="23"/>
      <c r="AW261" s="23"/>
      <c r="AX261" s="23"/>
      <c r="AY261" s="23"/>
      <c r="AZ261" s="23"/>
      <c r="BA261" s="23"/>
      <c r="BB261" s="23"/>
      <c r="BC261" s="23"/>
      <c r="BD261" s="23" t="s">
        <v>258</v>
      </c>
      <c r="BE261" s="23" t="s">
        <v>258</v>
      </c>
      <c r="BF261" s="23" t="s">
        <v>258</v>
      </c>
    </row>
    <row r="262" spans="1:58" s="25" customFormat="1" hidden="1">
      <c r="A262" s="27"/>
      <c r="B262" s="11" t="s">
        <v>36</v>
      </c>
      <c r="C262" s="14" t="s">
        <v>261</v>
      </c>
      <c r="D262" s="23" t="s">
        <v>261</v>
      </c>
      <c r="E262" s="23" t="s">
        <v>261</v>
      </c>
      <c r="F262" s="23" t="s">
        <v>261</v>
      </c>
      <c r="G262" s="23" t="s">
        <v>261</v>
      </c>
      <c r="H262" s="23" t="s">
        <v>261</v>
      </c>
      <c r="I262" s="23" t="s">
        <v>261</v>
      </c>
      <c r="J262" s="23"/>
      <c r="K262" s="23"/>
      <c r="L262" s="23"/>
      <c r="M262" s="23"/>
      <c r="N262" s="23"/>
      <c r="O262" s="23"/>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c r="AM262" s="23"/>
      <c r="AN262" s="23"/>
      <c r="AO262" s="23"/>
      <c r="AP262" s="23"/>
      <c r="AQ262" s="23"/>
      <c r="AR262" s="23"/>
      <c r="AS262" s="23"/>
      <c r="AT262" s="23"/>
      <c r="AU262" s="23"/>
      <c r="AV262" s="23"/>
      <c r="AW262" s="23"/>
      <c r="AX262" s="23"/>
      <c r="AY262" s="23"/>
      <c r="AZ262" s="23"/>
      <c r="BA262" s="23"/>
      <c r="BB262" s="23"/>
      <c r="BC262" s="23"/>
      <c r="BD262" s="23" t="s">
        <v>258</v>
      </c>
      <c r="BE262" s="23" t="s">
        <v>258</v>
      </c>
      <c r="BF262" s="23" t="s">
        <v>258</v>
      </c>
    </row>
    <row r="263" spans="1:58" ht="15" hidden="1" customHeight="1">
      <c r="A263" s="11"/>
      <c r="B263" s="11"/>
      <c r="C263" s="14" t="s">
        <v>261</v>
      </c>
      <c r="D263" s="14" t="s">
        <v>261</v>
      </c>
      <c r="E263" s="14" t="s">
        <v>261</v>
      </c>
      <c r="F263" s="14" t="s">
        <v>261</v>
      </c>
      <c r="G263" s="14" t="s">
        <v>261</v>
      </c>
      <c r="H263" s="14" t="s">
        <v>261</v>
      </c>
      <c r="I263" s="14" t="s">
        <v>261</v>
      </c>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t="s">
        <v>258</v>
      </c>
      <c r="BE263" s="14" t="s">
        <v>258</v>
      </c>
      <c r="BF263" s="14" t="s">
        <v>258</v>
      </c>
    </row>
    <row r="264" spans="1:58" ht="15" hidden="1" customHeight="1">
      <c r="A264" s="11"/>
      <c r="B264" s="11"/>
      <c r="C264" s="14" t="s">
        <v>261</v>
      </c>
      <c r="D264" s="14" t="s">
        <v>261</v>
      </c>
      <c r="E264" s="14" t="s">
        <v>261</v>
      </c>
      <c r="F264" s="14" t="s">
        <v>261</v>
      </c>
      <c r="G264" s="14" t="s">
        <v>261</v>
      </c>
      <c r="H264" s="14" t="s">
        <v>261</v>
      </c>
      <c r="I264" s="14" t="s">
        <v>261</v>
      </c>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t="s">
        <v>258</v>
      </c>
      <c r="BE264" s="14" t="s">
        <v>258</v>
      </c>
      <c r="BF264" s="14" t="s">
        <v>258</v>
      </c>
    </row>
    <row r="265" spans="1:58" ht="15" hidden="1" customHeight="1">
      <c r="A265" s="11"/>
      <c r="B265" s="11"/>
      <c r="C265" s="14" t="s">
        <v>261</v>
      </c>
      <c r="D265" s="14" t="s">
        <v>261</v>
      </c>
      <c r="E265" s="14" t="s">
        <v>261</v>
      </c>
      <c r="F265" s="14" t="s">
        <v>261</v>
      </c>
      <c r="G265" s="14" t="s">
        <v>261</v>
      </c>
      <c r="H265" s="14" t="s">
        <v>261</v>
      </c>
      <c r="I265" s="14" t="s">
        <v>261</v>
      </c>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t="s">
        <v>258</v>
      </c>
      <c r="BE265" s="14" t="s">
        <v>258</v>
      </c>
      <c r="BF265" s="14" t="s">
        <v>258</v>
      </c>
    </row>
    <row r="266" spans="1:58" s="25" customFormat="1" hidden="1">
      <c r="A266" s="24" t="s">
        <v>298</v>
      </c>
      <c r="B266" s="11" t="s">
        <v>33</v>
      </c>
      <c r="C266" s="14" t="s">
        <v>261</v>
      </c>
      <c r="D266" s="23" t="s">
        <v>261</v>
      </c>
      <c r="E266" s="23" t="s">
        <v>261</v>
      </c>
      <c r="F266" s="23" t="s">
        <v>261</v>
      </c>
      <c r="G266" s="23" t="s">
        <v>261</v>
      </c>
      <c r="H266" s="23" t="s">
        <v>261</v>
      </c>
      <c r="I266" s="23" t="s">
        <v>261</v>
      </c>
      <c r="J266" s="23"/>
      <c r="K266" s="23"/>
      <c r="L266" s="23"/>
      <c r="M266" s="23"/>
      <c r="N266" s="23"/>
      <c r="O266" s="23"/>
      <c r="P266" s="23"/>
      <c r="Q266" s="23"/>
      <c r="R266" s="23"/>
      <c r="S266" s="23"/>
      <c r="T266" s="23"/>
      <c r="U266" s="23"/>
      <c r="V266" s="23"/>
      <c r="W266" s="23"/>
      <c r="X266" s="23"/>
      <c r="Y266" s="23"/>
      <c r="Z266" s="23"/>
      <c r="AA266" s="23"/>
      <c r="AB266" s="23"/>
      <c r="AC266" s="23"/>
      <c r="AD266" s="23"/>
      <c r="AE266" s="23"/>
      <c r="AF266" s="23"/>
      <c r="AG266" s="23"/>
      <c r="AH266" s="23"/>
      <c r="AI266" s="23"/>
      <c r="AJ266" s="23"/>
      <c r="AK266" s="23"/>
      <c r="AL266" s="23"/>
      <c r="AM266" s="23"/>
      <c r="AN266" s="23"/>
      <c r="AO266" s="23"/>
      <c r="AP266" s="23"/>
      <c r="AQ266" s="23"/>
      <c r="AR266" s="23"/>
      <c r="AS266" s="23"/>
      <c r="AT266" s="23"/>
      <c r="AU266" s="23"/>
      <c r="AV266" s="23"/>
      <c r="AW266" s="23"/>
      <c r="AX266" s="23"/>
      <c r="AY266" s="23"/>
      <c r="AZ266" s="23"/>
      <c r="BA266" s="23"/>
      <c r="BB266" s="23"/>
      <c r="BC266" s="23"/>
      <c r="BD266" s="23" t="s">
        <v>258</v>
      </c>
      <c r="BE266" s="23" t="s">
        <v>258</v>
      </c>
      <c r="BF266" s="23" t="s">
        <v>258</v>
      </c>
    </row>
    <row r="267" spans="1:58" s="25" customFormat="1" hidden="1">
      <c r="A267" s="27"/>
      <c r="B267" s="11" t="s">
        <v>34</v>
      </c>
      <c r="C267" s="14" t="s">
        <v>261</v>
      </c>
      <c r="D267" s="23" t="s">
        <v>261</v>
      </c>
      <c r="E267" s="23" t="s">
        <v>261</v>
      </c>
      <c r="F267" s="23" t="s">
        <v>261</v>
      </c>
      <c r="G267" s="23" t="s">
        <v>261</v>
      </c>
      <c r="H267" s="23" t="s">
        <v>261</v>
      </c>
      <c r="I267" s="23" t="s">
        <v>261</v>
      </c>
      <c r="J267" s="23"/>
      <c r="K267" s="23"/>
      <c r="L267" s="23"/>
      <c r="M267" s="23"/>
      <c r="N267" s="23"/>
      <c r="O267" s="23"/>
      <c r="P267" s="23"/>
      <c r="Q267" s="23"/>
      <c r="R267" s="23"/>
      <c r="S267" s="23"/>
      <c r="T267" s="23"/>
      <c r="U267" s="23"/>
      <c r="V267" s="23"/>
      <c r="W267" s="23"/>
      <c r="X267" s="23"/>
      <c r="Y267" s="23"/>
      <c r="Z267" s="23"/>
      <c r="AA267" s="23"/>
      <c r="AB267" s="23"/>
      <c r="AC267" s="23"/>
      <c r="AD267" s="23"/>
      <c r="AE267" s="23"/>
      <c r="AF267" s="23"/>
      <c r="AG267" s="23"/>
      <c r="AH267" s="23"/>
      <c r="AI267" s="23"/>
      <c r="AJ267" s="23"/>
      <c r="AK267" s="23"/>
      <c r="AL267" s="23"/>
      <c r="AM267" s="23"/>
      <c r="AN267" s="23"/>
      <c r="AO267" s="23"/>
      <c r="AP267" s="23"/>
      <c r="AQ267" s="23"/>
      <c r="AR267" s="23"/>
      <c r="AS267" s="23"/>
      <c r="AT267" s="23"/>
      <c r="AU267" s="23"/>
      <c r="AV267" s="23"/>
      <c r="AW267" s="23"/>
      <c r="AX267" s="23"/>
      <c r="AY267" s="23"/>
      <c r="AZ267" s="23"/>
      <c r="BA267" s="23"/>
      <c r="BB267" s="23"/>
      <c r="BC267" s="23"/>
      <c r="BD267" s="23" t="s">
        <v>258</v>
      </c>
      <c r="BE267" s="23" t="s">
        <v>258</v>
      </c>
      <c r="BF267" s="23" t="s">
        <v>258</v>
      </c>
    </row>
    <row r="268" spans="1:58" s="25" customFormat="1" hidden="1">
      <c r="A268" s="27"/>
      <c r="B268" s="11" t="s">
        <v>35</v>
      </c>
      <c r="C268" s="14" t="s">
        <v>261</v>
      </c>
      <c r="D268" s="23" t="s">
        <v>261</v>
      </c>
      <c r="E268" s="23" t="s">
        <v>261</v>
      </c>
      <c r="F268" s="23" t="s">
        <v>261</v>
      </c>
      <c r="G268" s="23" t="s">
        <v>261</v>
      </c>
      <c r="H268" s="23" t="s">
        <v>261</v>
      </c>
      <c r="I268" s="23" t="s">
        <v>261</v>
      </c>
      <c r="J268" s="23"/>
      <c r="K268" s="23"/>
      <c r="L268" s="23"/>
      <c r="M268" s="23"/>
      <c r="N268" s="23"/>
      <c r="O268" s="23"/>
      <c r="P268" s="23"/>
      <c r="Q268" s="23"/>
      <c r="R268" s="23"/>
      <c r="S268" s="23"/>
      <c r="T268" s="23"/>
      <c r="U268" s="23"/>
      <c r="V268" s="23"/>
      <c r="W268" s="23"/>
      <c r="X268" s="23"/>
      <c r="Y268" s="23"/>
      <c r="Z268" s="23"/>
      <c r="AA268" s="23"/>
      <c r="AB268" s="23"/>
      <c r="AC268" s="23"/>
      <c r="AD268" s="23"/>
      <c r="AE268" s="23"/>
      <c r="AF268" s="23"/>
      <c r="AG268" s="23"/>
      <c r="AH268" s="23"/>
      <c r="AI268" s="23"/>
      <c r="AJ268" s="23"/>
      <c r="AK268" s="23"/>
      <c r="AL268" s="23"/>
      <c r="AM268" s="23"/>
      <c r="AN268" s="23"/>
      <c r="AO268" s="23"/>
      <c r="AP268" s="23"/>
      <c r="AQ268" s="23"/>
      <c r="AR268" s="23"/>
      <c r="AS268" s="23"/>
      <c r="AT268" s="23"/>
      <c r="AU268" s="23"/>
      <c r="AV268" s="23"/>
      <c r="AW268" s="23"/>
      <c r="AX268" s="23"/>
      <c r="AY268" s="23"/>
      <c r="AZ268" s="23"/>
      <c r="BA268" s="23"/>
      <c r="BB268" s="23"/>
      <c r="BC268" s="23"/>
      <c r="BD268" s="23" t="s">
        <v>258</v>
      </c>
      <c r="BE268" s="23" t="s">
        <v>258</v>
      </c>
      <c r="BF268" s="23" t="s">
        <v>258</v>
      </c>
    </row>
    <row r="269" spans="1:58" s="25" customFormat="1" hidden="1">
      <c r="A269" s="27"/>
      <c r="B269" s="11" t="s">
        <v>36</v>
      </c>
      <c r="C269" s="14" t="s">
        <v>261</v>
      </c>
      <c r="D269" s="23" t="s">
        <v>261</v>
      </c>
      <c r="E269" s="23" t="s">
        <v>261</v>
      </c>
      <c r="F269" s="23" t="s">
        <v>261</v>
      </c>
      <c r="G269" s="23" t="s">
        <v>261</v>
      </c>
      <c r="H269" s="23" t="s">
        <v>261</v>
      </c>
      <c r="I269" s="23" t="s">
        <v>261</v>
      </c>
      <c r="J269" s="23"/>
      <c r="K269" s="23"/>
      <c r="L269" s="23"/>
      <c r="M269" s="23"/>
      <c r="N269" s="23"/>
      <c r="O269" s="23"/>
      <c r="P269" s="23"/>
      <c r="Q269" s="23"/>
      <c r="R269" s="23"/>
      <c r="S269" s="23"/>
      <c r="T269" s="23"/>
      <c r="U269" s="23"/>
      <c r="V269" s="23"/>
      <c r="W269" s="23"/>
      <c r="X269" s="23"/>
      <c r="Y269" s="23"/>
      <c r="Z269" s="23"/>
      <c r="AA269" s="23"/>
      <c r="AB269" s="23"/>
      <c r="AC269" s="23"/>
      <c r="AD269" s="23"/>
      <c r="AE269" s="23"/>
      <c r="AF269" s="23"/>
      <c r="AG269" s="23"/>
      <c r="AH269" s="23"/>
      <c r="AI269" s="23"/>
      <c r="AJ269" s="23"/>
      <c r="AK269" s="23"/>
      <c r="AL269" s="23"/>
      <c r="AM269" s="23"/>
      <c r="AN269" s="23"/>
      <c r="AO269" s="23"/>
      <c r="AP269" s="23"/>
      <c r="AQ269" s="23"/>
      <c r="AR269" s="23"/>
      <c r="AS269" s="23"/>
      <c r="AT269" s="23"/>
      <c r="AU269" s="23"/>
      <c r="AV269" s="23"/>
      <c r="AW269" s="23"/>
      <c r="AX269" s="23"/>
      <c r="AY269" s="23"/>
      <c r="AZ269" s="23"/>
      <c r="BA269" s="23"/>
      <c r="BB269" s="23"/>
      <c r="BC269" s="23"/>
      <c r="BD269" s="23" t="s">
        <v>258</v>
      </c>
      <c r="BE269" s="23" t="s">
        <v>258</v>
      </c>
      <c r="BF269" s="23" t="s">
        <v>258</v>
      </c>
    </row>
    <row r="270" spans="1:58" ht="15" hidden="1" customHeight="1">
      <c r="A270" s="11"/>
      <c r="B270" s="11"/>
      <c r="C270" s="14" t="s">
        <v>261</v>
      </c>
      <c r="D270" s="14" t="s">
        <v>261</v>
      </c>
      <c r="E270" s="14" t="s">
        <v>261</v>
      </c>
      <c r="F270" s="14" t="s">
        <v>261</v>
      </c>
      <c r="G270" s="14" t="s">
        <v>261</v>
      </c>
      <c r="H270" s="14" t="s">
        <v>261</v>
      </c>
      <c r="I270" s="14" t="s">
        <v>261</v>
      </c>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t="s">
        <v>258</v>
      </c>
      <c r="BE270" s="14" t="s">
        <v>258</v>
      </c>
      <c r="BF270" s="14" t="s">
        <v>258</v>
      </c>
    </row>
    <row r="271" spans="1:58" ht="15" hidden="1" customHeight="1">
      <c r="A271" s="11"/>
      <c r="B271" s="11"/>
      <c r="C271" s="14" t="s">
        <v>261</v>
      </c>
      <c r="D271" s="14" t="s">
        <v>261</v>
      </c>
      <c r="E271" s="14" t="s">
        <v>261</v>
      </c>
      <c r="F271" s="14" t="s">
        <v>261</v>
      </c>
      <c r="G271" s="14" t="s">
        <v>261</v>
      </c>
      <c r="H271" s="14" t="s">
        <v>261</v>
      </c>
      <c r="I271" s="14" t="s">
        <v>261</v>
      </c>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t="s">
        <v>258</v>
      </c>
      <c r="BE271" s="14" t="s">
        <v>258</v>
      </c>
      <c r="BF271" s="14" t="s">
        <v>258</v>
      </c>
    </row>
    <row r="272" spans="1:58" ht="15" hidden="1" customHeight="1">
      <c r="A272" s="11"/>
      <c r="B272" s="11"/>
      <c r="C272" s="14" t="s">
        <v>261</v>
      </c>
      <c r="D272" s="14" t="s">
        <v>261</v>
      </c>
      <c r="E272" s="14" t="s">
        <v>261</v>
      </c>
      <c r="F272" s="14" t="s">
        <v>261</v>
      </c>
      <c r="G272" s="14" t="s">
        <v>261</v>
      </c>
      <c r="H272" s="14" t="s">
        <v>261</v>
      </c>
      <c r="I272" s="14" t="s">
        <v>261</v>
      </c>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t="s">
        <v>258</v>
      </c>
      <c r="BE272" s="14" t="s">
        <v>258</v>
      </c>
      <c r="BF272" s="14" t="s">
        <v>258</v>
      </c>
    </row>
    <row r="273" spans="1:58" s="25" customFormat="1" hidden="1">
      <c r="A273" s="24" t="s">
        <v>299</v>
      </c>
      <c r="B273" s="11" t="s">
        <v>33</v>
      </c>
      <c r="C273" s="14" t="s">
        <v>261</v>
      </c>
      <c r="D273" s="23" t="s">
        <v>261</v>
      </c>
      <c r="E273" s="23" t="s">
        <v>261</v>
      </c>
      <c r="F273" s="23" t="s">
        <v>261</v>
      </c>
      <c r="G273" s="23" t="s">
        <v>261</v>
      </c>
      <c r="H273" s="23" t="s">
        <v>261</v>
      </c>
      <c r="I273" s="23" t="s">
        <v>261</v>
      </c>
      <c r="J273" s="23"/>
      <c r="K273" s="23"/>
      <c r="L273" s="23"/>
      <c r="M273" s="23"/>
      <c r="N273" s="23"/>
      <c r="O273" s="23"/>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c r="AM273" s="23"/>
      <c r="AN273" s="23"/>
      <c r="AO273" s="23"/>
      <c r="AP273" s="23"/>
      <c r="AQ273" s="23"/>
      <c r="AR273" s="23"/>
      <c r="AS273" s="23"/>
      <c r="AT273" s="23"/>
      <c r="AU273" s="23"/>
      <c r="AV273" s="23"/>
      <c r="AW273" s="23"/>
      <c r="AX273" s="23"/>
      <c r="AY273" s="23"/>
      <c r="AZ273" s="23"/>
      <c r="BA273" s="23"/>
      <c r="BB273" s="23"/>
      <c r="BC273" s="23"/>
      <c r="BD273" s="23" t="s">
        <v>258</v>
      </c>
      <c r="BE273" s="23" t="s">
        <v>258</v>
      </c>
      <c r="BF273" s="23" t="s">
        <v>258</v>
      </c>
    </row>
    <row r="274" spans="1:58" s="25" customFormat="1" hidden="1">
      <c r="A274" s="27"/>
      <c r="B274" s="11" t="s">
        <v>34</v>
      </c>
      <c r="C274" s="14" t="s">
        <v>261</v>
      </c>
      <c r="D274" s="23" t="s">
        <v>261</v>
      </c>
      <c r="E274" s="23" t="s">
        <v>261</v>
      </c>
      <c r="F274" s="23" t="s">
        <v>261</v>
      </c>
      <c r="G274" s="23" t="s">
        <v>261</v>
      </c>
      <c r="H274" s="23" t="s">
        <v>261</v>
      </c>
      <c r="I274" s="23" t="s">
        <v>261</v>
      </c>
      <c r="J274" s="23"/>
      <c r="K274" s="23"/>
      <c r="L274" s="23"/>
      <c r="M274" s="23"/>
      <c r="N274" s="23"/>
      <c r="O274" s="23"/>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c r="AM274" s="23"/>
      <c r="AN274" s="23"/>
      <c r="AO274" s="23"/>
      <c r="AP274" s="23"/>
      <c r="AQ274" s="23"/>
      <c r="AR274" s="23"/>
      <c r="AS274" s="23"/>
      <c r="AT274" s="23"/>
      <c r="AU274" s="23"/>
      <c r="AV274" s="23"/>
      <c r="AW274" s="23"/>
      <c r="AX274" s="23"/>
      <c r="AY274" s="23"/>
      <c r="AZ274" s="23"/>
      <c r="BA274" s="23"/>
      <c r="BB274" s="23"/>
      <c r="BC274" s="23"/>
      <c r="BD274" s="23" t="s">
        <v>258</v>
      </c>
      <c r="BE274" s="23" t="s">
        <v>258</v>
      </c>
      <c r="BF274" s="23" t="s">
        <v>258</v>
      </c>
    </row>
    <row r="275" spans="1:58" s="25" customFormat="1" hidden="1">
      <c r="A275" s="27"/>
      <c r="B275" s="11" t="s">
        <v>35</v>
      </c>
      <c r="C275" s="14" t="s">
        <v>261</v>
      </c>
      <c r="D275" s="23" t="s">
        <v>261</v>
      </c>
      <c r="E275" s="23" t="s">
        <v>261</v>
      </c>
      <c r="F275" s="23" t="s">
        <v>261</v>
      </c>
      <c r="G275" s="23" t="s">
        <v>261</v>
      </c>
      <c r="H275" s="23" t="s">
        <v>261</v>
      </c>
      <c r="I275" s="23" t="s">
        <v>261</v>
      </c>
      <c r="J275" s="23"/>
      <c r="K275" s="23"/>
      <c r="L275" s="23"/>
      <c r="M275" s="23"/>
      <c r="N275" s="23"/>
      <c r="O275" s="23"/>
      <c r="P275" s="23"/>
      <c r="Q275" s="23"/>
      <c r="R275" s="23"/>
      <c r="S275" s="23"/>
      <c r="T275" s="23"/>
      <c r="U275" s="23"/>
      <c r="V275" s="23"/>
      <c r="W275" s="23"/>
      <c r="X275" s="23"/>
      <c r="Y275" s="23"/>
      <c r="Z275" s="23"/>
      <c r="AA275" s="23"/>
      <c r="AB275" s="23"/>
      <c r="AC275" s="23"/>
      <c r="AD275" s="23"/>
      <c r="AE275" s="23"/>
      <c r="AF275" s="23"/>
      <c r="AG275" s="23"/>
      <c r="AH275" s="23"/>
      <c r="AI275" s="23"/>
      <c r="AJ275" s="23"/>
      <c r="AK275" s="23"/>
      <c r="AL275" s="23"/>
      <c r="AM275" s="23"/>
      <c r="AN275" s="23"/>
      <c r="AO275" s="23"/>
      <c r="AP275" s="23"/>
      <c r="AQ275" s="23"/>
      <c r="AR275" s="23"/>
      <c r="AS275" s="23"/>
      <c r="AT275" s="23"/>
      <c r="AU275" s="23"/>
      <c r="AV275" s="23"/>
      <c r="AW275" s="23"/>
      <c r="AX275" s="23"/>
      <c r="AY275" s="23"/>
      <c r="AZ275" s="23"/>
      <c r="BA275" s="23"/>
      <c r="BB275" s="23"/>
      <c r="BC275" s="23"/>
      <c r="BD275" s="23" t="s">
        <v>258</v>
      </c>
      <c r="BE275" s="23" t="s">
        <v>258</v>
      </c>
      <c r="BF275" s="23" t="s">
        <v>258</v>
      </c>
    </row>
    <row r="276" spans="1:58" s="25" customFormat="1" hidden="1">
      <c r="A276" s="27"/>
      <c r="B276" s="11" t="s">
        <v>36</v>
      </c>
      <c r="C276" s="14" t="s">
        <v>261</v>
      </c>
      <c r="D276" s="23" t="s">
        <v>261</v>
      </c>
      <c r="E276" s="23" t="s">
        <v>261</v>
      </c>
      <c r="F276" s="23" t="s">
        <v>261</v>
      </c>
      <c r="G276" s="23" t="s">
        <v>261</v>
      </c>
      <c r="H276" s="23" t="s">
        <v>261</v>
      </c>
      <c r="I276" s="23" t="s">
        <v>261</v>
      </c>
      <c r="J276" s="23"/>
      <c r="K276" s="23"/>
      <c r="L276" s="23"/>
      <c r="M276" s="23"/>
      <c r="N276" s="23"/>
      <c r="O276" s="23"/>
      <c r="P276" s="23"/>
      <c r="Q276" s="23"/>
      <c r="R276" s="23"/>
      <c r="S276" s="23"/>
      <c r="T276" s="23"/>
      <c r="U276" s="23"/>
      <c r="V276" s="23"/>
      <c r="W276" s="23"/>
      <c r="X276" s="23"/>
      <c r="Y276" s="23"/>
      <c r="Z276" s="23"/>
      <c r="AA276" s="23"/>
      <c r="AB276" s="23"/>
      <c r="AC276" s="23"/>
      <c r="AD276" s="23"/>
      <c r="AE276" s="23"/>
      <c r="AF276" s="23"/>
      <c r="AG276" s="23"/>
      <c r="AH276" s="23"/>
      <c r="AI276" s="23"/>
      <c r="AJ276" s="23"/>
      <c r="AK276" s="23"/>
      <c r="AL276" s="23"/>
      <c r="AM276" s="23"/>
      <c r="AN276" s="23"/>
      <c r="AO276" s="23"/>
      <c r="AP276" s="23"/>
      <c r="AQ276" s="23"/>
      <c r="AR276" s="23"/>
      <c r="AS276" s="23"/>
      <c r="AT276" s="23"/>
      <c r="AU276" s="23"/>
      <c r="AV276" s="23"/>
      <c r="AW276" s="23"/>
      <c r="AX276" s="23"/>
      <c r="AY276" s="23"/>
      <c r="AZ276" s="23"/>
      <c r="BA276" s="23"/>
      <c r="BB276" s="23"/>
      <c r="BC276" s="23"/>
      <c r="BD276" s="23" t="s">
        <v>258</v>
      </c>
      <c r="BE276" s="23" t="s">
        <v>258</v>
      </c>
      <c r="BF276" s="23" t="s">
        <v>258</v>
      </c>
    </row>
    <row r="277" spans="1:58" ht="15" hidden="1" customHeight="1">
      <c r="A277" s="11"/>
      <c r="B277" s="11"/>
      <c r="C277" s="14" t="s">
        <v>261</v>
      </c>
      <c r="D277" s="14" t="s">
        <v>261</v>
      </c>
      <c r="E277" s="14" t="s">
        <v>261</v>
      </c>
      <c r="F277" s="14" t="s">
        <v>261</v>
      </c>
      <c r="G277" s="14" t="s">
        <v>261</v>
      </c>
      <c r="H277" s="14" t="s">
        <v>261</v>
      </c>
      <c r="I277" s="14" t="s">
        <v>261</v>
      </c>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t="s">
        <v>258</v>
      </c>
      <c r="BE277" s="14" t="s">
        <v>258</v>
      </c>
      <c r="BF277" s="14" t="s">
        <v>258</v>
      </c>
    </row>
    <row r="278" spans="1:58" ht="15" hidden="1" customHeight="1">
      <c r="A278" s="11"/>
      <c r="B278" s="11"/>
      <c r="C278" s="14" t="s">
        <v>261</v>
      </c>
      <c r="D278" s="14" t="s">
        <v>261</v>
      </c>
      <c r="E278" s="14" t="s">
        <v>261</v>
      </c>
      <c r="F278" s="14" t="s">
        <v>261</v>
      </c>
      <c r="G278" s="14" t="s">
        <v>261</v>
      </c>
      <c r="H278" s="14" t="s">
        <v>261</v>
      </c>
      <c r="I278" s="14" t="s">
        <v>261</v>
      </c>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t="s">
        <v>258</v>
      </c>
      <c r="BE278" s="14" t="s">
        <v>258</v>
      </c>
      <c r="BF278" s="14" t="s">
        <v>258</v>
      </c>
    </row>
    <row r="279" spans="1:58" ht="15" hidden="1" customHeight="1">
      <c r="A279" s="11"/>
      <c r="B279" s="11"/>
      <c r="C279" s="14" t="s">
        <v>261</v>
      </c>
      <c r="D279" s="14" t="s">
        <v>261</v>
      </c>
      <c r="E279" s="14" t="s">
        <v>261</v>
      </c>
      <c r="F279" s="14" t="s">
        <v>261</v>
      </c>
      <c r="G279" s="14" t="s">
        <v>261</v>
      </c>
      <c r="H279" s="14" t="s">
        <v>261</v>
      </c>
      <c r="I279" s="14" t="s">
        <v>261</v>
      </c>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t="s">
        <v>258</v>
      </c>
      <c r="BE279" s="14" t="s">
        <v>258</v>
      </c>
      <c r="BF279" s="14" t="s">
        <v>258</v>
      </c>
    </row>
    <row r="280" spans="1:58" hidden="1">
      <c r="C280" s="1" t="s">
        <v>261</v>
      </c>
      <c r="D280" s="1" t="s">
        <v>261</v>
      </c>
      <c r="E280" s="1" t="s">
        <v>261</v>
      </c>
      <c r="F280" s="1" t="s">
        <v>261</v>
      </c>
      <c r="G280" s="1" t="s">
        <v>261</v>
      </c>
      <c r="H280" s="1" t="s">
        <v>261</v>
      </c>
      <c r="I280" s="1" t="s">
        <v>261</v>
      </c>
      <c r="BD280" s="1" t="s">
        <v>258</v>
      </c>
      <c r="BE280" s="1" t="s">
        <v>258</v>
      </c>
      <c r="BF280" s="1" t="s">
        <v>258</v>
      </c>
    </row>
    <row r="281" spans="1:58" s="18" customFormat="1" hidden="1">
      <c r="A281" s="29" t="s">
        <v>300</v>
      </c>
      <c r="B281" s="11" t="s">
        <v>33</v>
      </c>
      <c r="C281" s="14" t="s">
        <v>261</v>
      </c>
      <c r="D281" s="14" t="s">
        <v>261</v>
      </c>
      <c r="E281" s="14" t="s">
        <v>261</v>
      </c>
      <c r="F281" s="14" t="s">
        <v>261</v>
      </c>
      <c r="G281" s="14" t="s">
        <v>261</v>
      </c>
      <c r="H281" s="14" t="s">
        <v>261</v>
      </c>
      <c r="I281" s="14" t="s">
        <v>261</v>
      </c>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t="s">
        <v>258</v>
      </c>
      <c r="BE281" s="14" t="s">
        <v>258</v>
      </c>
      <c r="BF281" s="14" t="s">
        <v>258</v>
      </c>
    </row>
    <row r="282" spans="1:58" s="18" customFormat="1" hidden="1">
      <c r="A282" s="44"/>
      <c r="B282" s="11" t="s">
        <v>34</v>
      </c>
      <c r="C282" s="14" t="s">
        <v>261</v>
      </c>
      <c r="D282" s="14" t="s">
        <v>261</v>
      </c>
      <c r="E282" s="14" t="s">
        <v>261</v>
      </c>
      <c r="F282" s="14" t="s">
        <v>261</v>
      </c>
      <c r="G282" s="14" t="s">
        <v>261</v>
      </c>
      <c r="H282" s="14" t="s">
        <v>261</v>
      </c>
      <c r="I282" s="14" t="s">
        <v>261</v>
      </c>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t="s">
        <v>258</v>
      </c>
      <c r="BE282" s="14" t="s">
        <v>258</v>
      </c>
      <c r="BF282" s="14" t="s">
        <v>258</v>
      </c>
    </row>
    <row r="283" spans="1:58" s="18" customFormat="1" hidden="1">
      <c r="A283" s="44"/>
      <c r="B283" s="11" t="s">
        <v>35</v>
      </c>
      <c r="C283" s="14" t="s">
        <v>261</v>
      </c>
      <c r="D283" s="14" t="s">
        <v>261</v>
      </c>
      <c r="E283" s="14" t="s">
        <v>261</v>
      </c>
      <c r="F283" s="14" t="s">
        <v>261</v>
      </c>
      <c r="G283" s="14" t="s">
        <v>261</v>
      </c>
      <c r="H283" s="14" t="s">
        <v>261</v>
      </c>
      <c r="I283" s="14" t="s">
        <v>261</v>
      </c>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t="s">
        <v>258</v>
      </c>
      <c r="BE283" s="14" t="s">
        <v>258</v>
      </c>
      <c r="BF283" s="14" t="s">
        <v>258</v>
      </c>
    </row>
    <row r="284" spans="1:58" s="18" customFormat="1" hidden="1">
      <c r="A284" s="44"/>
      <c r="B284" s="11" t="s">
        <v>36</v>
      </c>
      <c r="C284" s="14" t="s">
        <v>261</v>
      </c>
      <c r="D284" s="14" t="s">
        <v>261</v>
      </c>
      <c r="E284" s="14" t="s">
        <v>261</v>
      </c>
      <c r="F284" s="14" t="s">
        <v>261</v>
      </c>
      <c r="G284" s="14" t="s">
        <v>261</v>
      </c>
      <c r="H284" s="14" t="s">
        <v>261</v>
      </c>
      <c r="I284" s="14" t="s">
        <v>261</v>
      </c>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t="s">
        <v>258</v>
      </c>
      <c r="BE284" s="14" t="s">
        <v>258</v>
      </c>
      <c r="BF284" s="14" t="s">
        <v>258</v>
      </c>
    </row>
    <row r="285" spans="1:58" ht="15" hidden="1" customHeight="1">
      <c r="A285" s="11"/>
      <c r="B285" s="11"/>
      <c r="C285" s="14" t="s">
        <v>261</v>
      </c>
      <c r="D285" s="14" t="s">
        <v>261</v>
      </c>
      <c r="E285" s="14" t="s">
        <v>261</v>
      </c>
      <c r="F285" s="14" t="s">
        <v>261</v>
      </c>
      <c r="G285" s="14" t="s">
        <v>261</v>
      </c>
      <c r="H285" s="14" t="s">
        <v>261</v>
      </c>
      <c r="I285" s="14" t="s">
        <v>261</v>
      </c>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t="s">
        <v>258</v>
      </c>
      <c r="BE285" s="14" t="s">
        <v>258</v>
      </c>
      <c r="BF285" s="14" t="s">
        <v>258</v>
      </c>
    </row>
    <row r="286" spans="1:58" ht="15" hidden="1" customHeight="1">
      <c r="A286" s="11"/>
      <c r="B286" s="11"/>
      <c r="C286" s="14" t="s">
        <v>261</v>
      </c>
      <c r="D286" s="14" t="s">
        <v>261</v>
      </c>
      <c r="E286" s="14" t="s">
        <v>261</v>
      </c>
      <c r="F286" s="14" t="s">
        <v>261</v>
      </c>
      <c r="G286" s="14" t="s">
        <v>261</v>
      </c>
      <c r="H286" s="14" t="s">
        <v>261</v>
      </c>
      <c r="I286" s="14" t="s">
        <v>261</v>
      </c>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t="s">
        <v>258</v>
      </c>
      <c r="BE286" s="14" t="s">
        <v>258</v>
      </c>
      <c r="BF286" s="14" t="s">
        <v>258</v>
      </c>
    </row>
    <row r="287" spans="1:58" ht="15" hidden="1" customHeight="1">
      <c r="A287" s="11"/>
      <c r="B287" s="11"/>
      <c r="C287" s="14" t="s">
        <v>261</v>
      </c>
      <c r="D287" s="14" t="s">
        <v>261</v>
      </c>
      <c r="E287" s="14" t="s">
        <v>261</v>
      </c>
      <c r="F287" s="14" t="s">
        <v>261</v>
      </c>
      <c r="G287" s="14" t="s">
        <v>261</v>
      </c>
      <c r="H287" s="14" t="s">
        <v>261</v>
      </c>
      <c r="I287" s="14" t="s">
        <v>261</v>
      </c>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t="s">
        <v>258</v>
      </c>
      <c r="BE287" s="14" t="s">
        <v>258</v>
      </c>
      <c r="BF287" s="14" t="s">
        <v>258</v>
      </c>
    </row>
    <row r="288" spans="1:58" s="18" customFormat="1" hidden="1">
      <c r="A288" s="29" t="s">
        <v>301</v>
      </c>
      <c r="B288" s="11" t="s">
        <v>33</v>
      </c>
      <c r="C288" s="14" t="s">
        <v>261</v>
      </c>
      <c r="D288" s="14" t="s">
        <v>261</v>
      </c>
      <c r="E288" s="14" t="s">
        <v>261</v>
      </c>
      <c r="F288" s="14" t="s">
        <v>261</v>
      </c>
      <c r="G288" s="14" t="s">
        <v>261</v>
      </c>
      <c r="H288" s="14" t="s">
        <v>261</v>
      </c>
      <c r="I288" s="14" t="s">
        <v>261</v>
      </c>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t="s">
        <v>258</v>
      </c>
      <c r="BE288" s="14" t="s">
        <v>258</v>
      </c>
      <c r="BF288" s="14" t="s">
        <v>258</v>
      </c>
    </row>
    <row r="289" spans="1:58" s="18" customFormat="1" hidden="1">
      <c r="A289" s="44"/>
      <c r="B289" s="11" t="s">
        <v>34</v>
      </c>
      <c r="C289" s="14" t="s">
        <v>261</v>
      </c>
      <c r="D289" s="14" t="s">
        <v>261</v>
      </c>
      <c r="E289" s="14" t="s">
        <v>261</v>
      </c>
      <c r="F289" s="14" t="s">
        <v>261</v>
      </c>
      <c r="G289" s="14" t="s">
        <v>261</v>
      </c>
      <c r="H289" s="14" t="s">
        <v>261</v>
      </c>
      <c r="I289" s="14" t="s">
        <v>261</v>
      </c>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t="s">
        <v>258</v>
      </c>
      <c r="BE289" s="14" t="s">
        <v>258</v>
      </c>
      <c r="BF289" s="14" t="s">
        <v>258</v>
      </c>
    </row>
    <row r="290" spans="1:58" s="18" customFormat="1" hidden="1">
      <c r="A290" s="44"/>
      <c r="B290" s="11" t="s">
        <v>35</v>
      </c>
      <c r="C290" s="14" t="s">
        <v>261</v>
      </c>
      <c r="D290" s="14" t="s">
        <v>261</v>
      </c>
      <c r="E290" s="14" t="s">
        <v>261</v>
      </c>
      <c r="F290" s="14" t="s">
        <v>261</v>
      </c>
      <c r="G290" s="14" t="s">
        <v>261</v>
      </c>
      <c r="H290" s="14" t="s">
        <v>261</v>
      </c>
      <c r="I290" s="14" t="s">
        <v>261</v>
      </c>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t="s">
        <v>258</v>
      </c>
      <c r="BE290" s="14" t="s">
        <v>258</v>
      </c>
      <c r="BF290" s="14" t="s">
        <v>258</v>
      </c>
    </row>
    <row r="291" spans="1:58" s="18" customFormat="1" hidden="1">
      <c r="A291" s="44"/>
      <c r="B291" s="11" t="s">
        <v>36</v>
      </c>
      <c r="C291" s="14" t="s">
        <v>261</v>
      </c>
      <c r="D291" s="14" t="s">
        <v>261</v>
      </c>
      <c r="E291" s="14" t="s">
        <v>261</v>
      </c>
      <c r="F291" s="14" t="s">
        <v>261</v>
      </c>
      <c r="G291" s="14" t="s">
        <v>261</v>
      </c>
      <c r="H291" s="14" t="s">
        <v>261</v>
      </c>
      <c r="I291" s="14" t="s">
        <v>261</v>
      </c>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t="s">
        <v>258</v>
      </c>
      <c r="BE291" s="14" t="s">
        <v>258</v>
      </c>
      <c r="BF291" s="14" t="s">
        <v>258</v>
      </c>
    </row>
    <row r="292" spans="1:58" ht="15" hidden="1" customHeight="1">
      <c r="A292" s="11"/>
      <c r="B292" s="11"/>
      <c r="C292" s="14" t="s">
        <v>261</v>
      </c>
      <c r="D292" s="14" t="s">
        <v>261</v>
      </c>
      <c r="E292" s="14" t="s">
        <v>261</v>
      </c>
      <c r="F292" s="14" t="s">
        <v>261</v>
      </c>
      <c r="G292" s="14" t="s">
        <v>261</v>
      </c>
      <c r="H292" s="14" t="s">
        <v>261</v>
      </c>
      <c r="I292" s="14" t="s">
        <v>261</v>
      </c>
      <c r="J292" s="14"/>
      <c r="K292" s="14"/>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t="s">
        <v>258</v>
      </c>
      <c r="BE292" s="14" t="s">
        <v>258</v>
      </c>
      <c r="BF292" s="14" t="s">
        <v>258</v>
      </c>
    </row>
    <row r="293" spans="1:58" ht="15" hidden="1" customHeight="1">
      <c r="A293" s="11"/>
      <c r="B293" s="11"/>
      <c r="C293" s="14" t="s">
        <v>261</v>
      </c>
      <c r="D293" s="14" t="s">
        <v>261</v>
      </c>
      <c r="E293" s="14" t="s">
        <v>261</v>
      </c>
      <c r="F293" s="14" t="s">
        <v>261</v>
      </c>
      <c r="G293" s="14" t="s">
        <v>261</v>
      </c>
      <c r="H293" s="14" t="s">
        <v>261</v>
      </c>
      <c r="I293" s="14" t="s">
        <v>261</v>
      </c>
      <c r="J293" s="14"/>
      <c r="K293" s="14"/>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t="s">
        <v>258</v>
      </c>
      <c r="BE293" s="14" t="s">
        <v>258</v>
      </c>
      <c r="BF293" s="14" t="s">
        <v>258</v>
      </c>
    </row>
    <row r="294" spans="1:58" ht="15" hidden="1" customHeight="1">
      <c r="A294" s="11"/>
      <c r="B294" s="11"/>
      <c r="C294" s="14" t="s">
        <v>261</v>
      </c>
      <c r="D294" s="14" t="s">
        <v>261</v>
      </c>
      <c r="E294" s="14" t="s">
        <v>261</v>
      </c>
      <c r="F294" s="14" t="s">
        <v>261</v>
      </c>
      <c r="G294" s="14" t="s">
        <v>261</v>
      </c>
      <c r="H294" s="14" t="s">
        <v>261</v>
      </c>
      <c r="I294" s="14" t="s">
        <v>261</v>
      </c>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t="s">
        <v>258</v>
      </c>
      <c r="BE294" s="14" t="s">
        <v>258</v>
      </c>
      <c r="BF294" s="14" t="s">
        <v>258</v>
      </c>
    </row>
    <row r="295" spans="1:58" s="18" customFormat="1" hidden="1">
      <c r="A295" s="29" t="s">
        <v>302</v>
      </c>
      <c r="B295" s="11" t="s">
        <v>33</v>
      </c>
      <c r="C295" s="14" t="s">
        <v>261</v>
      </c>
      <c r="D295" s="14" t="s">
        <v>261</v>
      </c>
      <c r="E295" s="14" t="s">
        <v>261</v>
      </c>
      <c r="F295" s="14" t="s">
        <v>261</v>
      </c>
      <c r="G295" s="14" t="s">
        <v>261</v>
      </c>
      <c r="H295" s="14" t="s">
        <v>261</v>
      </c>
      <c r="I295" s="14" t="s">
        <v>261</v>
      </c>
      <c r="J295" s="14"/>
      <c r="K295" s="14"/>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t="s">
        <v>258</v>
      </c>
      <c r="BE295" s="14" t="s">
        <v>258</v>
      </c>
      <c r="BF295" s="14" t="s">
        <v>258</v>
      </c>
    </row>
    <row r="296" spans="1:58" s="18" customFormat="1" hidden="1">
      <c r="A296" s="44"/>
      <c r="B296" s="11" t="s">
        <v>34</v>
      </c>
      <c r="C296" s="14" t="s">
        <v>261</v>
      </c>
      <c r="D296" s="14" t="s">
        <v>261</v>
      </c>
      <c r="E296" s="14" t="s">
        <v>261</v>
      </c>
      <c r="F296" s="14" t="s">
        <v>261</v>
      </c>
      <c r="G296" s="14" t="s">
        <v>261</v>
      </c>
      <c r="H296" s="14" t="s">
        <v>261</v>
      </c>
      <c r="I296" s="14" t="s">
        <v>261</v>
      </c>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t="s">
        <v>258</v>
      </c>
      <c r="BE296" s="14" t="s">
        <v>258</v>
      </c>
      <c r="BF296" s="14" t="s">
        <v>258</v>
      </c>
    </row>
    <row r="297" spans="1:58" s="18" customFormat="1" hidden="1">
      <c r="A297" s="44"/>
      <c r="B297" s="11" t="s">
        <v>35</v>
      </c>
      <c r="C297" s="14" t="s">
        <v>261</v>
      </c>
      <c r="D297" s="14" t="s">
        <v>261</v>
      </c>
      <c r="E297" s="14" t="s">
        <v>261</v>
      </c>
      <c r="F297" s="14" t="s">
        <v>261</v>
      </c>
      <c r="G297" s="14" t="s">
        <v>261</v>
      </c>
      <c r="H297" s="14" t="s">
        <v>261</v>
      </c>
      <c r="I297" s="14" t="s">
        <v>261</v>
      </c>
      <c r="J297" s="14"/>
      <c r="K297" s="14"/>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t="s">
        <v>258</v>
      </c>
      <c r="BE297" s="14" t="s">
        <v>258</v>
      </c>
      <c r="BF297" s="14" t="s">
        <v>258</v>
      </c>
    </row>
    <row r="298" spans="1:58" s="18" customFormat="1" hidden="1">
      <c r="A298" s="44"/>
      <c r="B298" s="11" t="s">
        <v>36</v>
      </c>
      <c r="C298" s="14" t="s">
        <v>261</v>
      </c>
      <c r="D298" s="14" t="s">
        <v>261</v>
      </c>
      <c r="E298" s="14" t="s">
        <v>261</v>
      </c>
      <c r="F298" s="14" t="s">
        <v>261</v>
      </c>
      <c r="G298" s="14" t="s">
        <v>261</v>
      </c>
      <c r="H298" s="14" t="s">
        <v>261</v>
      </c>
      <c r="I298" s="14" t="s">
        <v>261</v>
      </c>
      <c r="J298" s="14"/>
      <c r="K298" s="14"/>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t="s">
        <v>258</v>
      </c>
      <c r="BE298" s="14" t="s">
        <v>258</v>
      </c>
      <c r="BF298" s="14" t="s">
        <v>258</v>
      </c>
    </row>
    <row r="299" spans="1:58" ht="15" hidden="1" customHeight="1">
      <c r="A299" s="11"/>
      <c r="B299" s="11"/>
      <c r="C299" s="14" t="s">
        <v>261</v>
      </c>
      <c r="D299" s="14" t="s">
        <v>261</v>
      </c>
      <c r="E299" s="14" t="s">
        <v>261</v>
      </c>
      <c r="F299" s="14" t="s">
        <v>261</v>
      </c>
      <c r="G299" s="14" t="s">
        <v>261</v>
      </c>
      <c r="H299" s="14" t="s">
        <v>261</v>
      </c>
      <c r="I299" s="14" t="s">
        <v>261</v>
      </c>
      <c r="J299" s="14"/>
      <c r="K299" s="14"/>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t="s">
        <v>258</v>
      </c>
      <c r="BE299" s="14" t="s">
        <v>258</v>
      </c>
      <c r="BF299" s="14" t="s">
        <v>258</v>
      </c>
    </row>
    <row r="300" spans="1:58" ht="15" hidden="1" customHeight="1">
      <c r="A300" s="11"/>
      <c r="B300" s="11"/>
      <c r="C300" s="14" t="s">
        <v>261</v>
      </c>
      <c r="D300" s="14" t="s">
        <v>261</v>
      </c>
      <c r="E300" s="14" t="s">
        <v>261</v>
      </c>
      <c r="F300" s="14" t="s">
        <v>261</v>
      </c>
      <c r="G300" s="14" t="s">
        <v>261</v>
      </c>
      <c r="H300" s="14" t="s">
        <v>261</v>
      </c>
      <c r="I300" s="14" t="s">
        <v>261</v>
      </c>
      <c r="J300" s="14"/>
      <c r="K300" s="14"/>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t="s">
        <v>258</v>
      </c>
      <c r="BE300" s="14" t="s">
        <v>258</v>
      </c>
      <c r="BF300" s="14" t="s">
        <v>258</v>
      </c>
    </row>
    <row r="301" spans="1:58" ht="15" hidden="1" customHeight="1">
      <c r="A301" s="11"/>
      <c r="B301" s="11"/>
      <c r="C301" s="14" t="s">
        <v>261</v>
      </c>
      <c r="D301" s="14" t="s">
        <v>261</v>
      </c>
      <c r="E301" s="14" t="s">
        <v>261</v>
      </c>
      <c r="F301" s="14" t="s">
        <v>261</v>
      </c>
      <c r="G301" s="14" t="s">
        <v>261</v>
      </c>
      <c r="H301" s="14" t="s">
        <v>261</v>
      </c>
      <c r="I301" s="14" t="s">
        <v>261</v>
      </c>
      <c r="J301" s="14"/>
      <c r="K301" s="14"/>
      <c r="L301" s="14"/>
      <c r="M301" s="14"/>
      <c r="N301" s="14"/>
      <c r="O301" s="14"/>
      <c r="P301" s="14"/>
      <c r="Q301" s="14"/>
      <c r="R301" s="14"/>
      <c r="S301" s="14"/>
      <c r="T301" s="14"/>
      <c r="U301" s="14"/>
      <c r="V301" s="14"/>
      <c r="W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t="s">
        <v>258</v>
      </c>
      <c r="BE301" s="14" t="s">
        <v>258</v>
      </c>
      <c r="BF301" s="14" t="s">
        <v>258</v>
      </c>
    </row>
    <row r="302" spans="1:58" s="18" customFormat="1" hidden="1">
      <c r="A302" s="29" t="s">
        <v>303</v>
      </c>
      <c r="B302" s="11" t="s">
        <v>33</v>
      </c>
      <c r="C302" s="14" t="s">
        <v>261</v>
      </c>
      <c r="D302" s="14" t="s">
        <v>261</v>
      </c>
      <c r="E302" s="14" t="s">
        <v>261</v>
      </c>
      <c r="F302" s="14" t="s">
        <v>261</v>
      </c>
      <c r="G302" s="14" t="s">
        <v>261</v>
      </c>
      <c r="H302" s="14" t="s">
        <v>261</v>
      </c>
      <c r="I302" s="14" t="s">
        <v>261</v>
      </c>
      <c r="J302" s="14"/>
      <c r="K302" s="14"/>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t="s">
        <v>258</v>
      </c>
      <c r="BE302" s="14" t="s">
        <v>258</v>
      </c>
      <c r="BF302" s="14" t="s">
        <v>258</v>
      </c>
    </row>
    <row r="303" spans="1:58" s="18" customFormat="1" hidden="1">
      <c r="A303" s="44"/>
      <c r="B303" s="11" t="s">
        <v>34</v>
      </c>
      <c r="C303" s="14" t="s">
        <v>261</v>
      </c>
      <c r="D303" s="14" t="s">
        <v>261</v>
      </c>
      <c r="E303" s="14" t="s">
        <v>261</v>
      </c>
      <c r="F303" s="14" t="s">
        <v>261</v>
      </c>
      <c r="G303" s="14" t="s">
        <v>261</v>
      </c>
      <c r="H303" s="14" t="s">
        <v>261</v>
      </c>
      <c r="I303" s="14" t="s">
        <v>261</v>
      </c>
      <c r="J303" s="14"/>
      <c r="K303" s="14"/>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t="s">
        <v>258</v>
      </c>
      <c r="BE303" s="14" t="s">
        <v>258</v>
      </c>
      <c r="BF303" s="14" t="s">
        <v>258</v>
      </c>
    </row>
    <row r="304" spans="1:58" s="18" customFormat="1" hidden="1">
      <c r="A304" s="44"/>
      <c r="B304" s="11" t="s">
        <v>35</v>
      </c>
      <c r="C304" s="14" t="s">
        <v>261</v>
      </c>
      <c r="D304" s="14" t="s">
        <v>261</v>
      </c>
      <c r="E304" s="14" t="s">
        <v>261</v>
      </c>
      <c r="F304" s="14" t="s">
        <v>261</v>
      </c>
      <c r="G304" s="14" t="s">
        <v>261</v>
      </c>
      <c r="H304" s="14" t="s">
        <v>261</v>
      </c>
      <c r="I304" s="14" t="s">
        <v>261</v>
      </c>
      <c r="J304" s="14"/>
      <c r="K304" s="14"/>
      <c r="L304" s="14"/>
      <c r="M304" s="14"/>
      <c r="N304" s="14"/>
      <c r="O304" s="14"/>
      <c r="P304" s="14"/>
      <c r="Q304" s="14"/>
      <c r="R304" s="14"/>
      <c r="S304" s="14"/>
      <c r="T304" s="14"/>
      <c r="U304" s="14"/>
      <c r="V304" s="14"/>
      <c r="W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t="s">
        <v>258</v>
      </c>
      <c r="BE304" s="14" t="s">
        <v>258</v>
      </c>
      <c r="BF304" s="14" t="s">
        <v>258</v>
      </c>
    </row>
    <row r="305" spans="1:58" s="18" customFormat="1" hidden="1">
      <c r="A305" s="44"/>
      <c r="B305" s="11" t="s">
        <v>36</v>
      </c>
      <c r="C305" s="14" t="s">
        <v>261</v>
      </c>
      <c r="D305" s="14" t="s">
        <v>261</v>
      </c>
      <c r="E305" s="14" t="s">
        <v>261</v>
      </c>
      <c r="F305" s="14" t="s">
        <v>261</v>
      </c>
      <c r="G305" s="14" t="s">
        <v>261</v>
      </c>
      <c r="H305" s="14" t="s">
        <v>261</v>
      </c>
      <c r="I305" s="14" t="s">
        <v>261</v>
      </c>
      <c r="J305" s="14"/>
      <c r="K305" s="14"/>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t="s">
        <v>258</v>
      </c>
      <c r="BE305" s="14" t="s">
        <v>258</v>
      </c>
      <c r="BF305" s="14" t="s">
        <v>258</v>
      </c>
    </row>
    <row r="306" spans="1:58" ht="15" hidden="1" customHeight="1">
      <c r="A306" s="11"/>
      <c r="B306" s="11"/>
      <c r="C306" s="14" t="s">
        <v>261</v>
      </c>
      <c r="D306" s="14" t="s">
        <v>261</v>
      </c>
      <c r="E306" s="14" t="s">
        <v>261</v>
      </c>
      <c r="F306" s="14" t="s">
        <v>261</v>
      </c>
      <c r="G306" s="14" t="s">
        <v>261</v>
      </c>
      <c r="H306" s="14" t="s">
        <v>261</v>
      </c>
      <c r="I306" s="14" t="s">
        <v>261</v>
      </c>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t="s">
        <v>258</v>
      </c>
      <c r="BE306" s="14" t="s">
        <v>258</v>
      </c>
      <c r="BF306" s="14" t="s">
        <v>258</v>
      </c>
    </row>
    <row r="307" spans="1:58" ht="15" hidden="1" customHeight="1">
      <c r="A307" s="11"/>
      <c r="B307" s="11"/>
      <c r="C307" s="14" t="s">
        <v>261</v>
      </c>
      <c r="D307" s="14" t="s">
        <v>261</v>
      </c>
      <c r="E307" s="14" t="s">
        <v>261</v>
      </c>
      <c r="F307" s="14" t="s">
        <v>261</v>
      </c>
      <c r="G307" s="14" t="s">
        <v>261</v>
      </c>
      <c r="H307" s="14" t="s">
        <v>261</v>
      </c>
      <c r="I307" s="14" t="s">
        <v>261</v>
      </c>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t="s">
        <v>258</v>
      </c>
      <c r="BE307" s="14" t="s">
        <v>258</v>
      </c>
      <c r="BF307" s="14" t="s">
        <v>258</v>
      </c>
    </row>
    <row r="308" spans="1:58" ht="15" hidden="1" customHeight="1">
      <c r="A308" s="11"/>
      <c r="B308" s="11"/>
      <c r="C308" s="14" t="s">
        <v>261</v>
      </c>
      <c r="D308" s="14" t="s">
        <v>261</v>
      </c>
      <c r="E308" s="14" t="s">
        <v>261</v>
      </c>
      <c r="F308" s="14" t="s">
        <v>261</v>
      </c>
      <c r="G308" s="14" t="s">
        <v>261</v>
      </c>
      <c r="H308" s="14" t="s">
        <v>261</v>
      </c>
      <c r="I308" s="14" t="s">
        <v>261</v>
      </c>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t="s">
        <v>258</v>
      </c>
      <c r="BE308" s="14" t="s">
        <v>258</v>
      </c>
      <c r="BF308" s="14" t="s">
        <v>258</v>
      </c>
    </row>
    <row r="309" spans="1:58" s="18" customFormat="1" hidden="1">
      <c r="A309" s="29" t="s">
        <v>304</v>
      </c>
      <c r="B309" s="11" t="s">
        <v>33</v>
      </c>
      <c r="C309" s="14" t="s">
        <v>261</v>
      </c>
      <c r="D309" s="14" t="s">
        <v>261</v>
      </c>
      <c r="E309" s="14" t="s">
        <v>261</v>
      </c>
      <c r="F309" s="14" t="s">
        <v>261</v>
      </c>
      <c r="G309" s="14" t="s">
        <v>261</v>
      </c>
      <c r="H309" s="14" t="s">
        <v>261</v>
      </c>
      <c r="I309" s="14" t="s">
        <v>261</v>
      </c>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t="s">
        <v>258</v>
      </c>
      <c r="BE309" s="14" t="s">
        <v>258</v>
      </c>
      <c r="BF309" s="14" t="s">
        <v>258</v>
      </c>
    </row>
    <row r="310" spans="1:58" s="18" customFormat="1" hidden="1">
      <c r="A310" s="44"/>
      <c r="B310" s="11" t="s">
        <v>34</v>
      </c>
      <c r="C310" s="14" t="s">
        <v>261</v>
      </c>
      <c r="D310" s="14" t="s">
        <v>261</v>
      </c>
      <c r="E310" s="14" t="s">
        <v>261</v>
      </c>
      <c r="F310" s="14" t="s">
        <v>261</v>
      </c>
      <c r="G310" s="14" t="s">
        <v>261</v>
      </c>
      <c r="H310" s="14" t="s">
        <v>261</v>
      </c>
      <c r="I310" s="14" t="s">
        <v>261</v>
      </c>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c r="AI310" s="14"/>
      <c r="AJ310" s="14"/>
      <c r="AK310" s="14"/>
      <c r="AL310" s="14"/>
      <c r="AM310" s="14"/>
      <c r="AN310" s="14"/>
      <c r="AO310" s="14"/>
      <c r="AP310" s="14"/>
      <c r="AQ310" s="14"/>
      <c r="AR310" s="14"/>
      <c r="AS310" s="14"/>
      <c r="AT310" s="14"/>
      <c r="AU310" s="14"/>
      <c r="AV310" s="14"/>
      <c r="AW310" s="14"/>
      <c r="AX310" s="14"/>
      <c r="AY310" s="14"/>
      <c r="AZ310" s="14"/>
      <c r="BA310" s="14"/>
      <c r="BB310" s="14"/>
      <c r="BC310" s="14"/>
      <c r="BD310" s="14" t="s">
        <v>258</v>
      </c>
      <c r="BE310" s="14" t="s">
        <v>258</v>
      </c>
      <c r="BF310" s="14" t="s">
        <v>258</v>
      </c>
    </row>
    <row r="311" spans="1:58" s="18" customFormat="1" hidden="1">
      <c r="A311" s="44"/>
      <c r="B311" s="11" t="s">
        <v>35</v>
      </c>
      <c r="C311" s="14" t="s">
        <v>261</v>
      </c>
      <c r="D311" s="14" t="s">
        <v>261</v>
      </c>
      <c r="E311" s="14" t="s">
        <v>261</v>
      </c>
      <c r="F311" s="14" t="s">
        <v>261</v>
      </c>
      <c r="G311" s="14" t="s">
        <v>261</v>
      </c>
      <c r="H311" s="14" t="s">
        <v>261</v>
      </c>
      <c r="I311" s="14" t="s">
        <v>261</v>
      </c>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c r="AG311" s="14"/>
      <c r="AH311" s="14"/>
      <c r="AI311" s="14"/>
      <c r="AJ311" s="14"/>
      <c r="AK311" s="14"/>
      <c r="AL311" s="14"/>
      <c r="AM311" s="14"/>
      <c r="AN311" s="14"/>
      <c r="AO311" s="14"/>
      <c r="AP311" s="14"/>
      <c r="AQ311" s="14"/>
      <c r="AR311" s="14"/>
      <c r="AS311" s="14"/>
      <c r="AT311" s="14"/>
      <c r="AU311" s="14"/>
      <c r="AV311" s="14"/>
      <c r="AW311" s="14"/>
      <c r="AX311" s="14"/>
      <c r="AY311" s="14"/>
      <c r="AZ311" s="14"/>
      <c r="BA311" s="14"/>
      <c r="BB311" s="14"/>
      <c r="BC311" s="14"/>
      <c r="BD311" s="14" t="s">
        <v>258</v>
      </c>
      <c r="BE311" s="14" t="s">
        <v>258</v>
      </c>
      <c r="BF311" s="14" t="s">
        <v>258</v>
      </c>
    </row>
    <row r="312" spans="1:58" s="18" customFormat="1" hidden="1">
      <c r="A312" s="44"/>
      <c r="B312" s="11" t="s">
        <v>36</v>
      </c>
      <c r="C312" s="14" t="s">
        <v>261</v>
      </c>
      <c r="D312" s="14" t="s">
        <v>261</v>
      </c>
      <c r="E312" s="14" t="s">
        <v>261</v>
      </c>
      <c r="F312" s="14" t="s">
        <v>261</v>
      </c>
      <c r="G312" s="14" t="s">
        <v>261</v>
      </c>
      <c r="H312" s="14" t="s">
        <v>261</v>
      </c>
      <c r="I312" s="14" t="s">
        <v>261</v>
      </c>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c r="AG312" s="14"/>
      <c r="AH312" s="14"/>
      <c r="AI312" s="14"/>
      <c r="AJ312" s="14"/>
      <c r="AK312" s="14"/>
      <c r="AL312" s="14"/>
      <c r="AM312" s="14"/>
      <c r="AN312" s="14"/>
      <c r="AO312" s="14"/>
      <c r="AP312" s="14"/>
      <c r="AQ312" s="14"/>
      <c r="AR312" s="14"/>
      <c r="AS312" s="14"/>
      <c r="AT312" s="14"/>
      <c r="AU312" s="14"/>
      <c r="AV312" s="14"/>
      <c r="AW312" s="14"/>
      <c r="AX312" s="14"/>
      <c r="AY312" s="14"/>
      <c r="AZ312" s="14"/>
      <c r="BA312" s="14"/>
      <c r="BB312" s="14"/>
      <c r="BC312" s="14"/>
      <c r="BD312" s="14" t="s">
        <v>258</v>
      </c>
      <c r="BE312" s="14" t="s">
        <v>258</v>
      </c>
      <c r="BF312" s="14" t="s">
        <v>258</v>
      </c>
    </row>
    <row r="313" spans="1:58" ht="15" hidden="1" customHeight="1">
      <c r="A313" s="11"/>
      <c r="B313" s="11"/>
      <c r="C313" s="14" t="s">
        <v>261</v>
      </c>
      <c r="D313" s="14" t="s">
        <v>261</v>
      </c>
      <c r="E313" s="14" t="s">
        <v>261</v>
      </c>
      <c r="F313" s="14" t="s">
        <v>261</v>
      </c>
      <c r="G313" s="14" t="s">
        <v>261</v>
      </c>
      <c r="H313" s="14" t="s">
        <v>261</v>
      </c>
      <c r="I313" s="14" t="s">
        <v>261</v>
      </c>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c r="AG313" s="14"/>
      <c r="AH313" s="14"/>
      <c r="AI313" s="14"/>
      <c r="AJ313" s="14"/>
      <c r="AK313" s="14"/>
      <c r="AL313" s="14"/>
      <c r="AM313" s="14"/>
      <c r="AN313" s="14"/>
      <c r="AO313" s="14"/>
      <c r="AP313" s="14"/>
      <c r="AQ313" s="14"/>
      <c r="AR313" s="14"/>
      <c r="AS313" s="14"/>
      <c r="AT313" s="14"/>
      <c r="AU313" s="14"/>
      <c r="AV313" s="14"/>
      <c r="AW313" s="14"/>
      <c r="AX313" s="14"/>
      <c r="AY313" s="14"/>
      <c r="AZ313" s="14"/>
      <c r="BA313" s="14"/>
      <c r="BB313" s="14"/>
      <c r="BC313" s="14"/>
      <c r="BD313" s="14" t="s">
        <v>258</v>
      </c>
      <c r="BE313" s="14" t="s">
        <v>258</v>
      </c>
      <c r="BF313" s="14" t="s">
        <v>258</v>
      </c>
    </row>
    <row r="314" spans="1:58" ht="15" hidden="1" customHeight="1">
      <c r="A314" s="11"/>
      <c r="B314" s="11"/>
      <c r="C314" s="14" t="s">
        <v>261</v>
      </c>
      <c r="D314" s="14" t="s">
        <v>261</v>
      </c>
      <c r="E314" s="14" t="s">
        <v>261</v>
      </c>
      <c r="F314" s="14" t="s">
        <v>261</v>
      </c>
      <c r="G314" s="14" t="s">
        <v>261</v>
      </c>
      <c r="H314" s="14" t="s">
        <v>261</v>
      </c>
      <c r="I314" s="14" t="s">
        <v>261</v>
      </c>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c r="AG314" s="14"/>
      <c r="AH314" s="14"/>
      <c r="AI314" s="14"/>
      <c r="AJ314" s="14"/>
      <c r="AK314" s="14"/>
      <c r="AL314" s="14"/>
      <c r="AM314" s="14"/>
      <c r="AN314" s="14"/>
      <c r="AO314" s="14"/>
      <c r="AP314" s="14"/>
      <c r="AQ314" s="14"/>
      <c r="AR314" s="14"/>
      <c r="AS314" s="14"/>
      <c r="AT314" s="14"/>
      <c r="AU314" s="14"/>
      <c r="AV314" s="14"/>
      <c r="AW314" s="14"/>
      <c r="AX314" s="14"/>
      <c r="AY314" s="14"/>
      <c r="AZ314" s="14"/>
      <c r="BA314" s="14"/>
      <c r="BB314" s="14"/>
      <c r="BC314" s="14"/>
      <c r="BD314" s="14" t="s">
        <v>258</v>
      </c>
      <c r="BE314" s="14" t="s">
        <v>258</v>
      </c>
      <c r="BF314" s="14" t="s">
        <v>258</v>
      </c>
    </row>
    <row r="315" spans="1:58" ht="15" hidden="1" customHeight="1">
      <c r="A315" s="11"/>
      <c r="B315" s="11"/>
      <c r="C315" s="14" t="s">
        <v>261</v>
      </c>
      <c r="D315" s="14" t="s">
        <v>261</v>
      </c>
      <c r="E315" s="14" t="s">
        <v>261</v>
      </c>
      <c r="F315" s="14" t="s">
        <v>261</v>
      </c>
      <c r="G315" s="14" t="s">
        <v>261</v>
      </c>
      <c r="H315" s="14" t="s">
        <v>261</v>
      </c>
      <c r="I315" s="14" t="s">
        <v>261</v>
      </c>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c r="AG315" s="14"/>
      <c r="AH315" s="14"/>
      <c r="AI315" s="14"/>
      <c r="AJ315" s="14"/>
      <c r="AK315" s="14"/>
      <c r="AL315" s="14"/>
      <c r="AM315" s="14"/>
      <c r="AN315" s="14"/>
      <c r="AO315" s="14"/>
      <c r="AP315" s="14"/>
      <c r="AQ315" s="14"/>
      <c r="AR315" s="14"/>
      <c r="AS315" s="14"/>
      <c r="AT315" s="14"/>
      <c r="AU315" s="14"/>
      <c r="AV315" s="14"/>
      <c r="AW315" s="14"/>
      <c r="AX315" s="14"/>
      <c r="AY315" s="14"/>
      <c r="AZ315" s="14"/>
      <c r="BA315" s="14"/>
      <c r="BB315" s="14"/>
      <c r="BC315" s="14"/>
      <c r="BD315" s="14" t="s">
        <v>258</v>
      </c>
      <c r="BE315" s="14" t="s">
        <v>258</v>
      </c>
      <c r="BF315" s="14" t="s">
        <v>258</v>
      </c>
    </row>
    <row r="316" spans="1:58" s="18" customFormat="1" hidden="1">
      <c r="A316" s="29" t="s">
        <v>305</v>
      </c>
      <c r="B316" s="11" t="s">
        <v>33</v>
      </c>
      <c r="C316" s="14" t="s">
        <v>261</v>
      </c>
      <c r="D316" s="14" t="s">
        <v>261</v>
      </c>
      <c r="E316" s="14" t="s">
        <v>261</v>
      </c>
      <c r="F316" s="14" t="s">
        <v>261</v>
      </c>
      <c r="G316" s="14" t="s">
        <v>261</v>
      </c>
      <c r="H316" s="14" t="s">
        <v>261</v>
      </c>
      <c r="I316" s="14" t="s">
        <v>261</v>
      </c>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c r="AG316" s="14"/>
      <c r="AH316" s="14"/>
      <c r="AI316" s="14"/>
      <c r="AJ316" s="14"/>
      <c r="AK316" s="14"/>
      <c r="AL316" s="14"/>
      <c r="AM316" s="14"/>
      <c r="AN316" s="14"/>
      <c r="AO316" s="14"/>
      <c r="AP316" s="14"/>
      <c r="AQ316" s="14"/>
      <c r="AR316" s="14"/>
      <c r="AS316" s="14"/>
      <c r="AT316" s="14"/>
      <c r="AU316" s="14"/>
      <c r="AV316" s="14"/>
      <c r="AW316" s="14"/>
      <c r="AX316" s="14"/>
      <c r="AY316" s="14"/>
      <c r="AZ316" s="14"/>
      <c r="BA316" s="14"/>
      <c r="BB316" s="14"/>
      <c r="BC316" s="14"/>
      <c r="BD316" s="14" t="s">
        <v>258</v>
      </c>
      <c r="BE316" s="14" t="s">
        <v>258</v>
      </c>
      <c r="BF316" s="14" t="s">
        <v>258</v>
      </c>
    </row>
    <row r="317" spans="1:58" s="18" customFormat="1" hidden="1">
      <c r="A317" s="44"/>
      <c r="B317" s="11" t="s">
        <v>34</v>
      </c>
      <c r="C317" s="14" t="s">
        <v>261</v>
      </c>
      <c r="D317" s="14" t="s">
        <v>261</v>
      </c>
      <c r="E317" s="14" t="s">
        <v>261</v>
      </c>
      <c r="F317" s="14" t="s">
        <v>261</v>
      </c>
      <c r="G317" s="14" t="s">
        <v>261</v>
      </c>
      <c r="H317" s="14" t="s">
        <v>261</v>
      </c>
      <c r="I317" s="14" t="s">
        <v>261</v>
      </c>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c r="AI317" s="14"/>
      <c r="AJ317" s="14"/>
      <c r="AK317" s="14"/>
      <c r="AL317" s="14"/>
      <c r="AM317" s="14"/>
      <c r="AN317" s="14"/>
      <c r="AO317" s="14"/>
      <c r="AP317" s="14"/>
      <c r="AQ317" s="14"/>
      <c r="AR317" s="14"/>
      <c r="AS317" s="14"/>
      <c r="AT317" s="14"/>
      <c r="AU317" s="14"/>
      <c r="AV317" s="14"/>
      <c r="AW317" s="14"/>
      <c r="AX317" s="14"/>
      <c r="AY317" s="14"/>
      <c r="AZ317" s="14"/>
      <c r="BA317" s="14"/>
      <c r="BB317" s="14"/>
      <c r="BC317" s="14"/>
      <c r="BD317" s="14" t="s">
        <v>258</v>
      </c>
      <c r="BE317" s="14" t="s">
        <v>258</v>
      </c>
      <c r="BF317" s="14" t="s">
        <v>258</v>
      </c>
    </row>
    <row r="318" spans="1:58" s="18" customFormat="1" hidden="1">
      <c r="A318" s="44"/>
      <c r="B318" s="11" t="s">
        <v>35</v>
      </c>
      <c r="C318" s="14" t="s">
        <v>261</v>
      </c>
      <c r="D318" s="14" t="s">
        <v>261</v>
      </c>
      <c r="E318" s="14" t="s">
        <v>261</v>
      </c>
      <c r="F318" s="14" t="s">
        <v>261</v>
      </c>
      <c r="G318" s="14" t="s">
        <v>261</v>
      </c>
      <c r="H318" s="14" t="s">
        <v>261</v>
      </c>
      <c r="I318" s="14" t="s">
        <v>261</v>
      </c>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c r="AP318" s="14"/>
      <c r="AQ318" s="14"/>
      <c r="AR318" s="14"/>
      <c r="AS318" s="14"/>
      <c r="AT318" s="14"/>
      <c r="AU318" s="14"/>
      <c r="AV318" s="14"/>
      <c r="AW318" s="14"/>
      <c r="AX318" s="14"/>
      <c r="AY318" s="14"/>
      <c r="AZ318" s="14"/>
      <c r="BA318" s="14"/>
      <c r="BB318" s="14"/>
      <c r="BC318" s="14"/>
      <c r="BD318" s="14" t="s">
        <v>258</v>
      </c>
      <c r="BE318" s="14" t="s">
        <v>258</v>
      </c>
      <c r="BF318" s="14" t="s">
        <v>258</v>
      </c>
    </row>
    <row r="319" spans="1:58" s="18" customFormat="1" hidden="1">
      <c r="A319" s="44"/>
      <c r="B319" s="11" t="s">
        <v>36</v>
      </c>
      <c r="C319" s="14" t="s">
        <v>261</v>
      </c>
      <c r="D319" s="14" t="s">
        <v>261</v>
      </c>
      <c r="E319" s="14" t="s">
        <v>261</v>
      </c>
      <c r="F319" s="14" t="s">
        <v>261</v>
      </c>
      <c r="G319" s="14" t="s">
        <v>261</v>
      </c>
      <c r="H319" s="14" t="s">
        <v>261</v>
      </c>
      <c r="I319" s="14" t="s">
        <v>261</v>
      </c>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c r="AG319" s="14"/>
      <c r="AH319" s="14"/>
      <c r="AI319" s="14"/>
      <c r="AJ319" s="14"/>
      <c r="AK319" s="14"/>
      <c r="AL319" s="14"/>
      <c r="AM319" s="14"/>
      <c r="AN319" s="14"/>
      <c r="AO319" s="14"/>
      <c r="AP319" s="14"/>
      <c r="AQ319" s="14"/>
      <c r="AR319" s="14"/>
      <c r="AS319" s="14"/>
      <c r="AT319" s="14"/>
      <c r="AU319" s="14"/>
      <c r="AV319" s="14"/>
      <c r="AW319" s="14"/>
      <c r="AX319" s="14"/>
      <c r="AY319" s="14"/>
      <c r="AZ319" s="14"/>
      <c r="BA319" s="14"/>
      <c r="BB319" s="14"/>
      <c r="BC319" s="14"/>
      <c r="BD319" s="14" t="s">
        <v>258</v>
      </c>
      <c r="BE319" s="14" t="s">
        <v>258</v>
      </c>
      <c r="BF319" s="14" t="s">
        <v>258</v>
      </c>
    </row>
    <row r="320" spans="1:58" ht="15" hidden="1" customHeight="1">
      <c r="A320" s="11"/>
      <c r="B320" s="11"/>
      <c r="C320" s="14" t="s">
        <v>261</v>
      </c>
      <c r="D320" s="14" t="s">
        <v>261</v>
      </c>
      <c r="E320" s="14" t="s">
        <v>261</v>
      </c>
      <c r="F320" s="14" t="s">
        <v>261</v>
      </c>
      <c r="G320" s="14" t="s">
        <v>261</v>
      </c>
      <c r="H320" s="14" t="s">
        <v>261</v>
      </c>
      <c r="I320" s="14" t="s">
        <v>261</v>
      </c>
      <c r="J320" s="14"/>
      <c r="K320" s="14"/>
      <c r="L320" s="14"/>
      <c r="M320" s="14"/>
      <c r="N320" s="14"/>
      <c r="O320" s="14"/>
      <c r="P320" s="14"/>
      <c r="Q320" s="14"/>
      <c r="R320" s="14"/>
      <c r="S320" s="14"/>
      <c r="T320" s="14"/>
      <c r="U320" s="14"/>
      <c r="V320" s="14"/>
      <c r="W320" s="14"/>
      <c r="X320" s="14"/>
      <c r="Y320" s="14"/>
      <c r="Z320" s="14"/>
      <c r="AA320" s="14"/>
      <c r="AB320" s="14"/>
      <c r="AC320" s="14"/>
      <c r="AD320" s="14"/>
      <c r="AE320" s="14"/>
      <c r="AF320" s="14"/>
      <c r="AG320" s="14"/>
      <c r="AH320" s="14"/>
      <c r="AI320" s="14"/>
      <c r="AJ320" s="14"/>
      <c r="AK320" s="14"/>
      <c r="AL320" s="14"/>
      <c r="AM320" s="14"/>
      <c r="AN320" s="14"/>
      <c r="AO320" s="14"/>
      <c r="AP320" s="14"/>
      <c r="AQ320" s="14"/>
      <c r="AR320" s="14"/>
      <c r="AS320" s="14"/>
      <c r="AT320" s="14"/>
      <c r="AU320" s="14"/>
      <c r="AV320" s="14"/>
      <c r="AW320" s="14"/>
      <c r="AX320" s="14"/>
      <c r="AY320" s="14"/>
      <c r="AZ320" s="14"/>
      <c r="BA320" s="14"/>
      <c r="BB320" s="14"/>
      <c r="BC320" s="14"/>
      <c r="BD320" s="14" t="s">
        <v>258</v>
      </c>
      <c r="BE320" s="14" t="s">
        <v>258</v>
      </c>
      <c r="BF320" s="14" t="s">
        <v>258</v>
      </c>
    </row>
    <row r="321" spans="1:58" ht="15" hidden="1" customHeight="1">
      <c r="A321" s="11"/>
      <c r="B321" s="11"/>
      <c r="C321" s="14" t="s">
        <v>261</v>
      </c>
      <c r="D321" s="14" t="s">
        <v>261</v>
      </c>
      <c r="E321" s="14" t="s">
        <v>261</v>
      </c>
      <c r="F321" s="14" t="s">
        <v>261</v>
      </c>
      <c r="G321" s="14" t="s">
        <v>261</v>
      </c>
      <c r="H321" s="14" t="s">
        <v>261</v>
      </c>
      <c r="I321" s="14" t="s">
        <v>261</v>
      </c>
      <c r="J321" s="14"/>
      <c r="K321" s="14"/>
      <c r="L321" s="14"/>
      <c r="M321" s="14"/>
      <c r="N321" s="14"/>
      <c r="O321" s="14"/>
      <c r="P321" s="14"/>
      <c r="Q321" s="14"/>
      <c r="R321" s="14"/>
      <c r="S321" s="14"/>
      <c r="T321" s="14"/>
      <c r="U321" s="14"/>
      <c r="V321" s="14"/>
      <c r="W321" s="14"/>
      <c r="X321" s="14"/>
      <c r="Y321" s="14"/>
      <c r="Z321" s="14"/>
      <c r="AA321" s="14"/>
      <c r="AB321" s="14"/>
      <c r="AC321" s="14"/>
      <c r="AD321" s="14"/>
      <c r="AE321" s="14"/>
      <c r="AF321" s="14"/>
      <c r="AG321" s="14"/>
      <c r="AH321" s="14"/>
      <c r="AI321" s="14"/>
      <c r="AJ321" s="14"/>
      <c r="AK321" s="14"/>
      <c r="AL321" s="14"/>
      <c r="AM321" s="14"/>
      <c r="AN321" s="14"/>
      <c r="AO321" s="14"/>
      <c r="AP321" s="14"/>
      <c r="AQ321" s="14"/>
      <c r="AR321" s="14"/>
      <c r="AS321" s="14"/>
      <c r="AT321" s="14"/>
      <c r="AU321" s="14"/>
      <c r="AV321" s="14"/>
      <c r="AW321" s="14"/>
      <c r="AX321" s="14"/>
      <c r="AY321" s="14"/>
      <c r="AZ321" s="14"/>
      <c r="BA321" s="14"/>
      <c r="BB321" s="14"/>
      <c r="BC321" s="14"/>
      <c r="BD321" s="14" t="s">
        <v>258</v>
      </c>
      <c r="BE321" s="14" t="s">
        <v>258</v>
      </c>
      <c r="BF321" s="14" t="s">
        <v>258</v>
      </c>
    </row>
    <row r="322" spans="1:58" ht="15" hidden="1" customHeight="1">
      <c r="A322" s="11"/>
      <c r="B322" s="11"/>
      <c r="C322" s="14" t="s">
        <v>261</v>
      </c>
      <c r="D322" s="14" t="s">
        <v>261</v>
      </c>
      <c r="E322" s="14" t="s">
        <v>261</v>
      </c>
      <c r="F322" s="14" t="s">
        <v>261</v>
      </c>
      <c r="G322" s="14" t="s">
        <v>261</v>
      </c>
      <c r="H322" s="14" t="s">
        <v>261</v>
      </c>
      <c r="I322" s="14" t="s">
        <v>261</v>
      </c>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c r="AG322" s="14"/>
      <c r="AH322" s="14"/>
      <c r="AI322" s="14"/>
      <c r="AJ322" s="14"/>
      <c r="AK322" s="14"/>
      <c r="AL322" s="14"/>
      <c r="AM322" s="14"/>
      <c r="AN322" s="14"/>
      <c r="AO322" s="14"/>
      <c r="AP322" s="14"/>
      <c r="AQ322" s="14"/>
      <c r="AR322" s="14"/>
      <c r="AS322" s="14"/>
      <c r="AT322" s="14"/>
      <c r="AU322" s="14"/>
      <c r="AV322" s="14"/>
      <c r="AW322" s="14"/>
      <c r="AX322" s="14"/>
      <c r="AY322" s="14"/>
      <c r="AZ322" s="14"/>
      <c r="BA322" s="14"/>
      <c r="BB322" s="14"/>
      <c r="BC322" s="14"/>
      <c r="BD322" s="14" t="s">
        <v>258</v>
      </c>
      <c r="BE322" s="14" t="s">
        <v>258</v>
      </c>
      <c r="BF322" s="14" t="s">
        <v>258</v>
      </c>
    </row>
    <row r="323" spans="1:58" s="18" customFormat="1" hidden="1">
      <c r="A323" s="29" t="s">
        <v>306</v>
      </c>
      <c r="B323" s="11" t="s">
        <v>33</v>
      </c>
      <c r="C323" s="14" t="s">
        <v>261</v>
      </c>
      <c r="D323" s="14" t="s">
        <v>261</v>
      </c>
      <c r="E323" s="14" t="s">
        <v>261</v>
      </c>
      <c r="F323" s="14" t="s">
        <v>261</v>
      </c>
      <c r="G323" s="14" t="s">
        <v>261</v>
      </c>
      <c r="H323" s="14" t="s">
        <v>261</v>
      </c>
      <c r="I323" s="14" t="s">
        <v>261</v>
      </c>
      <c r="J323" s="14"/>
      <c r="K323" s="14"/>
      <c r="L323" s="14"/>
      <c r="M323" s="14"/>
      <c r="N323" s="14"/>
      <c r="O323" s="14"/>
      <c r="P323" s="14"/>
      <c r="Q323" s="14"/>
      <c r="R323" s="14"/>
      <c r="S323" s="14"/>
      <c r="T323" s="14"/>
      <c r="U323" s="14"/>
      <c r="V323" s="14"/>
      <c r="W323" s="14"/>
      <c r="X323" s="14"/>
      <c r="Y323" s="14"/>
      <c r="Z323" s="14"/>
      <c r="AA323" s="14"/>
      <c r="AB323" s="14"/>
      <c r="AC323" s="14"/>
      <c r="AD323" s="14"/>
      <c r="AE323" s="14"/>
      <c r="AF323" s="14"/>
      <c r="AG323" s="14"/>
      <c r="AH323" s="14"/>
      <c r="AI323" s="14"/>
      <c r="AJ323" s="14"/>
      <c r="AK323" s="14"/>
      <c r="AL323" s="14"/>
      <c r="AM323" s="14"/>
      <c r="AN323" s="14"/>
      <c r="AO323" s="14"/>
      <c r="AP323" s="14"/>
      <c r="AQ323" s="14"/>
      <c r="AR323" s="14"/>
      <c r="AS323" s="14"/>
      <c r="AT323" s="14"/>
      <c r="AU323" s="14"/>
      <c r="AV323" s="14"/>
      <c r="AW323" s="14"/>
      <c r="AX323" s="14"/>
      <c r="AY323" s="14"/>
      <c r="AZ323" s="14"/>
      <c r="BA323" s="14"/>
      <c r="BB323" s="14"/>
      <c r="BC323" s="14"/>
      <c r="BD323" s="14" t="s">
        <v>258</v>
      </c>
      <c r="BE323" s="14" t="s">
        <v>258</v>
      </c>
      <c r="BF323" s="14" t="s">
        <v>258</v>
      </c>
    </row>
    <row r="324" spans="1:58" s="18" customFormat="1" hidden="1">
      <c r="A324" s="44"/>
      <c r="B324" s="11" t="s">
        <v>34</v>
      </c>
      <c r="C324" s="14" t="s">
        <v>261</v>
      </c>
      <c r="D324" s="14" t="s">
        <v>261</v>
      </c>
      <c r="E324" s="14" t="s">
        <v>261</v>
      </c>
      <c r="F324" s="14" t="s">
        <v>261</v>
      </c>
      <c r="G324" s="14" t="s">
        <v>261</v>
      </c>
      <c r="H324" s="14" t="s">
        <v>261</v>
      </c>
      <c r="I324" s="14" t="s">
        <v>261</v>
      </c>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c r="AG324" s="14"/>
      <c r="AH324" s="14"/>
      <c r="AI324" s="14"/>
      <c r="AJ324" s="14"/>
      <c r="AK324" s="14"/>
      <c r="AL324" s="14"/>
      <c r="AM324" s="14"/>
      <c r="AN324" s="14"/>
      <c r="AO324" s="14"/>
      <c r="AP324" s="14"/>
      <c r="AQ324" s="14"/>
      <c r="AR324" s="14"/>
      <c r="AS324" s="14"/>
      <c r="AT324" s="14"/>
      <c r="AU324" s="14"/>
      <c r="AV324" s="14"/>
      <c r="AW324" s="14"/>
      <c r="AX324" s="14"/>
      <c r="AY324" s="14"/>
      <c r="AZ324" s="14"/>
      <c r="BA324" s="14"/>
      <c r="BB324" s="14"/>
      <c r="BC324" s="14"/>
      <c r="BD324" s="14" t="s">
        <v>258</v>
      </c>
      <c r="BE324" s="14" t="s">
        <v>258</v>
      </c>
      <c r="BF324" s="14" t="s">
        <v>258</v>
      </c>
    </row>
    <row r="325" spans="1:58" s="18" customFormat="1" hidden="1">
      <c r="A325" s="44"/>
      <c r="B325" s="11" t="s">
        <v>35</v>
      </c>
      <c r="C325" s="14" t="s">
        <v>261</v>
      </c>
      <c r="D325" s="14" t="s">
        <v>261</v>
      </c>
      <c r="E325" s="14" t="s">
        <v>261</v>
      </c>
      <c r="F325" s="14" t="s">
        <v>261</v>
      </c>
      <c r="G325" s="14" t="s">
        <v>261</v>
      </c>
      <c r="H325" s="14" t="s">
        <v>261</v>
      </c>
      <c r="I325" s="14" t="s">
        <v>261</v>
      </c>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c r="AG325" s="14"/>
      <c r="AH325" s="14"/>
      <c r="AI325" s="14"/>
      <c r="AJ325" s="14"/>
      <c r="AK325" s="14"/>
      <c r="AL325" s="14"/>
      <c r="AM325" s="14"/>
      <c r="AN325" s="14"/>
      <c r="AO325" s="14"/>
      <c r="AP325" s="14"/>
      <c r="AQ325" s="14"/>
      <c r="AR325" s="14"/>
      <c r="AS325" s="14"/>
      <c r="AT325" s="14"/>
      <c r="AU325" s="14"/>
      <c r="AV325" s="14"/>
      <c r="AW325" s="14"/>
      <c r="AX325" s="14"/>
      <c r="AY325" s="14"/>
      <c r="AZ325" s="14"/>
      <c r="BA325" s="14"/>
      <c r="BB325" s="14"/>
      <c r="BC325" s="14"/>
      <c r="BD325" s="14" t="s">
        <v>258</v>
      </c>
      <c r="BE325" s="14" t="s">
        <v>258</v>
      </c>
      <c r="BF325" s="14" t="s">
        <v>258</v>
      </c>
    </row>
    <row r="326" spans="1:58" s="18" customFormat="1" hidden="1">
      <c r="A326" s="44"/>
      <c r="B326" s="11" t="s">
        <v>36</v>
      </c>
      <c r="C326" s="14" t="s">
        <v>261</v>
      </c>
      <c r="D326" s="14" t="s">
        <v>261</v>
      </c>
      <c r="E326" s="14" t="s">
        <v>261</v>
      </c>
      <c r="F326" s="14" t="s">
        <v>261</v>
      </c>
      <c r="G326" s="14" t="s">
        <v>261</v>
      </c>
      <c r="H326" s="14" t="s">
        <v>261</v>
      </c>
      <c r="I326" s="14" t="s">
        <v>261</v>
      </c>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c r="AI326" s="14"/>
      <c r="AJ326" s="14"/>
      <c r="AK326" s="14"/>
      <c r="AL326" s="14"/>
      <c r="AM326" s="14"/>
      <c r="AN326" s="14"/>
      <c r="AO326" s="14"/>
      <c r="AP326" s="14"/>
      <c r="AQ326" s="14"/>
      <c r="AR326" s="14"/>
      <c r="AS326" s="14"/>
      <c r="AT326" s="14"/>
      <c r="AU326" s="14"/>
      <c r="AV326" s="14"/>
      <c r="AW326" s="14"/>
      <c r="AX326" s="14"/>
      <c r="AY326" s="14"/>
      <c r="AZ326" s="14"/>
      <c r="BA326" s="14"/>
      <c r="BB326" s="14"/>
      <c r="BC326" s="14"/>
      <c r="BD326" s="14" t="s">
        <v>258</v>
      </c>
      <c r="BE326" s="14" t="s">
        <v>258</v>
      </c>
      <c r="BF326" s="14" t="s">
        <v>258</v>
      </c>
    </row>
    <row r="327" spans="1:58" ht="15" hidden="1" customHeight="1">
      <c r="A327" s="11"/>
      <c r="B327" s="11"/>
      <c r="C327" s="14" t="s">
        <v>261</v>
      </c>
      <c r="D327" s="14" t="s">
        <v>261</v>
      </c>
      <c r="E327" s="14" t="s">
        <v>261</v>
      </c>
      <c r="F327" s="14" t="s">
        <v>261</v>
      </c>
      <c r="G327" s="14" t="s">
        <v>261</v>
      </c>
      <c r="H327" s="14" t="s">
        <v>261</v>
      </c>
      <c r="I327" s="14" t="s">
        <v>261</v>
      </c>
      <c r="J327" s="14"/>
      <c r="K327" s="14"/>
      <c r="L327" s="14"/>
      <c r="M327" s="14"/>
      <c r="N327" s="14"/>
      <c r="O327" s="14"/>
      <c r="P327" s="14"/>
      <c r="Q327" s="14"/>
      <c r="R327" s="14"/>
      <c r="S327" s="14"/>
      <c r="T327" s="14"/>
      <c r="U327" s="14"/>
      <c r="V327" s="14"/>
      <c r="W327" s="14"/>
      <c r="X327" s="14"/>
      <c r="Y327" s="14"/>
      <c r="Z327" s="14"/>
      <c r="AA327" s="14"/>
      <c r="AB327" s="14"/>
      <c r="AC327" s="14"/>
      <c r="AD327" s="14"/>
      <c r="AE327" s="14"/>
      <c r="AF327" s="14"/>
      <c r="AG327" s="14"/>
      <c r="AH327" s="14"/>
      <c r="AI327" s="14"/>
      <c r="AJ327" s="14"/>
      <c r="AK327" s="14"/>
      <c r="AL327" s="14"/>
      <c r="AM327" s="14"/>
      <c r="AN327" s="14"/>
      <c r="AO327" s="14"/>
      <c r="AP327" s="14"/>
      <c r="AQ327" s="14"/>
      <c r="AR327" s="14"/>
      <c r="AS327" s="14"/>
      <c r="AT327" s="14"/>
      <c r="AU327" s="14"/>
      <c r="AV327" s="14"/>
      <c r="AW327" s="14"/>
      <c r="AX327" s="14"/>
      <c r="AY327" s="14"/>
      <c r="AZ327" s="14"/>
      <c r="BA327" s="14"/>
      <c r="BB327" s="14"/>
      <c r="BC327" s="14"/>
      <c r="BD327" s="14" t="s">
        <v>258</v>
      </c>
      <c r="BE327" s="14" t="s">
        <v>258</v>
      </c>
      <c r="BF327" s="14" t="s">
        <v>258</v>
      </c>
    </row>
    <row r="328" spans="1:58" ht="15" hidden="1" customHeight="1">
      <c r="A328" s="11"/>
      <c r="B328" s="11"/>
      <c r="C328" s="14" t="s">
        <v>261</v>
      </c>
      <c r="D328" s="14" t="s">
        <v>261</v>
      </c>
      <c r="E328" s="14" t="s">
        <v>261</v>
      </c>
      <c r="F328" s="14" t="s">
        <v>261</v>
      </c>
      <c r="G328" s="14" t="s">
        <v>261</v>
      </c>
      <c r="H328" s="14" t="s">
        <v>261</v>
      </c>
      <c r="I328" s="14" t="s">
        <v>261</v>
      </c>
      <c r="J328" s="14"/>
      <c r="K328" s="14"/>
      <c r="L328" s="14"/>
      <c r="M328" s="14"/>
      <c r="N328" s="14"/>
      <c r="O328" s="14"/>
      <c r="P328" s="14"/>
      <c r="Q328" s="14"/>
      <c r="R328" s="14"/>
      <c r="S328" s="14"/>
      <c r="T328" s="14"/>
      <c r="U328" s="14"/>
      <c r="V328" s="14"/>
      <c r="W328" s="14"/>
      <c r="X328" s="14"/>
      <c r="Y328" s="14"/>
      <c r="Z328" s="14"/>
      <c r="AA328" s="14"/>
      <c r="AB328" s="14"/>
      <c r="AC328" s="14"/>
      <c r="AD328" s="14"/>
      <c r="AE328" s="14"/>
      <c r="AF328" s="14"/>
      <c r="AG328" s="14"/>
      <c r="AH328" s="14"/>
      <c r="AI328" s="14"/>
      <c r="AJ328" s="14"/>
      <c r="AK328" s="14"/>
      <c r="AL328" s="14"/>
      <c r="AM328" s="14"/>
      <c r="AN328" s="14"/>
      <c r="AO328" s="14"/>
      <c r="AP328" s="14"/>
      <c r="AQ328" s="14"/>
      <c r="AR328" s="14"/>
      <c r="AS328" s="14"/>
      <c r="AT328" s="14"/>
      <c r="AU328" s="14"/>
      <c r="AV328" s="14"/>
      <c r="AW328" s="14"/>
      <c r="AX328" s="14"/>
      <c r="AY328" s="14"/>
      <c r="AZ328" s="14"/>
      <c r="BA328" s="14"/>
      <c r="BB328" s="14"/>
      <c r="BC328" s="14"/>
      <c r="BD328" s="14" t="s">
        <v>258</v>
      </c>
      <c r="BE328" s="14" t="s">
        <v>258</v>
      </c>
      <c r="BF328" s="14" t="s">
        <v>258</v>
      </c>
    </row>
    <row r="329" spans="1:58" ht="15" hidden="1" customHeight="1">
      <c r="A329" s="11"/>
      <c r="B329" s="11"/>
      <c r="C329" s="14" t="s">
        <v>261</v>
      </c>
      <c r="D329" s="14" t="s">
        <v>261</v>
      </c>
      <c r="E329" s="14" t="s">
        <v>261</v>
      </c>
      <c r="F329" s="14" t="s">
        <v>261</v>
      </c>
      <c r="G329" s="14" t="s">
        <v>261</v>
      </c>
      <c r="H329" s="14" t="s">
        <v>261</v>
      </c>
      <c r="I329" s="14" t="s">
        <v>261</v>
      </c>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14"/>
      <c r="AO329" s="14"/>
      <c r="AP329" s="14"/>
      <c r="AQ329" s="14"/>
      <c r="AR329" s="14"/>
      <c r="AS329" s="14"/>
      <c r="AT329" s="14"/>
      <c r="AU329" s="14"/>
      <c r="AV329" s="14"/>
      <c r="AW329" s="14"/>
      <c r="AX329" s="14"/>
      <c r="AY329" s="14"/>
      <c r="AZ329" s="14"/>
      <c r="BA329" s="14"/>
      <c r="BB329" s="14"/>
      <c r="BC329" s="14"/>
      <c r="BD329" s="14" t="s">
        <v>258</v>
      </c>
      <c r="BE329" s="14" t="s">
        <v>258</v>
      </c>
      <c r="BF329" s="14" t="s">
        <v>258</v>
      </c>
    </row>
    <row r="330" spans="1:58" hidden="1">
      <c r="C330" s="1" t="s">
        <v>261</v>
      </c>
      <c r="D330" s="1" t="s">
        <v>261</v>
      </c>
      <c r="E330" s="1" t="s">
        <v>261</v>
      </c>
      <c r="F330" s="1" t="s">
        <v>261</v>
      </c>
      <c r="G330" s="1" t="s">
        <v>261</v>
      </c>
      <c r="H330" s="1" t="s">
        <v>261</v>
      </c>
      <c r="I330" s="1" t="s">
        <v>261</v>
      </c>
      <c r="BD330" s="1" t="s">
        <v>258</v>
      </c>
      <c r="BE330" s="1" t="s">
        <v>258</v>
      </c>
      <c r="BF330" s="1" t="s">
        <v>258</v>
      </c>
    </row>
    <row r="331" spans="1:58" s="1" customFormat="1" hidden="1">
      <c r="A331" s="11" t="s">
        <v>307</v>
      </c>
      <c r="B331" s="11" t="s">
        <v>33</v>
      </c>
      <c r="C331" s="14" t="s">
        <v>261</v>
      </c>
      <c r="D331" s="14" t="s">
        <v>261</v>
      </c>
      <c r="E331" s="14" t="s">
        <v>261</v>
      </c>
      <c r="F331" s="14" t="s">
        <v>261</v>
      </c>
      <c r="G331" s="14" t="s">
        <v>261</v>
      </c>
      <c r="H331" s="14" t="s">
        <v>261</v>
      </c>
      <c r="I331" s="14" t="s">
        <v>261</v>
      </c>
      <c r="J331" s="14"/>
      <c r="K331" s="14"/>
      <c r="L331" s="14"/>
      <c r="M331" s="14"/>
      <c r="N331" s="14"/>
      <c r="O331" s="14"/>
      <c r="P331" s="14"/>
      <c r="Q331" s="14"/>
      <c r="R331" s="14"/>
      <c r="S331" s="14"/>
      <c r="T331" s="14"/>
      <c r="U331" s="14"/>
      <c r="V331" s="14"/>
      <c r="W331" s="14"/>
      <c r="X331" s="14"/>
      <c r="Y331" s="14"/>
      <c r="Z331" s="14"/>
      <c r="AA331" s="14"/>
      <c r="AB331" s="14"/>
      <c r="AC331" s="14"/>
      <c r="AD331" s="14"/>
      <c r="AE331" s="14"/>
      <c r="AF331" s="14"/>
      <c r="AG331" s="14"/>
      <c r="AH331" s="14"/>
      <c r="AI331" s="14"/>
      <c r="AJ331" s="14"/>
      <c r="AK331" s="14"/>
      <c r="AL331" s="14"/>
      <c r="AM331" s="14"/>
      <c r="AN331" s="14"/>
      <c r="AO331" s="14"/>
      <c r="AP331" s="14"/>
      <c r="AQ331" s="14"/>
      <c r="AR331" s="14"/>
      <c r="AS331" s="14"/>
      <c r="AT331" s="14"/>
      <c r="AU331" s="14"/>
      <c r="AV331" s="14"/>
      <c r="AW331" s="14"/>
      <c r="AX331" s="14"/>
      <c r="AY331" s="14"/>
      <c r="AZ331" s="14"/>
      <c r="BA331" s="14"/>
      <c r="BB331" s="14"/>
      <c r="BC331" s="14"/>
      <c r="BD331" s="14" t="s">
        <v>258</v>
      </c>
      <c r="BE331" s="14" t="s">
        <v>258</v>
      </c>
      <c r="BF331" s="14" t="s">
        <v>258</v>
      </c>
    </row>
    <row r="332" spans="1:58" s="1" customFormat="1" hidden="1">
      <c r="A332" s="20"/>
      <c r="B332" s="11" t="s">
        <v>34</v>
      </c>
      <c r="C332" s="14" t="s">
        <v>261</v>
      </c>
      <c r="D332" s="14" t="s">
        <v>261</v>
      </c>
      <c r="E332" s="14" t="s">
        <v>261</v>
      </c>
      <c r="F332" s="14" t="s">
        <v>261</v>
      </c>
      <c r="G332" s="14" t="s">
        <v>261</v>
      </c>
      <c r="H332" s="14" t="s">
        <v>261</v>
      </c>
      <c r="I332" s="14" t="s">
        <v>261</v>
      </c>
      <c r="J332" s="14"/>
      <c r="K332" s="14"/>
      <c r="L332" s="14"/>
      <c r="M332" s="14"/>
      <c r="N332" s="14"/>
      <c r="O332" s="14"/>
      <c r="P332" s="14"/>
      <c r="Q332" s="14"/>
      <c r="R332" s="14"/>
      <c r="S332" s="14"/>
      <c r="T332" s="14"/>
      <c r="U332" s="14"/>
      <c r="V332" s="14"/>
      <c r="W332" s="14"/>
      <c r="X332" s="14"/>
      <c r="Y332" s="14"/>
      <c r="Z332" s="14"/>
      <c r="AA332" s="14"/>
      <c r="AB332" s="14"/>
      <c r="AC332" s="14"/>
      <c r="AD332" s="14"/>
      <c r="AE332" s="14"/>
      <c r="AF332" s="14"/>
      <c r="AG332" s="14"/>
      <c r="AH332" s="14"/>
      <c r="AI332" s="14"/>
      <c r="AJ332" s="14"/>
      <c r="AK332" s="14"/>
      <c r="AL332" s="14"/>
      <c r="AM332" s="14"/>
      <c r="AN332" s="14"/>
      <c r="AO332" s="14"/>
      <c r="AP332" s="14"/>
      <c r="AQ332" s="14"/>
      <c r="AR332" s="14"/>
      <c r="AS332" s="14"/>
      <c r="AT332" s="14"/>
      <c r="AU332" s="14"/>
      <c r="AV332" s="14"/>
      <c r="AW332" s="14"/>
      <c r="AX332" s="14"/>
      <c r="AY332" s="14"/>
      <c r="AZ332" s="14"/>
      <c r="BA332" s="14"/>
      <c r="BB332" s="14"/>
      <c r="BC332" s="14"/>
      <c r="BD332" s="14" t="s">
        <v>258</v>
      </c>
      <c r="BE332" s="14" t="s">
        <v>258</v>
      </c>
      <c r="BF332" s="14" t="s">
        <v>258</v>
      </c>
    </row>
    <row r="333" spans="1:58" s="1" customFormat="1" hidden="1">
      <c r="A333" s="20"/>
      <c r="B333" s="11" t="s">
        <v>35</v>
      </c>
      <c r="C333" s="14" t="s">
        <v>261</v>
      </c>
      <c r="D333" s="14" t="s">
        <v>261</v>
      </c>
      <c r="E333" s="14" t="s">
        <v>261</v>
      </c>
      <c r="F333" s="14" t="s">
        <v>261</v>
      </c>
      <c r="G333" s="14" t="s">
        <v>261</v>
      </c>
      <c r="H333" s="14" t="s">
        <v>261</v>
      </c>
      <c r="I333" s="14" t="s">
        <v>261</v>
      </c>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c r="AG333" s="14"/>
      <c r="AH333" s="14"/>
      <c r="AI333" s="14"/>
      <c r="AJ333" s="14"/>
      <c r="AK333" s="14"/>
      <c r="AL333" s="14"/>
      <c r="AM333" s="14"/>
      <c r="AN333" s="14"/>
      <c r="AO333" s="14"/>
      <c r="AP333" s="14"/>
      <c r="AQ333" s="14"/>
      <c r="AR333" s="14"/>
      <c r="AS333" s="14"/>
      <c r="AT333" s="14"/>
      <c r="AU333" s="14"/>
      <c r="AV333" s="14"/>
      <c r="AW333" s="14"/>
      <c r="AX333" s="14"/>
      <c r="AY333" s="14"/>
      <c r="AZ333" s="14"/>
      <c r="BA333" s="14"/>
      <c r="BB333" s="14"/>
      <c r="BC333" s="14"/>
      <c r="BD333" s="14" t="s">
        <v>258</v>
      </c>
      <c r="BE333" s="14" t="s">
        <v>258</v>
      </c>
      <c r="BF333" s="14" t="s">
        <v>258</v>
      </c>
    </row>
    <row r="334" spans="1:58" s="1" customFormat="1" hidden="1">
      <c r="A334" s="20"/>
      <c r="B334" s="11" t="s">
        <v>36</v>
      </c>
      <c r="C334" s="12" t="s">
        <v>261</v>
      </c>
      <c r="D334" s="12" t="s">
        <v>261</v>
      </c>
      <c r="E334" s="12" t="s">
        <v>261</v>
      </c>
      <c r="F334" s="12" t="s">
        <v>261</v>
      </c>
      <c r="G334" s="12" t="s">
        <v>261</v>
      </c>
      <c r="H334" s="12" t="s">
        <v>261</v>
      </c>
      <c r="I334" s="12" t="s">
        <v>261</v>
      </c>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t="s">
        <v>258</v>
      </c>
      <c r="BE334" s="12" t="s">
        <v>258</v>
      </c>
      <c r="BF334" s="12" t="s">
        <v>258</v>
      </c>
    </row>
    <row r="335" spans="1:58" ht="15" hidden="1" customHeight="1">
      <c r="A335" s="11"/>
      <c r="B335" s="11"/>
      <c r="C335" s="14" t="s">
        <v>261</v>
      </c>
      <c r="D335" s="14" t="s">
        <v>261</v>
      </c>
      <c r="E335" s="14" t="s">
        <v>261</v>
      </c>
      <c r="F335" s="14" t="s">
        <v>261</v>
      </c>
      <c r="G335" s="14" t="s">
        <v>261</v>
      </c>
      <c r="H335" s="14" t="s">
        <v>261</v>
      </c>
      <c r="I335" s="14" t="s">
        <v>261</v>
      </c>
      <c r="J335" s="14"/>
      <c r="K335" s="14"/>
      <c r="L335" s="14"/>
      <c r="M335" s="14"/>
      <c r="N335" s="14"/>
      <c r="O335" s="14"/>
      <c r="P335" s="14"/>
      <c r="Q335" s="14"/>
      <c r="R335" s="14"/>
      <c r="S335" s="14"/>
      <c r="T335" s="14"/>
      <c r="U335" s="14"/>
      <c r="V335" s="14"/>
      <c r="W335" s="14"/>
      <c r="X335" s="14"/>
      <c r="Y335" s="14"/>
      <c r="Z335" s="14"/>
      <c r="AA335" s="14"/>
      <c r="AB335" s="14"/>
      <c r="AC335" s="14"/>
      <c r="AD335" s="14"/>
      <c r="AE335" s="14"/>
      <c r="AF335" s="14"/>
      <c r="AG335" s="14"/>
      <c r="AH335" s="14"/>
      <c r="AI335" s="14"/>
      <c r="AJ335" s="14"/>
      <c r="AK335" s="14"/>
      <c r="AL335" s="14"/>
      <c r="AM335" s="14"/>
      <c r="AN335" s="14"/>
      <c r="AO335" s="14"/>
      <c r="AP335" s="14"/>
      <c r="AQ335" s="14"/>
      <c r="AR335" s="14"/>
      <c r="AS335" s="14"/>
      <c r="AT335" s="14"/>
      <c r="AU335" s="14"/>
      <c r="AV335" s="14"/>
      <c r="AW335" s="14"/>
      <c r="AX335" s="14"/>
      <c r="AY335" s="14"/>
      <c r="AZ335" s="14"/>
      <c r="BA335" s="14"/>
      <c r="BB335" s="14"/>
      <c r="BC335" s="14"/>
      <c r="BD335" s="14" t="s">
        <v>258</v>
      </c>
      <c r="BE335" s="14" t="s">
        <v>258</v>
      </c>
      <c r="BF335" s="14" t="s">
        <v>258</v>
      </c>
    </row>
    <row r="336" spans="1:58" ht="15" hidden="1" customHeight="1">
      <c r="A336" s="11"/>
      <c r="B336" s="11"/>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c r="AA336" s="14"/>
      <c r="AB336" s="14"/>
      <c r="AC336" s="14"/>
      <c r="AD336" s="14"/>
      <c r="AE336" s="14"/>
      <c r="AF336" s="14"/>
      <c r="AG336" s="14"/>
      <c r="AH336" s="14"/>
      <c r="AI336" s="14"/>
      <c r="AJ336" s="14"/>
      <c r="AK336" s="14"/>
      <c r="AL336" s="14"/>
      <c r="AM336" s="14"/>
      <c r="AN336" s="14"/>
      <c r="AO336" s="14"/>
      <c r="AP336" s="14"/>
      <c r="AQ336" s="14"/>
      <c r="AR336" s="14"/>
      <c r="AS336" s="14"/>
      <c r="AT336" s="14"/>
      <c r="AU336" s="14"/>
      <c r="AV336" s="14"/>
      <c r="AW336" s="14"/>
      <c r="AX336" s="14"/>
      <c r="AY336" s="14"/>
      <c r="AZ336" s="14"/>
      <c r="BA336" s="14"/>
      <c r="BB336" s="14"/>
      <c r="BC336" s="14"/>
      <c r="BD336" s="14" t="s">
        <v>258</v>
      </c>
      <c r="BE336" s="14" t="s">
        <v>258</v>
      </c>
      <c r="BF336" s="14" t="s">
        <v>258</v>
      </c>
    </row>
    <row r="337" spans="1:58" ht="15" hidden="1" customHeight="1">
      <c r="A337" s="11"/>
      <c r="B337" s="11"/>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4"/>
      <c r="AC337" s="14"/>
      <c r="AD337" s="14"/>
      <c r="AE337" s="14"/>
      <c r="AF337" s="14"/>
      <c r="AG337" s="14"/>
      <c r="AH337" s="14"/>
      <c r="AI337" s="14"/>
      <c r="AJ337" s="14"/>
      <c r="AK337" s="14"/>
      <c r="AL337" s="14"/>
      <c r="AM337" s="14"/>
      <c r="AN337" s="14"/>
      <c r="AO337" s="14"/>
      <c r="AP337" s="14"/>
      <c r="AQ337" s="14"/>
      <c r="AR337" s="14"/>
      <c r="AS337" s="14"/>
      <c r="AT337" s="14"/>
      <c r="AU337" s="14"/>
      <c r="AV337" s="14"/>
      <c r="AW337" s="14"/>
      <c r="AX337" s="14"/>
      <c r="AY337" s="14"/>
      <c r="AZ337" s="14"/>
      <c r="BA337" s="14"/>
      <c r="BB337" s="14"/>
      <c r="BC337" s="14"/>
      <c r="BD337" s="14" t="s">
        <v>258</v>
      </c>
      <c r="BE337" s="14" t="s">
        <v>258</v>
      </c>
      <c r="BF337" s="14" t="s">
        <v>258</v>
      </c>
    </row>
    <row r="338" spans="1:58" hidden="1"/>
    <row r="339" spans="1:58" hidden="1"/>
    <row r="340" spans="1:58" hidden="1">
      <c r="C340" s="1">
        <v>2015</v>
      </c>
      <c r="D340" s="1">
        <v>2020</v>
      </c>
      <c r="E340" s="1">
        <v>2025</v>
      </c>
      <c r="F340" s="1">
        <v>2030</v>
      </c>
      <c r="G340" s="1">
        <v>2035</v>
      </c>
      <c r="H340" s="1">
        <v>2040</v>
      </c>
      <c r="I340" s="1">
        <v>2045</v>
      </c>
      <c r="J340" s="1">
        <v>2050</v>
      </c>
      <c r="K340" s="1">
        <v>2055</v>
      </c>
      <c r="L340" s="1">
        <v>2060</v>
      </c>
      <c r="M340" s="1">
        <v>2065</v>
      </c>
      <c r="N340" s="1">
        <v>2070</v>
      </c>
    </row>
    <row r="341" spans="1:58" hidden="1">
      <c r="C341" s="1" t="s">
        <v>1</v>
      </c>
      <c r="D341" s="10">
        <v>2</v>
      </c>
      <c r="E341" s="10">
        <v>7</v>
      </c>
      <c r="F341" s="10">
        <v>12</v>
      </c>
      <c r="G341" s="10">
        <v>17</v>
      </c>
      <c r="H341" s="10">
        <v>22</v>
      </c>
      <c r="I341" s="10">
        <v>27</v>
      </c>
      <c r="J341" s="10">
        <v>32</v>
      </c>
      <c r="K341" s="10">
        <v>37</v>
      </c>
      <c r="L341" s="10">
        <v>42</v>
      </c>
      <c r="M341" s="10">
        <v>47</v>
      </c>
      <c r="N341" s="10">
        <v>52</v>
      </c>
    </row>
    <row r="342" spans="1:58" hidden="1">
      <c r="A342" s="4" t="s">
        <v>308</v>
      </c>
      <c r="B342" s="4" t="s">
        <v>95</v>
      </c>
      <c r="C342" s="18">
        <v>355676</v>
      </c>
      <c r="D342" s="18">
        <v>363630</v>
      </c>
      <c r="E342" s="18">
        <v>356423.40787157178</v>
      </c>
      <c r="F342" s="18">
        <v>356018.55820610985</v>
      </c>
      <c r="G342" s="18">
        <v>355790.93792370218</v>
      </c>
      <c r="H342" s="18">
        <v>355476.59351220739</v>
      </c>
      <c r="I342" s="18">
        <v>353537.60540664295</v>
      </c>
      <c r="J342" s="18">
        <v>350213.12875618599</v>
      </c>
      <c r="K342" s="18">
        <v>346393.99230860488</v>
      </c>
      <c r="L342" s="18">
        <v>342551.95552989532</v>
      </c>
      <c r="M342" s="18">
        <v>339426.6459504948</v>
      </c>
      <c r="N342" s="18">
        <v>336848.59393434477</v>
      </c>
    </row>
    <row r="343" spans="1:58" hidden="1">
      <c r="B343" s="4" t="s">
        <v>96</v>
      </c>
      <c r="C343" s="18">
        <v>356381</v>
      </c>
      <c r="D343" s="18">
        <v>370042</v>
      </c>
      <c r="E343" s="18">
        <v>361574.71713272593</v>
      </c>
      <c r="F343" s="18">
        <v>365474.41998462926</v>
      </c>
      <c r="G343" s="18">
        <v>369509.65526750311</v>
      </c>
      <c r="H343" s="18">
        <v>373013.23721828527</v>
      </c>
      <c r="I343" s="18">
        <v>374313.94344823924</v>
      </c>
      <c r="J343" s="18">
        <v>374768.56009257567</v>
      </c>
      <c r="K343" s="18">
        <v>375220.1038156884</v>
      </c>
      <c r="L343" s="18">
        <v>375146.6265217053</v>
      </c>
      <c r="M343" s="18">
        <v>374522.06555819034</v>
      </c>
      <c r="N343" s="18">
        <v>373150.68596087949</v>
      </c>
    </row>
    <row r="344" spans="1:58" hidden="1">
      <c r="B344" s="4" t="s">
        <v>97</v>
      </c>
      <c r="C344" s="22">
        <v>712057</v>
      </c>
      <c r="D344" s="18">
        <v>733672</v>
      </c>
      <c r="E344" s="18">
        <v>717998.1250042977</v>
      </c>
      <c r="F344" s="18">
        <v>721492.97819073917</v>
      </c>
      <c r="G344" s="18">
        <v>725300.59319120529</v>
      </c>
      <c r="H344" s="18">
        <v>728489.83073049271</v>
      </c>
      <c r="I344" s="18">
        <v>727851.54885488213</v>
      </c>
      <c r="J344" s="18">
        <v>724981.68884876161</v>
      </c>
      <c r="K344" s="18">
        <v>721614.09612429328</v>
      </c>
      <c r="L344" s="18">
        <v>717698.58205160056</v>
      </c>
      <c r="M344" s="18">
        <v>713948.71150868514</v>
      </c>
      <c r="N344" s="18">
        <v>709999.27989522426</v>
      </c>
    </row>
    <row r="345" spans="1:58" hidden="1"/>
    <row r="346" spans="1:58" hidden="1">
      <c r="A346" s="4" t="s">
        <v>309</v>
      </c>
      <c r="B346" s="4" t="s">
        <v>98</v>
      </c>
      <c r="C346" s="1">
        <v>0.49950495536171963</v>
      </c>
      <c r="D346" s="1">
        <v>0.49563019987133217</v>
      </c>
      <c r="E346" s="1">
        <v>0.49641272791546404</v>
      </c>
      <c r="F346" s="1">
        <v>0.49344701745938568</v>
      </c>
      <c r="G346" s="1">
        <v>0.49054273671317378</v>
      </c>
      <c r="H346" s="1">
        <v>0.48796370040711956</v>
      </c>
      <c r="I346" s="1">
        <v>0.48572762668824204</v>
      </c>
      <c r="J346" s="1">
        <v>0.48306479203951858</v>
      </c>
      <c r="K346" s="1">
        <v>0.48002664328350481</v>
      </c>
      <c r="L346" s="1">
        <v>0.47729222837626673</v>
      </c>
      <c r="M346" s="1">
        <v>0.47542161009469891</v>
      </c>
      <c r="N346" s="1">
        <v>0.47443512053146597</v>
      </c>
    </row>
    <row r="347" spans="1:58" hidden="1">
      <c r="B347" s="4" t="s">
        <v>99</v>
      </c>
      <c r="C347" s="1">
        <v>0.50049504463828032</v>
      </c>
      <c r="D347" s="1">
        <v>0.50436980012866783</v>
      </c>
      <c r="E347" s="1">
        <v>0.50358727208453591</v>
      </c>
      <c r="F347" s="1">
        <v>0.50655298254061421</v>
      </c>
      <c r="G347" s="1">
        <v>0.50945726328682617</v>
      </c>
      <c r="H347" s="1">
        <v>0.51203629959288033</v>
      </c>
      <c r="I347" s="1">
        <v>0.51427237331175801</v>
      </c>
      <c r="J347" s="1">
        <v>0.51693520796048154</v>
      </c>
      <c r="K347" s="1">
        <v>0.51997335671649514</v>
      </c>
      <c r="L347" s="1">
        <v>0.52270777162373339</v>
      </c>
      <c r="M347" s="1">
        <v>0.52457838990530103</v>
      </c>
      <c r="N347" s="1">
        <v>0.52556487946853403</v>
      </c>
    </row>
    <row r="348" spans="1:58" hidden="1">
      <c r="B348" s="4" t="s">
        <v>97</v>
      </c>
    </row>
    <row r="349" spans="1:58" hidden="1"/>
    <row r="350" spans="1:58" hidden="1">
      <c r="A350" s="4" t="s">
        <v>310</v>
      </c>
      <c r="B350" s="4" t="s">
        <v>101</v>
      </c>
      <c r="C350" s="22">
        <v>691853</v>
      </c>
      <c r="D350" s="22">
        <v>709550</v>
      </c>
      <c r="E350" s="22">
        <v>697966.96975922503</v>
      </c>
      <c r="F350" s="22">
        <v>701183.73982945876</v>
      </c>
      <c r="G350" s="22">
        <v>704276.405577878</v>
      </c>
      <c r="H350" s="22">
        <v>706900.44175714557</v>
      </c>
      <c r="I350" s="22">
        <v>706100.3918969169</v>
      </c>
      <c r="J350" s="22">
        <v>703510.83005520434</v>
      </c>
      <c r="K350" s="22">
        <v>700550.85685658897</v>
      </c>
      <c r="L350" s="22">
        <v>697126.38178760232</v>
      </c>
      <c r="M350" s="22">
        <v>693835.55247646628</v>
      </c>
      <c r="N350" s="22">
        <v>690482.18837533612</v>
      </c>
    </row>
    <row r="351" spans="1:58" hidden="1">
      <c r="B351" s="4" t="s">
        <v>102</v>
      </c>
      <c r="C351" s="22">
        <v>20204</v>
      </c>
      <c r="D351" s="22">
        <v>24122</v>
      </c>
      <c r="E351" s="22">
        <v>20031.155245073161</v>
      </c>
      <c r="F351" s="22">
        <v>20309.23836128047</v>
      </c>
      <c r="G351" s="22">
        <v>21024.187613327103</v>
      </c>
      <c r="H351" s="22">
        <v>21589.388973347366</v>
      </c>
      <c r="I351" s="22">
        <v>21751.156957965315</v>
      </c>
      <c r="J351" s="22">
        <v>21470.85879355724</v>
      </c>
      <c r="K351" s="22">
        <v>21063.239267704092</v>
      </c>
      <c r="L351" s="22">
        <v>20572.200263998249</v>
      </c>
      <c r="M351" s="22">
        <v>20113.159032218842</v>
      </c>
      <c r="N351" s="22">
        <v>19517.091519888381</v>
      </c>
    </row>
    <row r="352" spans="1:58" hidden="1">
      <c r="B352" s="4" t="s">
        <v>97</v>
      </c>
      <c r="C352" s="22">
        <v>712057</v>
      </c>
      <c r="D352" s="22">
        <v>733672</v>
      </c>
      <c r="E352" s="22">
        <v>717998.1250042977</v>
      </c>
      <c r="F352" s="22">
        <v>721492.97819073917</v>
      </c>
      <c r="G352" s="22">
        <v>725300.59319120529</v>
      </c>
      <c r="H352" s="22">
        <v>728489.83073049271</v>
      </c>
      <c r="I352" s="22">
        <v>727851.54885488213</v>
      </c>
      <c r="J352" s="22">
        <v>724981.68884876161</v>
      </c>
      <c r="K352" s="22">
        <v>721614.09612429328</v>
      </c>
      <c r="L352" s="22">
        <v>717698.58205160056</v>
      </c>
      <c r="M352" s="22">
        <v>713948.71150868514</v>
      </c>
      <c r="N352" s="22">
        <v>709999.27989522426</v>
      </c>
    </row>
    <row r="353" spans="1:14" hidden="1"/>
    <row r="354" spans="1:14" hidden="1">
      <c r="A354" s="4" t="s">
        <v>311</v>
      </c>
      <c r="B354" s="4" t="s">
        <v>104</v>
      </c>
      <c r="C354" s="1">
        <v>0.97162586703030795</v>
      </c>
      <c r="D354" s="1">
        <v>0.96712154750351653</v>
      </c>
      <c r="E354" s="1">
        <v>0.97210138223556952</v>
      </c>
      <c r="F354" s="1">
        <v>0.97185109353079346</v>
      </c>
      <c r="G354" s="1">
        <v>0.97101313881348938</v>
      </c>
      <c r="H354" s="1">
        <v>0.97036418620737863</v>
      </c>
      <c r="I354" s="1">
        <v>0.97011594329614881</v>
      </c>
      <c r="J354" s="1">
        <v>0.9703842743564296</v>
      </c>
      <c r="K354" s="1">
        <v>0.97081093706340749</v>
      </c>
      <c r="L354" s="1">
        <v>0.97133587723527204</v>
      </c>
      <c r="M354" s="1">
        <v>0.97182828583062131</v>
      </c>
      <c r="N354" s="1">
        <v>0.97251111082426966</v>
      </c>
    </row>
    <row r="355" spans="1:14" hidden="1">
      <c r="B355" s="4" t="s">
        <v>105</v>
      </c>
      <c r="C355" s="1">
        <v>2.8374132969692031E-2</v>
      </c>
      <c r="D355" s="1">
        <v>3.287845249648344E-2</v>
      </c>
      <c r="E355" s="1">
        <v>2.7898617764431154E-2</v>
      </c>
      <c r="F355" s="1">
        <v>2.8148906469206651E-2</v>
      </c>
      <c r="G355" s="1">
        <v>2.8986861186510379E-2</v>
      </c>
      <c r="H355" s="1">
        <v>2.9635813792621677E-2</v>
      </c>
      <c r="I355" s="1">
        <v>2.9884056703851331E-2</v>
      </c>
      <c r="J355" s="1">
        <v>2.961572564357039E-2</v>
      </c>
      <c r="K355" s="1">
        <v>2.9189062936592201E-2</v>
      </c>
      <c r="L355" s="1">
        <v>2.8664122764727944E-2</v>
      </c>
      <c r="M355" s="1">
        <v>2.8171714169378633E-2</v>
      </c>
      <c r="N355" s="1">
        <v>2.7488889175730644E-2</v>
      </c>
    </row>
    <row r="356" spans="1:14" hidden="1">
      <c r="B356" s="4" t="s">
        <v>97</v>
      </c>
    </row>
    <row r="357" spans="1:14" hidden="1"/>
    <row r="358" spans="1:14" hidden="1">
      <c r="A358" s="4" t="s">
        <v>312</v>
      </c>
      <c r="B358" s="4" t="s">
        <v>107</v>
      </c>
      <c r="C358" s="18">
        <v>79514</v>
      </c>
      <c r="D358" s="18">
        <v>79689</v>
      </c>
      <c r="E358" s="18">
        <v>72815.337561084016</v>
      </c>
      <c r="F358" s="18">
        <v>67988.997068440236</v>
      </c>
      <c r="G358" s="18">
        <v>66356.92007858782</v>
      </c>
      <c r="H358" s="18">
        <v>69134.260331944941</v>
      </c>
      <c r="I358" s="18">
        <v>71999.024181614834</v>
      </c>
      <c r="J358" s="18">
        <v>72779.847846037184</v>
      </c>
      <c r="K358" s="18">
        <v>70631.562024701678</v>
      </c>
      <c r="L358" s="18">
        <v>67192.946325544079</v>
      </c>
      <c r="M358" s="18">
        <v>65046.833488735669</v>
      </c>
      <c r="N358" s="18">
        <v>65468.070900957755</v>
      </c>
    </row>
    <row r="359" spans="1:14" hidden="1">
      <c r="B359" s="4" t="s">
        <v>108</v>
      </c>
      <c r="C359" s="18">
        <v>471497</v>
      </c>
      <c r="D359" s="18">
        <v>487654</v>
      </c>
      <c r="E359" s="18">
        <v>479547.35145921324</v>
      </c>
      <c r="F359" s="18">
        <v>481925.88057149737</v>
      </c>
      <c r="G359" s="18">
        <v>476269.96956718201</v>
      </c>
      <c r="H359" s="18">
        <v>462804.31052115001</v>
      </c>
      <c r="I359" s="18">
        <v>453592.12097217335</v>
      </c>
      <c r="J359" s="18">
        <v>446875.6832472657</v>
      </c>
      <c r="K359" s="18">
        <v>448002.63718437107</v>
      </c>
      <c r="L359" s="18">
        <v>449418.94294234185</v>
      </c>
      <c r="M359" s="18">
        <v>448120.40708289191</v>
      </c>
      <c r="N359" s="18">
        <v>445840.0206044314</v>
      </c>
    </row>
    <row r="360" spans="1:14" hidden="1">
      <c r="B360" s="4" t="s">
        <v>109</v>
      </c>
      <c r="C360" s="18">
        <v>161046</v>
      </c>
      <c r="D360" s="18">
        <v>166329</v>
      </c>
      <c r="E360" s="18">
        <v>165635.43598400062</v>
      </c>
      <c r="F360" s="18">
        <v>171578.1005508017</v>
      </c>
      <c r="G360" s="18">
        <v>182673.70354543533</v>
      </c>
      <c r="H360" s="18">
        <v>196551.2598773978</v>
      </c>
      <c r="I360" s="18">
        <v>202260.4037010941</v>
      </c>
      <c r="J360" s="18">
        <v>205326.15775545864</v>
      </c>
      <c r="K360" s="18">
        <v>202979.89691522051</v>
      </c>
      <c r="L360" s="18">
        <v>201086.69278371483</v>
      </c>
      <c r="M360" s="18">
        <v>200781.47093705757</v>
      </c>
      <c r="N360" s="18">
        <v>198691.18838983536</v>
      </c>
    </row>
    <row r="361" spans="1:14" hidden="1">
      <c r="B361" s="4" t="s">
        <v>97</v>
      </c>
      <c r="C361" s="18">
        <v>712057</v>
      </c>
      <c r="D361" s="18">
        <v>733672</v>
      </c>
      <c r="E361" s="18">
        <v>717998.1250042977</v>
      </c>
      <c r="F361" s="18">
        <v>721492.97819073917</v>
      </c>
      <c r="G361" s="18">
        <v>725300.59319120529</v>
      </c>
      <c r="H361" s="18">
        <v>728489.83073049271</v>
      </c>
      <c r="I361" s="18">
        <v>727851.54885488213</v>
      </c>
      <c r="J361" s="18">
        <v>724981.68884876161</v>
      </c>
      <c r="K361" s="18">
        <v>721614.09612429328</v>
      </c>
      <c r="L361" s="18">
        <v>717698.58205160056</v>
      </c>
      <c r="M361" s="18">
        <v>713948.71150868514</v>
      </c>
      <c r="N361" s="18">
        <v>709999.27989522426</v>
      </c>
    </row>
    <row r="362" spans="1:14" hidden="1"/>
    <row r="363" spans="1:14" hidden="1">
      <c r="A363" s="4" t="s">
        <v>313</v>
      </c>
      <c r="B363" s="4" t="s">
        <v>111</v>
      </c>
      <c r="C363" s="1">
        <v>0.11166802657652407</v>
      </c>
      <c r="D363" s="1">
        <v>0.10861665703475122</v>
      </c>
      <c r="E363" s="1">
        <v>0.10141438400086096</v>
      </c>
      <c r="F363" s="1">
        <v>9.4233761275035119E-2</v>
      </c>
      <c r="G363" s="1">
        <v>9.1488854002763326E-2</v>
      </c>
      <c r="H363" s="1">
        <v>9.4900789847156275E-2</v>
      </c>
      <c r="I363" s="1">
        <v>9.8919929888024297E-2</v>
      </c>
      <c r="J363" s="1">
        <v>0.10038853251812238</v>
      </c>
      <c r="K363" s="1">
        <v>9.7879964379930642E-2</v>
      </c>
      <c r="L363" s="1">
        <v>9.3622793754820452E-2</v>
      </c>
      <c r="M363" s="1">
        <v>9.1108552253398631E-2</v>
      </c>
      <c r="N363" s="1">
        <v>9.2208644085693986E-2</v>
      </c>
    </row>
    <row r="364" spans="1:14" hidden="1">
      <c r="B364" s="4" t="s">
        <v>112</v>
      </c>
      <c r="C364" s="1">
        <v>0.66216187749014477</v>
      </c>
      <c r="D364" s="1">
        <v>0.66467576791808869</v>
      </c>
      <c r="E364" s="1">
        <v>0.66789499130842833</v>
      </c>
      <c r="F364" s="1">
        <v>0.66795643913265068</v>
      </c>
      <c r="G364" s="1">
        <v>0.65665184068259363</v>
      </c>
      <c r="H364" s="1">
        <v>0.63529275358184933</v>
      </c>
      <c r="I364" s="1">
        <v>0.62319317955124642</v>
      </c>
      <c r="J364" s="1">
        <v>0.6163958209163658</v>
      </c>
      <c r="K364" s="1">
        <v>0.62083409898800757</v>
      </c>
      <c r="L364" s="1">
        <v>0.62619455323102458</v>
      </c>
      <c r="M364" s="1">
        <v>0.62766470456392243</v>
      </c>
      <c r="N364" s="1">
        <v>0.62794432787343779</v>
      </c>
    </row>
    <row r="365" spans="1:14" hidden="1">
      <c r="B365" s="4" t="s">
        <v>113</v>
      </c>
      <c r="C365" s="1">
        <v>0.22617009593333118</v>
      </c>
      <c r="D365" s="1">
        <v>0.22670757504716005</v>
      </c>
      <c r="E365" s="1">
        <v>0.23069062469071097</v>
      </c>
      <c r="F365" s="1">
        <v>0.23780979959231432</v>
      </c>
      <c r="G365" s="1">
        <v>0.25185930531464285</v>
      </c>
      <c r="H365" s="1">
        <v>0.26980645657099445</v>
      </c>
      <c r="I365" s="1">
        <v>0.27788689056072952</v>
      </c>
      <c r="J365" s="1">
        <v>0.28321564656551168</v>
      </c>
      <c r="K365" s="1">
        <v>0.28128593663206181</v>
      </c>
      <c r="L365" s="1">
        <v>0.28018265301415524</v>
      </c>
      <c r="M365" s="1">
        <v>0.28122674318267898</v>
      </c>
      <c r="N365" s="1">
        <v>0.27984702804086864</v>
      </c>
    </row>
    <row r="366" spans="1:14" hidden="1">
      <c r="B366" s="4" t="s">
        <v>97</v>
      </c>
    </row>
    <row r="367" spans="1:14" hidden="1"/>
    <row r="368" spans="1:14" hidden="1">
      <c r="A368" s="4" t="s">
        <v>314</v>
      </c>
      <c r="B368" s="4" t="s">
        <v>115</v>
      </c>
      <c r="C368" s="18">
        <v>191045.48061143566</v>
      </c>
      <c r="D368" s="18">
        <v>213732.53830812656</v>
      </c>
      <c r="E368" s="18">
        <v>216596.57248348763</v>
      </c>
      <c r="F368" s="18">
        <v>220460.79264466575</v>
      </c>
      <c r="G368" s="18">
        <v>223122.33915977628</v>
      </c>
      <c r="H368" s="18">
        <v>221893.80243156556</v>
      </c>
      <c r="I368" s="18">
        <v>218606.915938019</v>
      </c>
      <c r="J368" s="18">
        <v>214884.4568926401</v>
      </c>
      <c r="K368" s="18">
        <v>213747.1494608543</v>
      </c>
      <c r="L368" s="18">
        <v>214397.81010482553</v>
      </c>
      <c r="M368" s="18">
        <v>215430.90857454081</v>
      </c>
      <c r="N368" s="18">
        <v>215012.49456155847</v>
      </c>
    </row>
    <row r="369" spans="1:14" hidden="1">
      <c r="B369" s="4" t="s">
        <v>116</v>
      </c>
      <c r="C369" s="18" t="e">
        <v>#N/A</v>
      </c>
      <c r="D369" s="18" t="e">
        <v>#N/A</v>
      </c>
      <c r="E369" s="18" t="e">
        <v>#N/A</v>
      </c>
      <c r="F369" s="18" t="e">
        <v>#N/A</v>
      </c>
      <c r="G369" s="18" t="e">
        <v>#N/A</v>
      </c>
      <c r="H369" s="18" t="e">
        <v>#N/A</v>
      </c>
      <c r="I369" s="18" t="e">
        <v>#N/A</v>
      </c>
      <c r="J369" s="18" t="e">
        <v>#N/A</v>
      </c>
      <c r="K369" s="18" t="e">
        <v>#N/A</v>
      </c>
      <c r="L369" s="18" t="e">
        <v>#N/A</v>
      </c>
      <c r="M369" s="18" t="e">
        <v>#N/A</v>
      </c>
      <c r="N369" s="18" t="e">
        <v>#N/A</v>
      </c>
    </row>
    <row r="370" spans="1:14" hidden="1">
      <c r="B370" s="4" t="s">
        <v>117</v>
      </c>
      <c r="C370" s="18">
        <v>0</v>
      </c>
      <c r="D370" s="18">
        <v>0</v>
      </c>
      <c r="E370" s="18">
        <v>0</v>
      </c>
      <c r="F370" s="18">
        <v>0</v>
      </c>
      <c r="G370" s="18">
        <v>0</v>
      </c>
      <c r="H370" s="18">
        <v>0</v>
      </c>
      <c r="I370" s="18">
        <v>0</v>
      </c>
      <c r="J370" s="18">
        <v>0</v>
      </c>
      <c r="K370" s="18">
        <v>0</v>
      </c>
      <c r="L370" s="18">
        <v>0</v>
      </c>
      <c r="M370" s="18">
        <v>0</v>
      </c>
      <c r="N370" s="18">
        <v>0</v>
      </c>
    </row>
    <row r="371" spans="1:14" hidden="1">
      <c r="B371" s="4" t="s">
        <v>118</v>
      </c>
      <c r="C371" s="18" t="e">
        <v>#N/A</v>
      </c>
      <c r="D371" s="18" t="e">
        <v>#N/A</v>
      </c>
      <c r="E371" s="18" t="e">
        <v>#N/A</v>
      </c>
      <c r="F371" s="18" t="e">
        <v>#N/A</v>
      </c>
      <c r="G371" s="18" t="e">
        <v>#N/A</v>
      </c>
      <c r="H371" s="18" t="e">
        <v>#N/A</v>
      </c>
      <c r="I371" s="18" t="e">
        <v>#N/A</v>
      </c>
      <c r="J371" s="18" t="e">
        <v>#N/A</v>
      </c>
      <c r="K371" s="18" t="e">
        <v>#N/A</v>
      </c>
      <c r="L371" s="18" t="e">
        <v>#N/A</v>
      </c>
      <c r="M371" s="18" t="e">
        <v>#N/A</v>
      </c>
      <c r="N371" s="18" t="e">
        <v>#N/A</v>
      </c>
    </row>
    <row r="372" spans="1:14" hidden="1">
      <c r="B372" s="4" t="s">
        <v>119</v>
      </c>
      <c r="C372" s="18">
        <v>183417.51938856428</v>
      </c>
      <c r="D372" s="18">
        <v>184954.4616918735</v>
      </c>
      <c r="E372" s="18">
        <v>180210.4532931069</v>
      </c>
      <c r="F372" s="18">
        <v>180567.30760320096</v>
      </c>
      <c r="G372" s="18">
        <v>180091.91545528994</v>
      </c>
      <c r="H372" s="18">
        <v>179343.67803911204</v>
      </c>
      <c r="I372" s="18">
        <v>179854.74526313622</v>
      </c>
      <c r="J372" s="18">
        <v>179714.06832347997</v>
      </c>
      <c r="K372" s="18">
        <v>178444.37485440099</v>
      </c>
      <c r="L372" s="18">
        <v>176306.54507737712</v>
      </c>
      <c r="M372" s="18">
        <v>174295.4418667428</v>
      </c>
      <c r="N372" s="18">
        <v>172660.0483793848</v>
      </c>
    </row>
    <row r="373" spans="1:14" hidden="1">
      <c r="B373" s="4" t="s">
        <v>120</v>
      </c>
      <c r="C373" s="18">
        <v>374462.99999999994</v>
      </c>
      <c r="D373" s="18">
        <v>398687.00000000006</v>
      </c>
      <c r="E373" s="18">
        <v>396807.02577659453</v>
      </c>
      <c r="F373" s="18">
        <v>401028.10024786671</v>
      </c>
      <c r="G373" s="18">
        <v>403214.25461506622</v>
      </c>
      <c r="H373" s="18">
        <v>401237.4804706776</v>
      </c>
      <c r="I373" s="18">
        <v>398461.66120115522</v>
      </c>
      <c r="J373" s="18">
        <v>394598.52521612006</v>
      </c>
      <c r="K373" s="18">
        <v>392191.52431525529</v>
      </c>
      <c r="L373" s="18">
        <v>390704.35518220265</v>
      </c>
      <c r="M373" s="18">
        <v>389726.3504412836</v>
      </c>
      <c r="N373" s="18">
        <v>387672.54294094327</v>
      </c>
    </row>
    <row r="374" spans="1:14" hidden="1"/>
    <row r="375" spans="1:14" hidden="1">
      <c r="A375" s="4" t="s">
        <v>315</v>
      </c>
      <c r="B375" s="4" t="s">
        <v>122</v>
      </c>
      <c r="C375" s="1">
        <v>0.51018520017047264</v>
      </c>
      <c r="D375" s="1">
        <v>0.53609106469016177</v>
      </c>
      <c r="E375" s="1">
        <v>0.54584863274430329</v>
      </c>
      <c r="F375" s="1">
        <v>0.54973901456881391</v>
      </c>
      <c r="G375" s="1">
        <v>0.55335925405906827</v>
      </c>
      <c r="H375" s="1">
        <v>0.55302361626653052</v>
      </c>
      <c r="I375" s="1">
        <v>0.54862722621552229</v>
      </c>
      <c r="J375" s="1">
        <v>0.54456477447539553</v>
      </c>
      <c r="K375" s="1">
        <v>0.54500705958407691</v>
      </c>
      <c r="L375" s="1">
        <v>0.54874691633483941</v>
      </c>
      <c r="M375" s="1">
        <v>0.55277480809447543</v>
      </c>
      <c r="N375" s="1">
        <v>0.55462399511309413</v>
      </c>
    </row>
    <row r="376" spans="1:14" hidden="1">
      <c r="B376" s="4" t="s">
        <v>123</v>
      </c>
      <c r="C376" s="1" t="e">
        <v>#N/A</v>
      </c>
      <c r="D376" s="1" t="e">
        <v>#N/A</v>
      </c>
      <c r="E376" s="1" t="e">
        <v>#N/A</v>
      </c>
      <c r="F376" s="1" t="e">
        <v>#N/A</v>
      </c>
      <c r="G376" s="1" t="e">
        <v>#N/A</v>
      </c>
      <c r="H376" s="1" t="e">
        <v>#N/A</v>
      </c>
      <c r="I376" s="1" t="e">
        <v>#N/A</v>
      </c>
      <c r="J376" s="1" t="e">
        <v>#N/A</v>
      </c>
      <c r="K376" s="1" t="e">
        <v>#N/A</v>
      </c>
      <c r="L376" s="1" t="e">
        <v>#N/A</v>
      </c>
      <c r="M376" s="1" t="e">
        <v>#N/A</v>
      </c>
      <c r="N376" s="1" t="e">
        <v>#N/A</v>
      </c>
    </row>
    <row r="377" spans="1:14" hidden="1">
      <c r="B377" s="4" t="s">
        <v>124</v>
      </c>
      <c r="C377" s="1">
        <v>0</v>
      </c>
      <c r="D377" s="1">
        <v>0</v>
      </c>
      <c r="E377" s="1">
        <v>0</v>
      </c>
      <c r="F377" s="1">
        <v>0</v>
      </c>
      <c r="G377" s="1">
        <v>0</v>
      </c>
      <c r="H377" s="1">
        <v>0</v>
      </c>
      <c r="I377" s="1">
        <v>0</v>
      </c>
      <c r="J377" s="1">
        <v>0</v>
      </c>
      <c r="K377" s="1">
        <v>0</v>
      </c>
      <c r="L377" s="1">
        <v>0</v>
      </c>
      <c r="M377" s="1">
        <v>0</v>
      </c>
      <c r="N377" s="1">
        <v>0</v>
      </c>
    </row>
    <row r="378" spans="1:14" hidden="1">
      <c r="B378" s="4" t="s">
        <v>125</v>
      </c>
      <c r="C378" s="1" t="e">
        <v>#N/A</v>
      </c>
      <c r="D378" s="1" t="e">
        <v>#N/A</v>
      </c>
      <c r="E378" s="1" t="e">
        <v>#N/A</v>
      </c>
      <c r="F378" s="1" t="e">
        <v>#N/A</v>
      </c>
      <c r="G378" s="1" t="e">
        <v>#N/A</v>
      </c>
      <c r="H378" s="1" t="e">
        <v>#N/A</v>
      </c>
      <c r="I378" s="1" t="e">
        <v>#N/A</v>
      </c>
      <c r="J378" s="1" t="e">
        <v>#N/A</v>
      </c>
      <c r="K378" s="1" t="e">
        <v>#N/A</v>
      </c>
      <c r="L378" s="1" t="e">
        <v>#N/A</v>
      </c>
      <c r="M378" s="1" t="e">
        <v>#N/A</v>
      </c>
      <c r="N378" s="1" t="e">
        <v>#N/A</v>
      </c>
    </row>
    <row r="379" spans="1:14" hidden="1">
      <c r="B379" s="4" t="s">
        <v>126</v>
      </c>
      <c r="C379" s="1">
        <v>0.48981479982952736</v>
      </c>
      <c r="D379" s="1">
        <v>0.46390893530983823</v>
      </c>
      <c r="E379" s="1">
        <v>0.45415136725569671</v>
      </c>
      <c r="F379" s="1">
        <v>0.45026098543118609</v>
      </c>
      <c r="G379" s="1">
        <v>0.44664074594093173</v>
      </c>
      <c r="H379" s="1">
        <v>0.44697638373346943</v>
      </c>
      <c r="I379" s="1">
        <v>0.45137277378447771</v>
      </c>
      <c r="J379" s="1">
        <v>0.45543522552460447</v>
      </c>
      <c r="K379" s="1">
        <v>0.45499294041592303</v>
      </c>
      <c r="L379" s="1">
        <v>0.45125308366516059</v>
      </c>
      <c r="M379" s="1">
        <v>0.44722519190552462</v>
      </c>
      <c r="N379" s="1">
        <v>0.44537600488690593</v>
      </c>
    </row>
    <row r="380" spans="1:14" hidden="1">
      <c r="B380" s="4" t="s">
        <v>120</v>
      </c>
      <c r="C380" s="1">
        <v>1</v>
      </c>
      <c r="D380" s="1">
        <v>1</v>
      </c>
      <c r="E380" s="1">
        <v>1</v>
      </c>
      <c r="F380" s="1">
        <v>1</v>
      </c>
      <c r="G380" s="1">
        <v>1</v>
      </c>
      <c r="H380" s="1">
        <v>1</v>
      </c>
      <c r="I380" s="1">
        <v>1</v>
      </c>
      <c r="J380" s="1">
        <v>1</v>
      </c>
      <c r="K380" s="1">
        <v>1</v>
      </c>
      <c r="L380" s="1">
        <v>1</v>
      </c>
      <c r="M380" s="1">
        <v>1</v>
      </c>
      <c r="N380" s="1">
        <v>1</v>
      </c>
    </row>
    <row r="381" spans="1:14" hidden="1"/>
    <row r="382" spans="1:14" hidden="1">
      <c r="A382" s="4" t="s">
        <v>316</v>
      </c>
      <c r="B382" s="4" t="s">
        <v>128</v>
      </c>
      <c r="C382" s="18" t="e">
        <v>#N/A</v>
      </c>
      <c r="D382" s="18">
        <v>10494</v>
      </c>
      <c r="E382" s="18">
        <v>31658.730235176052</v>
      </c>
      <c r="F382" s="18">
        <v>52911.53259807016</v>
      </c>
      <c r="G382" s="18">
        <v>75468.456723650452</v>
      </c>
      <c r="H382" s="18">
        <v>102757.23824952598</v>
      </c>
      <c r="I382" s="18">
        <v>149856.19264342001</v>
      </c>
      <c r="J382" s="18">
        <v>199921.74257915778</v>
      </c>
      <c r="K382" s="18">
        <v>246214.86008470191</v>
      </c>
      <c r="L382" s="18">
        <v>291372.45847553393</v>
      </c>
      <c r="M382" s="18">
        <v>337277.82430235989</v>
      </c>
      <c r="N382" s="18">
        <v>383221.1472985844</v>
      </c>
    </row>
    <row r="383" spans="1:14" hidden="1">
      <c r="B383" s="4" t="s">
        <v>129</v>
      </c>
      <c r="C383" s="18">
        <v>166885</v>
      </c>
      <c r="D383" s="18">
        <v>217926</v>
      </c>
      <c r="E383" s="18">
        <v>232828.80533339822</v>
      </c>
      <c r="F383" s="18">
        <v>259058.24402980745</v>
      </c>
      <c r="G383" s="18">
        <v>285518.02252832131</v>
      </c>
      <c r="H383" s="18">
        <v>307184.18109473889</v>
      </c>
      <c r="I383" s="18">
        <v>304569.98770261102</v>
      </c>
      <c r="J383" s="18">
        <v>295090.66881385923</v>
      </c>
      <c r="K383" s="18">
        <v>287318.76762539067</v>
      </c>
      <c r="L383" s="18">
        <v>279312.70631922886</v>
      </c>
      <c r="M383" s="18">
        <v>268998.35072428692</v>
      </c>
      <c r="N383" s="18">
        <v>255156.59984970672</v>
      </c>
    </row>
    <row r="384" spans="1:14" hidden="1">
      <c r="B384" s="4" t="s">
        <v>130</v>
      </c>
      <c r="C384" s="18">
        <v>534826</v>
      </c>
      <c r="D384" s="18">
        <v>501583</v>
      </c>
      <c r="E384" s="18">
        <v>452645.64068973693</v>
      </c>
      <c r="F384" s="18" t="e">
        <v>#N/A</v>
      </c>
      <c r="G384" s="18" t="e">
        <v>#N/A</v>
      </c>
      <c r="H384" s="18" t="e">
        <v>#N/A</v>
      </c>
      <c r="I384" s="18" t="e">
        <v>#N/A</v>
      </c>
      <c r="J384" s="18" t="e">
        <v>#N/A</v>
      </c>
      <c r="K384" s="18" t="e">
        <v>#N/A</v>
      </c>
      <c r="L384" s="18" t="e">
        <v>#N/A</v>
      </c>
      <c r="M384" s="18" t="e">
        <v>#N/A</v>
      </c>
      <c r="N384" s="18" t="e">
        <v>#N/A</v>
      </c>
    </row>
    <row r="385" spans="1:14" hidden="1">
      <c r="B385" s="4" t="s">
        <v>131</v>
      </c>
      <c r="C385" s="18" t="e">
        <v>#N/A</v>
      </c>
      <c r="D385" s="18" t="e">
        <v>#N/A</v>
      </c>
      <c r="E385" s="18" t="e">
        <v>#N/A</v>
      </c>
      <c r="F385" s="18">
        <v>409523.20156286168</v>
      </c>
      <c r="G385" s="18">
        <v>364314.11393923347</v>
      </c>
      <c r="H385" s="18">
        <v>318548.41138622782</v>
      </c>
      <c r="I385" s="18">
        <v>273425.36850885116</v>
      </c>
      <c r="J385" s="18">
        <v>229969.27745574451</v>
      </c>
      <c r="K385" s="18">
        <v>188080.46841420053</v>
      </c>
      <c r="L385" s="18">
        <v>147013.417256838</v>
      </c>
      <c r="M385" s="18">
        <v>107672.53648203833</v>
      </c>
      <c r="N385" s="18">
        <v>71621.532746933284</v>
      </c>
    </row>
    <row r="386" spans="1:14" hidden="1">
      <c r="B386" s="4" t="s">
        <v>132</v>
      </c>
      <c r="C386" s="18">
        <v>10346</v>
      </c>
      <c r="D386" s="18">
        <v>3669</v>
      </c>
      <c r="E386" s="18">
        <v>864.9487459867504</v>
      </c>
      <c r="F386" s="18" t="e">
        <v>#N/A</v>
      </c>
      <c r="G386" s="18" t="e">
        <v>#N/A</v>
      </c>
      <c r="H386" s="18" t="e">
        <v>#N/A</v>
      </c>
      <c r="I386" s="18" t="e">
        <v>#N/A</v>
      </c>
      <c r="J386" s="18" t="e">
        <v>#N/A</v>
      </c>
      <c r="K386" s="18" t="e">
        <v>#N/A</v>
      </c>
      <c r="L386" s="18" t="e">
        <v>#N/A</v>
      </c>
      <c r="M386" s="18" t="e">
        <v>#N/A</v>
      </c>
      <c r="N386" s="18" t="e">
        <v>#N/A</v>
      </c>
    </row>
    <row r="387" spans="1:14" hidden="1">
      <c r="B387" s="4" t="s">
        <v>97</v>
      </c>
      <c r="C387" s="18">
        <v>712057</v>
      </c>
      <c r="D387" s="18">
        <v>733672</v>
      </c>
      <c r="E387" s="18">
        <v>717998.12500429782</v>
      </c>
      <c r="F387" s="18">
        <v>721492.97819073929</v>
      </c>
      <c r="G387" s="18">
        <v>725300.59319120517</v>
      </c>
      <c r="H387" s="18">
        <v>728489.83073049271</v>
      </c>
      <c r="I387" s="18">
        <v>727851.54885488225</v>
      </c>
      <c r="J387" s="18">
        <v>724981.68884876149</v>
      </c>
      <c r="K387" s="18">
        <v>721614.09612429328</v>
      </c>
      <c r="L387" s="18">
        <v>717698.5820516008</v>
      </c>
      <c r="M387" s="18">
        <v>713948.71150868514</v>
      </c>
      <c r="N387" s="18">
        <v>709999.27989522449</v>
      </c>
    </row>
    <row r="388" spans="1:14" hidden="1">
      <c r="B388" s="4" t="s">
        <v>133</v>
      </c>
      <c r="C388" s="18">
        <v>73091</v>
      </c>
      <c r="D388" s="18">
        <v>72989</v>
      </c>
      <c r="E388" s="18">
        <v>71034.230132124445</v>
      </c>
      <c r="F388" s="18">
        <v>69431.021203389071</v>
      </c>
      <c r="G388" s="18">
        <v>66333.07149596652</v>
      </c>
      <c r="H388" s="18">
        <v>62441.154271416395</v>
      </c>
      <c r="I388" s="18">
        <v>57799.43728939617</v>
      </c>
      <c r="J388" s="18">
        <v>52204.94459336315</v>
      </c>
      <c r="K388" s="18">
        <v>45507.400578895096</v>
      </c>
      <c r="L388" s="18">
        <v>36304.299278247665</v>
      </c>
      <c r="M388" s="18">
        <v>24463.211271503566</v>
      </c>
      <c r="N388" s="18">
        <v>12391.999017083059</v>
      </c>
    </row>
    <row r="389" spans="1:14" hidden="1">
      <c r="B389" s="4" t="s">
        <v>134</v>
      </c>
      <c r="C389" s="18">
        <v>31473</v>
      </c>
      <c r="D389" s="18">
        <v>28930</v>
      </c>
      <c r="E389" s="18">
        <v>25444.327677684843</v>
      </c>
      <c r="F389" s="18">
        <v>21522.910803026352</v>
      </c>
      <c r="G389" s="18">
        <v>16202.163303879244</v>
      </c>
      <c r="H389" s="18">
        <v>9929.5816656262432</v>
      </c>
      <c r="I389" s="18">
        <v>4366.4762615900509</v>
      </c>
      <c r="J389" s="18" t="e">
        <v>#N/A</v>
      </c>
      <c r="K389" s="18" t="e">
        <v>#N/A</v>
      </c>
      <c r="L389" s="18" t="e">
        <v>#N/A</v>
      </c>
      <c r="M389" s="18" t="e">
        <v>#N/A</v>
      </c>
      <c r="N389" s="18" t="e">
        <v>#N/A</v>
      </c>
    </row>
    <row r="390" spans="1:14" hidden="1"/>
    <row r="391" spans="1:14" hidden="1">
      <c r="A391" s="4" t="s">
        <v>317</v>
      </c>
      <c r="B391" s="4" t="s">
        <v>128</v>
      </c>
      <c r="C391" s="1" t="e">
        <v>#N/A</v>
      </c>
      <c r="D391" s="1">
        <v>1.4303394432389406E-2</v>
      </c>
      <c r="E391" s="1">
        <v>4.4093054191452867E-2</v>
      </c>
      <c r="F391" s="1">
        <v>7.3336171241408912E-2</v>
      </c>
      <c r="G391" s="1">
        <v>0.1040512822298979</v>
      </c>
      <c r="H391" s="1">
        <v>0.14105514437516065</v>
      </c>
      <c r="I391" s="1">
        <v>0.20588840248974735</v>
      </c>
      <c r="J391" s="1">
        <v>0.27576109252721204</v>
      </c>
      <c r="K391" s="1">
        <v>0.34120018082669634</v>
      </c>
      <c r="L391" s="1">
        <v>0.40598165547801646</v>
      </c>
      <c r="M391" s="1">
        <v>0.47241183976596746</v>
      </c>
      <c r="N391" s="1">
        <v>0.53974864221712571</v>
      </c>
    </row>
    <row r="392" spans="1:14" hidden="1">
      <c r="B392" s="4" t="s">
        <v>129</v>
      </c>
      <c r="C392" s="1">
        <v>0.23437028215437808</v>
      </c>
      <c r="D392" s="1">
        <v>0.29703464218342801</v>
      </c>
      <c r="E392" s="1">
        <v>0.32427494895199699</v>
      </c>
      <c r="F392" s="1">
        <v>0.35905857972372512</v>
      </c>
      <c r="G392" s="1">
        <v>0.39365474840174641</v>
      </c>
      <c r="H392" s="1">
        <v>0.42167257267916858</v>
      </c>
      <c r="I392" s="1">
        <v>0.41845069668641405</v>
      </c>
      <c r="J392" s="1">
        <v>0.4070318924640014</v>
      </c>
      <c r="K392" s="1">
        <v>0.39816124597419433</v>
      </c>
      <c r="L392" s="1">
        <v>0.38917828919320191</v>
      </c>
      <c r="M392" s="1">
        <v>0.37677545513857907</v>
      </c>
      <c r="N392" s="1">
        <v>0.35937585723658833</v>
      </c>
    </row>
    <row r="393" spans="1:14" hidden="1">
      <c r="B393" s="4" t="s">
        <v>130</v>
      </c>
      <c r="C393" s="1">
        <v>0.75109998216434926</v>
      </c>
      <c r="D393" s="1">
        <v>0.68366109105976514</v>
      </c>
      <c r="E393" s="1">
        <v>0.63042732971903992</v>
      </c>
      <c r="F393" s="1" t="e">
        <v>#N/A</v>
      </c>
      <c r="G393" s="1" t="e">
        <v>#N/A</v>
      </c>
      <c r="H393" s="1" t="e">
        <v>#N/A</v>
      </c>
      <c r="I393" s="1" t="e">
        <v>#N/A</v>
      </c>
      <c r="J393" s="1" t="e">
        <v>#N/A</v>
      </c>
      <c r="K393" s="1" t="e">
        <v>#N/A</v>
      </c>
      <c r="L393" s="1" t="e">
        <v>#N/A</v>
      </c>
      <c r="M393" s="1" t="e">
        <v>#N/A</v>
      </c>
      <c r="N393" s="1" t="e">
        <v>#N/A</v>
      </c>
    </row>
    <row r="394" spans="1:14" hidden="1">
      <c r="B394" s="4" t="s">
        <v>131</v>
      </c>
      <c r="C394" s="1" t="e">
        <v>#N/A</v>
      </c>
      <c r="D394" s="1" t="e">
        <v>#N/A</v>
      </c>
      <c r="E394" s="1" t="e">
        <v>#N/A</v>
      </c>
      <c r="F394" s="1">
        <v>0.56760524903486598</v>
      </c>
      <c r="G394" s="1">
        <v>0.5022939693683558</v>
      </c>
      <c r="H394" s="1">
        <v>0.43727228294567078</v>
      </c>
      <c r="I394" s="1">
        <v>0.37566090082383852</v>
      </c>
      <c r="J394" s="1">
        <v>0.31720701500878656</v>
      </c>
      <c r="K394" s="1">
        <v>0.26063857319910905</v>
      </c>
      <c r="L394" s="1">
        <v>0.20484005532878158</v>
      </c>
      <c r="M394" s="1">
        <v>0.15081270509545347</v>
      </c>
      <c r="N394" s="1">
        <v>0.10087550054628586</v>
      </c>
    </row>
    <row r="395" spans="1:14" hidden="1">
      <c r="B395" s="4" t="s">
        <v>132</v>
      </c>
      <c r="C395" s="1">
        <v>1.4529735681272707E-2</v>
      </c>
      <c r="D395" s="1">
        <v>5.0008723244174512E-3</v>
      </c>
      <c r="E395" s="1">
        <v>1.2046671375103841E-3</v>
      </c>
      <c r="F395" s="1" t="e">
        <v>#N/A</v>
      </c>
      <c r="G395" s="1" t="e">
        <v>#N/A</v>
      </c>
      <c r="H395" s="1" t="e">
        <v>#N/A</v>
      </c>
      <c r="I395" s="1" t="e">
        <v>#N/A</v>
      </c>
      <c r="J395" s="1" t="e">
        <v>#N/A</v>
      </c>
      <c r="K395" s="1" t="e">
        <v>#N/A</v>
      </c>
      <c r="L395" s="1" t="e">
        <v>#N/A</v>
      </c>
      <c r="M395" s="1" t="e">
        <v>#N/A</v>
      </c>
      <c r="N395" s="1" t="e">
        <v>#N/A</v>
      </c>
    </row>
    <row r="396" spans="1:14" hidden="1">
      <c r="B396" s="4" t="s">
        <v>97</v>
      </c>
      <c r="C396" s="1">
        <v>1</v>
      </c>
      <c r="D396" s="1">
        <v>1</v>
      </c>
      <c r="E396" s="1">
        <v>1</v>
      </c>
      <c r="F396" s="1">
        <v>1</v>
      </c>
      <c r="G396" s="1">
        <v>1</v>
      </c>
      <c r="H396" s="1">
        <v>1</v>
      </c>
      <c r="I396" s="1">
        <v>1</v>
      </c>
      <c r="J396" s="1">
        <v>1</v>
      </c>
      <c r="K396" s="1">
        <v>1</v>
      </c>
      <c r="L396" s="1">
        <v>1</v>
      </c>
      <c r="M396" s="1">
        <v>1</v>
      </c>
      <c r="N396" s="1">
        <v>1</v>
      </c>
    </row>
    <row r="397" spans="1:14" hidden="1">
      <c r="B397" s="4" t="s">
        <v>133</v>
      </c>
      <c r="C397" s="1">
        <v>0.10264768129517721</v>
      </c>
      <c r="D397" s="1">
        <v>9.9484510789562636E-2</v>
      </c>
      <c r="E397" s="1">
        <v>9.8933726507571651E-2</v>
      </c>
      <c r="F397" s="1">
        <v>9.6232428176222337E-2</v>
      </c>
      <c r="G397" s="1">
        <v>9.1455973038863436E-2</v>
      </c>
      <c r="H397" s="1">
        <v>8.5713144696616519E-2</v>
      </c>
      <c r="I397" s="1">
        <v>7.9411024652391193E-2</v>
      </c>
      <c r="J397" s="1">
        <v>7.2008638833709393E-2</v>
      </c>
      <c r="K397" s="1">
        <v>6.3063347602700853E-2</v>
      </c>
      <c r="L397" s="1">
        <v>5.0584326326058526E-2</v>
      </c>
      <c r="M397" s="1">
        <v>3.4264661980843103E-2</v>
      </c>
      <c r="N397" s="1">
        <v>1.7453537444308061E-2</v>
      </c>
    </row>
    <row r="398" spans="1:14" hidden="1">
      <c r="B398" s="4" t="s">
        <v>134</v>
      </c>
      <c r="C398" s="1">
        <v>4.4200113193185377E-2</v>
      </c>
      <c r="D398" s="1">
        <v>3.943178968258295E-2</v>
      </c>
      <c r="E398" s="1">
        <v>3.5437874823882776E-2</v>
      </c>
      <c r="F398" s="1">
        <v>2.9831074526876954E-2</v>
      </c>
      <c r="G398" s="1">
        <v>2.2338549638560683E-2</v>
      </c>
      <c r="H398" s="1">
        <v>1.3630364140662555E-2</v>
      </c>
      <c r="I398" s="1">
        <v>5.9991302738309224E-3</v>
      </c>
      <c r="J398" s="1" t="e">
        <v>#N/A</v>
      </c>
      <c r="K398" s="1" t="e">
        <v>#N/A</v>
      </c>
      <c r="L398" s="1" t="e">
        <v>#N/A</v>
      </c>
      <c r="M398" s="1" t="e">
        <v>#N/A</v>
      </c>
      <c r="N398" s="1" t="e">
        <v>#N/A</v>
      </c>
    </row>
    <row r="399" spans="1:14" hidden="1"/>
    <row r="400" spans="1:14" hidden="1">
      <c r="C400" s="1">
        <v>2015</v>
      </c>
      <c r="D400" s="1">
        <v>2020</v>
      </c>
      <c r="E400" s="1">
        <v>2025</v>
      </c>
      <c r="F400" s="1">
        <v>2030</v>
      </c>
      <c r="G400" s="1">
        <v>2035</v>
      </c>
      <c r="H400" s="1">
        <v>2040</v>
      </c>
      <c r="I400" s="1">
        <v>2045</v>
      </c>
      <c r="J400" s="1">
        <v>2050</v>
      </c>
      <c r="K400" s="1">
        <v>2055</v>
      </c>
      <c r="L400" s="1">
        <v>2060</v>
      </c>
      <c r="M400" s="1">
        <v>2065</v>
      </c>
      <c r="N400" s="1">
        <v>2070</v>
      </c>
    </row>
    <row r="401" spans="1:58" hidden="1">
      <c r="C401" s="1" t="s">
        <v>1</v>
      </c>
      <c r="D401" s="10">
        <v>2</v>
      </c>
      <c r="E401" s="10">
        <v>7</v>
      </c>
      <c r="F401" s="10">
        <v>12</v>
      </c>
      <c r="G401" s="10">
        <v>17</v>
      </c>
      <c r="H401" s="10">
        <v>22</v>
      </c>
      <c r="I401" s="10">
        <v>27</v>
      </c>
      <c r="J401" s="10">
        <v>32</v>
      </c>
      <c r="K401" s="10">
        <v>37</v>
      </c>
      <c r="L401" s="10">
        <v>42</v>
      </c>
      <c r="M401" s="10">
        <v>47</v>
      </c>
      <c r="N401" s="10">
        <v>52</v>
      </c>
    </row>
    <row r="402" spans="1:58" hidden="1"/>
    <row r="403" spans="1:58" ht="15" customHeight="1">
      <c r="A403" s="7"/>
      <c r="B403" s="7"/>
      <c r="C403" s="7">
        <v>2019</v>
      </c>
      <c r="D403" s="7">
        <v>2020</v>
      </c>
      <c r="E403" s="7">
        <v>2021</v>
      </c>
      <c r="F403" s="7">
        <v>2022</v>
      </c>
      <c r="G403" s="7">
        <v>2023</v>
      </c>
      <c r="H403" s="7">
        <v>2024</v>
      </c>
      <c r="I403" s="7">
        <v>2025</v>
      </c>
      <c r="J403" s="7">
        <v>2026</v>
      </c>
      <c r="K403" s="7">
        <v>2027</v>
      </c>
      <c r="L403" s="7">
        <v>2028</v>
      </c>
      <c r="M403" s="7">
        <v>2029</v>
      </c>
      <c r="N403" s="7">
        <v>2030</v>
      </c>
      <c r="O403" s="7">
        <v>2031</v>
      </c>
      <c r="P403" s="7">
        <v>2032</v>
      </c>
      <c r="Q403" s="7">
        <v>2033</v>
      </c>
      <c r="R403" s="7">
        <v>2034</v>
      </c>
      <c r="S403" s="7">
        <v>2035</v>
      </c>
      <c r="T403" s="7">
        <v>2036</v>
      </c>
      <c r="U403" s="7">
        <v>2037</v>
      </c>
      <c r="V403" s="7">
        <v>2038</v>
      </c>
      <c r="W403" s="7">
        <v>2039</v>
      </c>
      <c r="X403" s="7">
        <v>2040</v>
      </c>
      <c r="Y403" s="7">
        <v>2041</v>
      </c>
      <c r="Z403" s="7">
        <v>2042</v>
      </c>
      <c r="AA403" s="7">
        <v>2043</v>
      </c>
      <c r="AB403" s="7">
        <v>2044</v>
      </c>
      <c r="AC403" s="7">
        <v>2045</v>
      </c>
      <c r="AD403" s="7">
        <v>2046</v>
      </c>
      <c r="AE403" s="7">
        <v>2047</v>
      </c>
      <c r="AF403" s="7">
        <v>2048</v>
      </c>
      <c r="AG403" s="7">
        <v>2049</v>
      </c>
      <c r="AH403" s="7">
        <v>2050</v>
      </c>
      <c r="AI403" s="7">
        <v>2051</v>
      </c>
      <c r="AJ403" s="7">
        <v>2052</v>
      </c>
      <c r="AK403" s="7">
        <v>2053</v>
      </c>
      <c r="AL403" s="7">
        <v>2054</v>
      </c>
      <c r="AM403" s="7">
        <v>2055</v>
      </c>
      <c r="AN403" s="7">
        <v>2056</v>
      </c>
      <c r="AO403" s="7">
        <v>2057</v>
      </c>
      <c r="AP403" s="7">
        <v>2058</v>
      </c>
      <c r="AQ403" s="7">
        <v>2059</v>
      </c>
      <c r="AR403" s="7">
        <v>2060</v>
      </c>
      <c r="AS403" s="7">
        <v>2061</v>
      </c>
      <c r="AT403" s="7">
        <v>2062</v>
      </c>
      <c r="AU403" s="7">
        <v>2063</v>
      </c>
      <c r="AV403" s="7">
        <v>2064</v>
      </c>
      <c r="AW403" s="7">
        <v>2065</v>
      </c>
      <c r="AX403" s="7">
        <v>2066</v>
      </c>
      <c r="AY403" s="7">
        <v>2067</v>
      </c>
      <c r="AZ403" s="7">
        <v>2068</v>
      </c>
      <c r="BA403" s="7">
        <v>2069</v>
      </c>
      <c r="BB403" s="7">
        <v>2070</v>
      </c>
      <c r="BC403" s="7">
        <v>2071</v>
      </c>
      <c r="BD403" s="7" t="s">
        <v>258</v>
      </c>
      <c r="BE403" s="7" t="s">
        <v>258</v>
      </c>
      <c r="BF403" s="7" t="s">
        <v>258</v>
      </c>
    </row>
    <row r="404" spans="1:58" s="10" customFormat="1" ht="15" customHeight="1">
      <c r="A404" s="8"/>
      <c r="B404" s="8"/>
      <c r="C404" s="9" t="s">
        <v>328</v>
      </c>
      <c r="D404" s="9">
        <v>2</v>
      </c>
      <c r="E404" s="9">
        <v>3</v>
      </c>
      <c r="F404" s="9">
        <v>4</v>
      </c>
      <c r="G404" s="9">
        <v>5</v>
      </c>
      <c r="H404" s="9">
        <v>6</v>
      </c>
      <c r="I404" s="9">
        <v>7</v>
      </c>
      <c r="J404" s="9">
        <v>8</v>
      </c>
      <c r="K404" s="9">
        <v>9</v>
      </c>
      <c r="L404" s="9">
        <v>10</v>
      </c>
      <c r="M404" s="9">
        <v>11</v>
      </c>
      <c r="N404" s="9">
        <v>12</v>
      </c>
      <c r="O404" s="9">
        <v>13</v>
      </c>
      <c r="P404" s="9">
        <v>14</v>
      </c>
      <c r="Q404" s="9">
        <v>15</v>
      </c>
      <c r="R404" s="9">
        <v>16</v>
      </c>
      <c r="S404" s="9">
        <v>17</v>
      </c>
      <c r="T404" s="9">
        <v>18</v>
      </c>
      <c r="U404" s="9">
        <v>19</v>
      </c>
      <c r="V404" s="9">
        <v>20</v>
      </c>
      <c r="W404" s="9">
        <v>21</v>
      </c>
      <c r="X404" s="9">
        <v>22</v>
      </c>
      <c r="Y404" s="9">
        <v>23</v>
      </c>
      <c r="Z404" s="9">
        <v>24</v>
      </c>
      <c r="AA404" s="9">
        <v>25</v>
      </c>
      <c r="AB404" s="9">
        <v>26</v>
      </c>
      <c r="AC404" s="9">
        <v>27</v>
      </c>
      <c r="AD404" s="9">
        <v>28</v>
      </c>
      <c r="AE404" s="9">
        <v>29</v>
      </c>
      <c r="AF404" s="9">
        <v>30</v>
      </c>
      <c r="AG404" s="9">
        <v>31</v>
      </c>
      <c r="AH404" s="9">
        <v>32</v>
      </c>
      <c r="AI404" s="9">
        <v>33</v>
      </c>
      <c r="AJ404" s="9">
        <v>34</v>
      </c>
      <c r="AK404" s="9">
        <v>35</v>
      </c>
      <c r="AL404" s="9">
        <v>36</v>
      </c>
      <c r="AM404" s="9">
        <v>37</v>
      </c>
      <c r="AN404" s="9">
        <v>38</v>
      </c>
      <c r="AO404" s="9">
        <v>39</v>
      </c>
      <c r="AP404" s="9">
        <v>40</v>
      </c>
      <c r="AQ404" s="9">
        <v>41</v>
      </c>
      <c r="AR404" s="9">
        <v>42</v>
      </c>
      <c r="AS404" s="9">
        <v>43</v>
      </c>
      <c r="AT404" s="9">
        <v>44</v>
      </c>
      <c r="AU404" s="9">
        <v>45</v>
      </c>
      <c r="AV404" s="9">
        <v>46</v>
      </c>
      <c r="AW404" s="9">
        <v>47</v>
      </c>
      <c r="AX404" s="9">
        <v>48</v>
      </c>
      <c r="AY404" s="9">
        <v>49</v>
      </c>
      <c r="AZ404" s="9">
        <v>50</v>
      </c>
      <c r="BA404" s="9">
        <v>51</v>
      </c>
      <c r="BB404" s="9">
        <v>52</v>
      </c>
      <c r="BC404" s="9" t="s">
        <v>325</v>
      </c>
      <c r="BD404" s="9" t="s">
        <v>258</v>
      </c>
      <c r="BE404" s="9" t="s">
        <v>258</v>
      </c>
      <c r="BF404" s="9" t="s">
        <v>258</v>
      </c>
    </row>
    <row r="405" spans="1:58" hidden="1"/>
    <row r="406" spans="1:58" hidden="1">
      <c r="A406" s="4" t="s">
        <v>308</v>
      </c>
      <c r="B406" s="4" t="s">
        <v>137</v>
      </c>
      <c r="C406" s="18" t="e">
        <v>#N/A</v>
      </c>
      <c r="D406" s="18" t="e">
        <v>#N/A</v>
      </c>
      <c r="E406" s="18" t="e">
        <v>#N/A</v>
      </c>
      <c r="F406" s="18" t="e">
        <v>#N/A</v>
      </c>
      <c r="G406" s="18" t="e">
        <v>#N/A</v>
      </c>
      <c r="H406" s="18" t="e">
        <v>#N/A</v>
      </c>
      <c r="I406" s="18" t="e">
        <v>#N/A</v>
      </c>
      <c r="J406" s="18" t="e">
        <v>#N/A</v>
      </c>
      <c r="K406" s="18" t="e">
        <v>#N/A</v>
      </c>
      <c r="L406" s="18" t="e">
        <v>#N/A</v>
      </c>
      <c r="M406" s="18" t="e">
        <v>#N/A</v>
      </c>
      <c r="N406" s="18" t="e">
        <v>#N/A</v>
      </c>
      <c r="O406" s="18" t="e">
        <v>#N/A</v>
      </c>
      <c r="P406" s="18" t="e">
        <v>#N/A</v>
      </c>
      <c r="Q406" s="18" t="e">
        <v>#N/A</v>
      </c>
      <c r="R406" s="18" t="e">
        <v>#N/A</v>
      </c>
      <c r="S406" s="18" t="e">
        <v>#N/A</v>
      </c>
      <c r="T406" s="18" t="e">
        <v>#N/A</v>
      </c>
      <c r="U406" s="18" t="e">
        <v>#N/A</v>
      </c>
      <c r="V406" s="18" t="e">
        <v>#N/A</v>
      </c>
      <c r="W406" s="18" t="e">
        <v>#N/A</v>
      </c>
      <c r="X406" s="18" t="e">
        <v>#N/A</v>
      </c>
      <c r="Y406" s="18" t="e">
        <v>#N/A</v>
      </c>
      <c r="Z406" s="18" t="e">
        <v>#N/A</v>
      </c>
      <c r="AA406" s="18" t="e">
        <v>#N/A</v>
      </c>
      <c r="AB406" s="18" t="e">
        <v>#N/A</v>
      </c>
      <c r="AC406" s="18" t="e">
        <v>#N/A</v>
      </c>
      <c r="AD406" s="18" t="e">
        <v>#N/A</v>
      </c>
      <c r="AE406" s="18" t="e">
        <v>#N/A</v>
      </c>
      <c r="AF406" s="18" t="e">
        <v>#N/A</v>
      </c>
      <c r="AG406" s="18" t="e">
        <v>#N/A</v>
      </c>
      <c r="AH406" s="18" t="e">
        <v>#N/A</v>
      </c>
      <c r="AI406" s="18" t="e">
        <v>#N/A</v>
      </c>
      <c r="AJ406" s="18" t="e">
        <v>#N/A</v>
      </c>
      <c r="AK406" s="18" t="e">
        <v>#N/A</v>
      </c>
      <c r="AL406" s="18" t="e">
        <v>#N/A</v>
      </c>
      <c r="AM406" s="18" t="e">
        <v>#N/A</v>
      </c>
      <c r="AN406" s="18" t="e">
        <v>#N/A</v>
      </c>
      <c r="AO406" s="18" t="e">
        <v>#N/A</v>
      </c>
      <c r="AP406" s="18" t="e">
        <v>#N/A</v>
      </c>
      <c r="AQ406" s="18" t="e">
        <v>#N/A</v>
      </c>
      <c r="AR406" s="18" t="e">
        <v>#N/A</v>
      </c>
      <c r="AS406" s="18" t="e">
        <v>#N/A</v>
      </c>
      <c r="AT406" s="18" t="e">
        <v>#N/A</v>
      </c>
      <c r="AU406" s="18" t="e">
        <v>#N/A</v>
      </c>
      <c r="AV406" s="18" t="e">
        <v>#N/A</v>
      </c>
      <c r="AW406" s="18" t="e">
        <v>#N/A</v>
      </c>
      <c r="AX406" s="18" t="e">
        <v>#N/A</v>
      </c>
      <c r="AY406" s="18" t="e">
        <v>#N/A</v>
      </c>
      <c r="AZ406" s="18" t="e">
        <v>#N/A</v>
      </c>
      <c r="BA406" s="18" t="e">
        <v>#N/A</v>
      </c>
      <c r="BB406" s="18" t="e">
        <v>#N/A</v>
      </c>
      <c r="BC406" s="18" t="e">
        <v>#N/A</v>
      </c>
      <c r="BD406" s="18" t="e">
        <v>#N/A</v>
      </c>
      <c r="BE406" s="18"/>
      <c r="BF406" s="18"/>
    </row>
    <row r="407" spans="1:58" hidden="1">
      <c r="B407" s="4" t="s">
        <v>46</v>
      </c>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row>
    <row r="408" spans="1:58" hidden="1">
      <c r="B408" s="4" t="s">
        <v>47</v>
      </c>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row>
    <row r="409" spans="1:58" hidden="1">
      <c r="B409" s="4" t="s">
        <v>138</v>
      </c>
      <c r="C409" s="22">
        <v>717295</v>
      </c>
      <c r="D409" s="22">
        <v>723341</v>
      </c>
      <c r="E409" s="22">
        <v>729534</v>
      </c>
      <c r="F409" s="22">
        <v>734493</v>
      </c>
      <c r="G409" s="22">
        <v>733672</v>
      </c>
      <c r="H409" s="22">
        <v>728703</v>
      </c>
      <c r="I409" s="22"/>
      <c r="J409" s="22"/>
      <c r="K409" s="22"/>
      <c r="L409" s="22"/>
      <c r="M409" s="22"/>
      <c r="N409" s="22"/>
      <c r="O409" s="22"/>
      <c r="P409" s="22"/>
      <c r="Q409" s="22"/>
      <c r="R409" s="22"/>
      <c r="S409" s="22"/>
      <c r="T409" s="22"/>
      <c r="U409" s="22"/>
      <c r="V409" s="22"/>
      <c r="W409" s="22"/>
      <c r="X409" s="22"/>
      <c r="Y409" s="22"/>
      <c r="Z409" s="22"/>
      <c r="AA409" s="22"/>
      <c r="AB409" s="22"/>
      <c r="AC409" s="22"/>
      <c r="AD409" s="22"/>
      <c r="AE409" s="22"/>
      <c r="AF409" s="22"/>
      <c r="AG409" s="22"/>
      <c r="AH409" s="22"/>
      <c r="AI409" s="22"/>
      <c r="AJ409" s="22"/>
      <c r="AK409" s="22"/>
      <c r="AL409" s="22"/>
      <c r="AM409" s="22"/>
      <c r="AN409" s="22"/>
      <c r="AO409" s="22"/>
      <c r="AP409" s="22"/>
      <c r="AQ409" s="22"/>
      <c r="AR409" s="22"/>
      <c r="AS409" s="22"/>
      <c r="AT409" s="22"/>
      <c r="AU409" s="22"/>
      <c r="AV409" s="22"/>
      <c r="AW409" s="22"/>
      <c r="AX409" s="22"/>
      <c r="AY409" s="22"/>
      <c r="AZ409" s="22"/>
      <c r="BA409" s="22"/>
      <c r="BB409" s="22"/>
      <c r="BC409" s="22"/>
      <c r="BD409" s="22"/>
      <c r="BE409" s="22"/>
      <c r="BF409" s="22"/>
    </row>
    <row r="410" spans="1:58" hidden="1"/>
    <row r="411" spans="1:58" hidden="1">
      <c r="A411" s="4" t="s">
        <v>308</v>
      </c>
      <c r="B411" s="4" t="s">
        <v>95</v>
      </c>
      <c r="C411" s="18">
        <v>358052</v>
      </c>
      <c r="D411" s="18">
        <v>360500</v>
      </c>
      <c r="E411" s="18">
        <v>362653</v>
      </c>
      <c r="F411" s="18">
        <v>364571</v>
      </c>
      <c r="G411" s="18">
        <v>363630</v>
      </c>
      <c r="H411" s="18">
        <v>361634</v>
      </c>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row>
    <row r="412" spans="1:58" hidden="1">
      <c r="B412" s="4" t="s">
        <v>96</v>
      </c>
      <c r="C412" s="18">
        <v>359243</v>
      </c>
      <c r="D412" s="18">
        <v>362841</v>
      </c>
      <c r="E412" s="18">
        <v>366881</v>
      </c>
      <c r="F412" s="18">
        <v>369922</v>
      </c>
      <c r="G412" s="18">
        <v>370042</v>
      </c>
      <c r="H412" s="18">
        <v>367069</v>
      </c>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row>
    <row r="413" spans="1:58" hidden="1">
      <c r="B413" s="4" t="s">
        <v>97</v>
      </c>
      <c r="C413" s="18">
        <v>717295</v>
      </c>
      <c r="D413" s="18">
        <v>723341</v>
      </c>
      <c r="E413" s="18">
        <v>729534</v>
      </c>
      <c r="F413" s="18">
        <v>734493</v>
      </c>
      <c r="G413" s="18">
        <v>733672</v>
      </c>
      <c r="H413" s="18">
        <v>728703</v>
      </c>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row>
    <row r="414" spans="1:58" hidden="1">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row>
    <row r="415" spans="1:58" hidden="1">
      <c r="A415" s="4" t="s">
        <v>309</v>
      </c>
      <c r="B415" s="4" t="s">
        <v>98</v>
      </c>
      <c r="C415" s="1">
        <v>0.499169797642532</v>
      </c>
      <c r="D415" s="1">
        <v>0.49838181438629914</v>
      </c>
      <c r="E415" s="1">
        <v>0.4971022597987208</v>
      </c>
      <c r="F415" s="1">
        <v>0.49635735126134628</v>
      </c>
      <c r="G415" s="1">
        <v>0.49563019987133217</v>
      </c>
      <c r="H415" s="1">
        <v>0.49627077149401061</v>
      </c>
    </row>
    <row r="416" spans="1:58" hidden="1">
      <c r="B416" s="4" t="s">
        <v>99</v>
      </c>
      <c r="C416" s="1">
        <v>0.500830202357468</v>
      </c>
      <c r="D416" s="1">
        <v>0.50161818561370086</v>
      </c>
      <c r="E416" s="1">
        <v>0.5028977402012792</v>
      </c>
      <c r="F416" s="1">
        <v>0.50364264873865372</v>
      </c>
      <c r="G416" s="1">
        <v>0.50436980012866783</v>
      </c>
      <c r="H416" s="1">
        <v>0.50372922850598945</v>
      </c>
    </row>
    <row r="417" spans="1:58" hidden="1">
      <c r="B417" s="4" t="s">
        <v>97</v>
      </c>
      <c r="C417" s="1">
        <v>1</v>
      </c>
      <c r="D417" s="1">
        <v>1</v>
      </c>
      <c r="E417" s="1">
        <v>1</v>
      </c>
      <c r="F417" s="1">
        <v>1</v>
      </c>
      <c r="G417" s="1">
        <v>1</v>
      </c>
      <c r="H417" s="1">
        <v>1</v>
      </c>
    </row>
    <row r="418" spans="1:58" hidden="1">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row>
    <row r="419" spans="1:58" hidden="1">
      <c r="A419" s="4" t="s">
        <v>310</v>
      </c>
      <c r="B419" s="4" t="s">
        <v>101</v>
      </c>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row>
    <row r="420" spans="1:58" hidden="1">
      <c r="B420" s="4" t="s">
        <v>102</v>
      </c>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row>
    <row r="421" spans="1:58" hidden="1">
      <c r="B421" s="4" t="s">
        <v>97</v>
      </c>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row>
    <row r="422" spans="1:58" hidden="1">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row>
    <row r="423" spans="1:58" hidden="1">
      <c r="A423" s="4" t="s">
        <v>311</v>
      </c>
      <c r="B423" s="4" t="s">
        <v>104</v>
      </c>
    </row>
    <row r="424" spans="1:58" hidden="1">
      <c r="B424" s="4" t="s">
        <v>105</v>
      </c>
    </row>
    <row r="425" spans="1:58" hidden="1">
      <c r="B425" s="4" t="s">
        <v>97</v>
      </c>
    </row>
    <row r="426" spans="1:58" hidden="1">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row>
    <row r="427" spans="1:58" hidden="1">
      <c r="A427" s="4" t="s">
        <v>312</v>
      </c>
      <c r="B427" s="4" t="s">
        <v>107</v>
      </c>
      <c r="C427" s="18">
        <v>79776</v>
      </c>
      <c r="D427" s="18">
        <v>80089</v>
      </c>
      <c r="E427" s="18">
        <v>80325</v>
      </c>
      <c r="F427" s="18">
        <v>80020</v>
      </c>
      <c r="G427" s="18">
        <v>79689</v>
      </c>
      <c r="H427" s="18">
        <v>78224</v>
      </c>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row>
    <row r="428" spans="1:58" hidden="1">
      <c r="B428" s="4" t="s">
        <v>108</v>
      </c>
      <c r="C428" s="18">
        <v>474392</v>
      </c>
      <c r="D428" s="18">
        <v>478574</v>
      </c>
      <c r="E428" s="18">
        <v>483584</v>
      </c>
      <c r="F428" s="18">
        <v>488363</v>
      </c>
      <c r="G428" s="18">
        <v>487654</v>
      </c>
      <c r="H428" s="18">
        <v>484819</v>
      </c>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row>
    <row r="429" spans="1:58" hidden="1">
      <c r="B429" s="4" t="s">
        <v>109</v>
      </c>
      <c r="C429" s="18">
        <v>163127</v>
      </c>
      <c r="D429" s="18">
        <v>164678</v>
      </c>
      <c r="E429" s="18">
        <v>165625</v>
      </c>
      <c r="F429" s="18">
        <v>166110</v>
      </c>
      <c r="G429" s="18">
        <v>166329</v>
      </c>
      <c r="H429" s="18">
        <v>165660</v>
      </c>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row>
    <row r="430" spans="1:58" hidden="1">
      <c r="B430" s="4" t="s">
        <v>97</v>
      </c>
      <c r="C430" s="18">
        <v>717295</v>
      </c>
      <c r="D430" s="18">
        <v>723341</v>
      </c>
      <c r="E430" s="18">
        <v>729534</v>
      </c>
      <c r="F430" s="18">
        <v>734493</v>
      </c>
      <c r="G430" s="18">
        <v>733672</v>
      </c>
      <c r="H430" s="18">
        <v>728703</v>
      </c>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row>
    <row r="431" spans="1:58" hidden="1">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row>
    <row r="432" spans="1:58" hidden="1">
      <c r="A432" s="4" t="s">
        <v>313</v>
      </c>
      <c r="B432" s="4" t="s">
        <v>111</v>
      </c>
      <c r="C432" s="1">
        <v>0.11121783924326811</v>
      </c>
      <c r="D432" s="1">
        <v>0.11072094627568464</v>
      </c>
      <c r="E432" s="1">
        <v>0.11010453248237917</v>
      </c>
      <c r="F432" s="1">
        <v>0.10894589873559041</v>
      </c>
      <c r="G432" s="1">
        <v>0.10861665703475122</v>
      </c>
      <c r="H432" s="1">
        <v>0.10734688892456871</v>
      </c>
    </row>
    <row r="433" spans="1:8" hidden="1">
      <c r="B433" s="4" t="s">
        <v>112</v>
      </c>
      <c r="C433" s="1">
        <v>0.66136247987229801</v>
      </c>
      <c r="D433" s="1">
        <v>0.66161602895453187</v>
      </c>
      <c r="E433" s="1">
        <v>0.66286698083982376</v>
      </c>
      <c r="F433" s="1">
        <v>0.66489809977766978</v>
      </c>
      <c r="G433" s="1">
        <v>0.66467576791808869</v>
      </c>
      <c r="H433" s="1">
        <v>0.66531769458887913</v>
      </c>
    </row>
    <row r="434" spans="1:8" hidden="1">
      <c r="B434" s="4" t="s">
        <v>113</v>
      </c>
      <c r="C434" s="1">
        <v>0.22741968088443387</v>
      </c>
      <c r="D434" s="1">
        <v>0.22766302476978353</v>
      </c>
      <c r="E434" s="1">
        <v>0.22702848667779707</v>
      </c>
      <c r="F434" s="1">
        <v>0.22615600148673984</v>
      </c>
      <c r="G434" s="1">
        <v>0.22670757504716005</v>
      </c>
      <c r="H434" s="1">
        <v>0.22733541648655214</v>
      </c>
    </row>
    <row r="435" spans="1:8" hidden="1">
      <c r="B435" s="4" t="s">
        <v>97</v>
      </c>
      <c r="C435" s="1">
        <v>1</v>
      </c>
      <c r="D435" s="1">
        <v>1</v>
      </c>
      <c r="E435" s="1">
        <v>1</v>
      </c>
      <c r="F435" s="1">
        <v>1</v>
      </c>
      <c r="G435" s="1">
        <v>1</v>
      </c>
      <c r="H435" s="1">
        <v>1</v>
      </c>
    </row>
    <row r="436" spans="1:8" hidden="1"/>
    <row r="437" spans="1:8" s="22" customFormat="1" hidden="1">
      <c r="A437" s="45" t="s">
        <v>316</v>
      </c>
      <c r="B437" s="4" t="s">
        <v>128</v>
      </c>
      <c r="C437" s="22" t="e">
        <v>#N/A</v>
      </c>
      <c r="D437" s="22" t="e">
        <v>#N/A</v>
      </c>
      <c r="E437" s="22" t="e">
        <v>#N/A</v>
      </c>
      <c r="F437" s="22">
        <v>5255</v>
      </c>
      <c r="G437" s="22">
        <v>10494</v>
      </c>
      <c r="H437" s="22">
        <v>15063</v>
      </c>
    </row>
    <row r="438" spans="1:8" s="22" customFormat="1" hidden="1">
      <c r="A438" s="45"/>
      <c r="B438" s="4" t="s">
        <v>129</v>
      </c>
      <c r="C438" s="22">
        <v>179305</v>
      </c>
      <c r="D438" s="22">
        <v>192226</v>
      </c>
      <c r="E438" s="22">
        <v>205862</v>
      </c>
      <c r="F438" s="22">
        <v>213616</v>
      </c>
      <c r="G438" s="22">
        <v>217926</v>
      </c>
      <c r="H438" s="22">
        <v>220060</v>
      </c>
    </row>
    <row r="439" spans="1:8" s="22" customFormat="1" hidden="1">
      <c r="A439" s="45"/>
      <c r="B439" s="4" t="s">
        <v>130</v>
      </c>
      <c r="C439" s="22">
        <v>529359</v>
      </c>
      <c r="D439" s="22">
        <v>523979</v>
      </c>
      <c r="E439" s="22">
        <v>517922</v>
      </c>
      <c r="F439" s="22">
        <v>510973</v>
      </c>
      <c r="G439" s="22">
        <v>501583</v>
      </c>
      <c r="H439" s="22">
        <v>490762</v>
      </c>
    </row>
    <row r="440" spans="1:8" s="22" customFormat="1" hidden="1">
      <c r="A440" s="45"/>
      <c r="B440" s="4" t="s">
        <v>131</v>
      </c>
      <c r="C440" s="22" t="e">
        <v>#N/A</v>
      </c>
      <c r="D440" s="22" t="e">
        <v>#N/A</v>
      </c>
      <c r="E440" s="22" t="e">
        <v>#N/A</v>
      </c>
      <c r="F440" s="22" t="e">
        <v>#N/A</v>
      </c>
      <c r="G440" s="22" t="e">
        <v>#N/A</v>
      </c>
      <c r="H440" s="22" t="e">
        <v>#N/A</v>
      </c>
    </row>
    <row r="441" spans="1:8" s="22" customFormat="1" hidden="1">
      <c r="A441" s="45"/>
      <c r="B441" s="4" t="s">
        <v>132</v>
      </c>
      <c r="C441" s="22">
        <v>8631</v>
      </c>
      <c r="D441" s="22">
        <v>7136</v>
      </c>
      <c r="E441" s="22">
        <v>5750</v>
      </c>
      <c r="F441" s="22">
        <v>4649</v>
      </c>
      <c r="G441" s="22">
        <v>3669</v>
      </c>
      <c r="H441" s="22">
        <v>2818</v>
      </c>
    </row>
    <row r="442" spans="1:8" s="22" customFormat="1" hidden="1">
      <c r="A442" s="45"/>
      <c r="B442" s="4" t="s">
        <v>97</v>
      </c>
      <c r="C442" s="22">
        <v>717295</v>
      </c>
      <c r="D442" s="22">
        <v>723341</v>
      </c>
      <c r="E442" s="22">
        <v>729534</v>
      </c>
      <c r="F442" s="22">
        <v>734493</v>
      </c>
      <c r="G442" s="22">
        <v>733672</v>
      </c>
      <c r="H442" s="22">
        <v>728703</v>
      </c>
    </row>
    <row r="443" spans="1:8" s="22" customFormat="1" hidden="1">
      <c r="A443" s="45"/>
      <c r="B443" s="4" t="s">
        <v>133</v>
      </c>
      <c r="C443" s="22">
        <v>73178</v>
      </c>
      <c r="D443" s="22">
        <v>73232</v>
      </c>
      <c r="E443" s="22">
        <v>73324</v>
      </c>
      <c r="F443" s="22">
        <v>73283</v>
      </c>
      <c r="G443" s="22">
        <v>72989</v>
      </c>
      <c r="H443" s="22">
        <v>72484</v>
      </c>
    </row>
    <row r="444" spans="1:8" s="22" customFormat="1" hidden="1">
      <c r="A444" s="45"/>
      <c r="B444" s="4" t="s">
        <v>134</v>
      </c>
      <c r="C444" s="22">
        <v>31039</v>
      </c>
      <c r="D444" s="22">
        <v>30593</v>
      </c>
      <c r="E444" s="22">
        <v>30092</v>
      </c>
      <c r="F444" s="22">
        <v>29525</v>
      </c>
      <c r="G444" s="22">
        <v>28930</v>
      </c>
      <c r="H444" s="22">
        <v>28207</v>
      </c>
    </row>
    <row r="445" spans="1:8" hidden="1"/>
    <row r="446" spans="1:8" hidden="1">
      <c r="A446" s="4" t="s">
        <v>317</v>
      </c>
      <c r="B446" s="4" t="s">
        <v>128</v>
      </c>
      <c r="C446" s="1" t="e">
        <v>#N/A</v>
      </c>
      <c r="D446" s="1" t="e">
        <v>#N/A</v>
      </c>
      <c r="E446" s="1" t="e">
        <v>#N/A</v>
      </c>
      <c r="F446" s="1">
        <v>7.154595074425488E-3</v>
      </c>
      <c r="G446" s="1">
        <v>1.4303394432389406E-2</v>
      </c>
      <c r="H446" s="1">
        <v>2.067097294782648E-2</v>
      </c>
    </row>
    <row r="447" spans="1:8" hidden="1">
      <c r="B447" s="4" t="s">
        <v>129</v>
      </c>
      <c r="C447" s="1">
        <v>0.24997386012728376</v>
      </c>
      <c r="D447" s="1">
        <v>0.26574741373708943</v>
      </c>
      <c r="E447" s="1">
        <v>0.28218287290242811</v>
      </c>
      <c r="F447" s="1">
        <v>0.29083463014623695</v>
      </c>
      <c r="G447" s="1">
        <v>0.29703464218342801</v>
      </c>
      <c r="H447" s="1">
        <v>0.30198860166624814</v>
      </c>
    </row>
    <row r="448" spans="1:8" hidden="1">
      <c r="B448" s="4" t="s">
        <v>130</v>
      </c>
      <c r="C448" s="1">
        <v>0.73799343366397363</v>
      </c>
      <c r="D448" s="1">
        <v>0.72438725303833185</v>
      </c>
      <c r="E448" s="1">
        <v>0.7099353834091352</v>
      </c>
      <c r="F448" s="1">
        <v>0.6956812386231046</v>
      </c>
      <c r="G448" s="1">
        <v>0.68366109105976514</v>
      </c>
      <c r="H448" s="1">
        <v>0.67347328060952127</v>
      </c>
    </row>
    <row r="449" spans="1:58" hidden="1">
      <c r="B449" s="4" t="s">
        <v>131</v>
      </c>
      <c r="C449" s="1" t="e">
        <v>#N/A</v>
      </c>
      <c r="D449" s="1" t="e">
        <v>#N/A</v>
      </c>
      <c r="E449" s="1" t="e">
        <v>#N/A</v>
      </c>
      <c r="F449" s="1" t="e">
        <v>#N/A</v>
      </c>
      <c r="G449" s="1" t="e">
        <v>#N/A</v>
      </c>
      <c r="H449" s="1" t="e">
        <v>#N/A</v>
      </c>
    </row>
    <row r="450" spans="1:58" hidden="1">
      <c r="B450" s="4" t="s">
        <v>132</v>
      </c>
      <c r="C450" s="1">
        <v>1.2032706208742567E-2</v>
      </c>
      <c r="D450" s="1">
        <v>9.8653332245787258E-3</v>
      </c>
      <c r="E450" s="1">
        <v>7.8817436884367278E-3</v>
      </c>
      <c r="F450" s="1">
        <v>6.3295361562329391E-3</v>
      </c>
      <c r="G450" s="1">
        <v>5.0008723244174512E-3</v>
      </c>
      <c r="H450" s="1">
        <v>3.8671447764041041E-3</v>
      </c>
    </row>
    <row r="451" spans="1:58" hidden="1">
      <c r="B451" s="4" t="s">
        <v>97</v>
      </c>
      <c r="C451" s="1">
        <v>1</v>
      </c>
      <c r="D451" s="1">
        <v>1</v>
      </c>
      <c r="E451" s="1">
        <v>1</v>
      </c>
      <c r="F451" s="1">
        <v>1</v>
      </c>
      <c r="G451" s="1">
        <v>1</v>
      </c>
      <c r="H451" s="1">
        <v>1</v>
      </c>
    </row>
    <row r="452" spans="1:58" hidden="1">
      <c r="B452" s="4" t="s">
        <v>133</v>
      </c>
      <c r="C452" s="1">
        <v>0.1020193923002391</v>
      </c>
      <c r="D452" s="1">
        <v>0.1012413232486476</v>
      </c>
      <c r="E452" s="1">
        <v>0.10050799551494516</v>
      </c>
      <c r="F452" s="1">
        <v>9.9773585316674226E-2</v>
      </c>
      <c r="G452" s="1">
        <v>9.9484510789562636E-2</v>
      </c>
      <c r="H452" s="1">
        <v>9.9469880047152265E-2</v>
      </c>
    </row>
    <row r="453" spans="1:58" hidden="1">
      <c r="B453" s="4" t="s">
        <v>134</v>
      </c>
      <c r="C453" s="1">
        <v>4.3272293826110593E-2</v>
      </c>
      <c r="D453" s="1">
        <v>4.2294021768432867E-2</v>
      </c>
      <c r="E453" s="1">
        <v>4.1248248882163135E-2</v>
      </c>
      <c r="F453" s="1">
        <v>4.0197796303028076E-2</v>
      </c>
      <c r="G453" s="1">
        <v>3.943178968258295E-2</v>
      </c>
      <c r="H453" s="1">
        <v>3.870849989639126E-2</v>
      </c>
    </row>
    <row r="454" spans="1:58" hidden="1"/>
    <row r="455" spans="1:58" hidden="1">
      <c r="A455" s="4" t="s">
        <v>314</v>
      </c>
      <c r="B455" s="4" t="s">
        <v>115</v>
      </c>
      <c r="C455" s="18">
        <v>195918.9380499261</v>
      </c>
      <c r="D455" s="18">
        <v>201208.69572051254</v>
      </c>
      <c r="E455" s="18">
        <v>206692.55659010026</v>
      </c>
      <c r="F455" s="18">
        <v>212163.04883987381</v>
      </c>
      <c r="G455" s="18">
        <v>213732.53830812656</v>
      </c>
      <c r="H455" s="18">
        <v>217208.08050945646</v>
      </c>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c r="BA455" s="18"/>
      <c r="BB455" s="18"/>
      <c r="BC455" s="18"/>
      <c r="BD455" s="18"/>
      <c r="BE455" s="18"/>
      <c r="BF455" s="18"/>
    </row>
    <row r="456" spans="1:58" hidden="1">
      <c r="B456" s="4" t="s">
        <v>116</v>
      </c>
      <c r="C456" s="18" t="e">
        <v>#N/A</v>
      </c>
      <c r="D456" s="18" t="e">
        <v>#N/A</v>
      </c>
      <c r="E456" s="18" t="e">
        <v>#N/A</v>
      </c>
      <c r="F456" s="18" t="e">
        <v>#N/A</v>
      </c>
      <c r="G456" s="18" t="e">
        <v>#N/A</v>
      </c>
      <c r="H456" s="18" t="e">
        <v>#N/A</v>
      </c>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c r="BA456" s="18"/>
      <c r="BB456" s="18"/>
      <c r="BC456" s="18"/>
      <c r="BD456" s="18"/>
      <c r="BE456" s="18"/>
      <c r="BF456" s="18"/>
    </row>
    <row r="457" spans="1:58" hidden="1">
      <c r="B457" s="4" t="s">
        <v>117</v>
      </c>
      <c r="C457" s="1" t="e">
        <v>#N/A</v>
      </c>
      <c r="D457" s="1" t="e">
        <v>#N/A</v>
      </c>
      <c r="E457" s="1" t="e">
        <v>#N/A</v>
      </c>
      <c r="F457" s="1" t="e">
        <v>#N/A</v>
      </c>
      <c r="G457" s="1" t="e">
        <v>#N/A</v>
      </c>
      <c r="H457" s="1" t="e">
        <v>#N/A</v>
      </c>
    </row>
    <row r="458" spans="1:58" hidden="1">
      <c r="B458" s="4" t="s">
        <v>118</v>
      </c>
      <c r="C458" s="1" t="e">
        <v>#N/A</v>
      </c>
      <c r="D458" s="1" t="e">
        <v>#N/A</v>
      </c>
      <c r="E458" s="1" t="e">
        <v>#N/A</v>
      </c>
      <c r="F458" s="1" t="e">
        <v>#N/A</v>
      </c>
      <c r="G458" s="1" t="e">
        <v>#N/A</v>
      </c>
      <c r="H458" s="1" t="e">
        <v>#N/A</v>
      </c>
    </row>
    <row r="459" spans="1:58" hidden="1">
      <c r="B459" s="4" t="s">
        <v>119</v>
      </c>
      <c r="C459" s="1">
        <v>183578.06195007401</v>
      </c>
      <c r="D459" s="1">
        <v>183984.30427948746</v>
      </c>
      <c r="E459" s="1">
        <v>184453.44340989974</v>
      </c>
      <c r="F459" s="1">
        <v>184797.95116012619</v>
      </c>
      <c r="G459" s="1">
        <v>184954.4616918735</v>
      </c>
      <c r="H459" s="1">
        <v>181045.9194905436</v>
      </c>
    </row>
    <row r="460" spans="1:58" hidden="1">
      <c r="B460" s="4" t="s">
        <v>120</v>
      </c>
      <c r="C460" s="18">
        <v>379497.00000000012</v>
      </c>
      <c r="D460" s="18">
        <v>385193</v>
      </c>
      <c r="E460" s="18">
        <v>391146</v>
      </c>
      <c r="F460" s="18">
        <v>396961</v>
      </c>
      <c r="G460" s="18">
        <v>398687.00000000006</v>
      </c>
      <c r="H460" s="18">
        <v>398254.00000000006</v>
      </c>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c r="BA460" s="18"/>
      <c r="BB460" s="18"/>
      <c r="BC460" s="18"/>
      <c r="BD460" s="18"/>
      <c r="BE460" s="18"/>
      <c r="BF460" s="18"/>
    </row>
    <row r="461" spans="1:58" hidden="1"/>
    <row r="462" spans="1:58" hidden="1">
      <c r="A462" s="4" t="s">
        <v>318</v>
      </c>
      <c r="B462" s="4" t="s">
        <v>122</v>
      </c>
      <c r="C462" s="1">
        <v>0.51625951733459297</v>
      </c>
      <c r="D462" s="1">
        <v>0.52235813143154874</v>
      </c>
      <c r="E462" s="1">
        <v>0.52842814854325559</v>
      </c>
      <c r="F462" s="1">
        <v>0.5344682445879414</v>
      </c>
      <c r="G462" s="1">
        <v>0.53609106469016177</v>
      </c>
      <c r="H462" s="1">
        <v>0.54540087609780796</v>
      </c>
    </row>
    <row r="463" spans="1:58" hidden="1">
      <c r="B463" s="4" t="s">
        <v>123</v>
      </c>
      <c r="C463" s="1" t="e">
        <v>#N/A</v>
      </c>
      <c r="D463" s="1" t="e">
        <v>#N/A</v>
      </c>
      <c r="E463" s="1" t="e">
        <v>#N/A</v>
      </c>
      <c r="F463" s="1" t="e">
        <v>#N/A</v>
      </c>
      <c r="G463" s="1" t="e">
        <v>#N/A</v>
      </c>
      <c r="H463" s="1" t="e">
        <v>#N/A</v>
      </c>
    </row>
    <row r="464" spans="1:58" hidden="1">
      <c r="B464" s="4" t="s">
        <v>124</v>
      </c>
      <c r="C464" s="1" t="e">
        <v>#N/A</v>
      </c>
      <c r="D464" s="1" t="e">
        <v>#N/A</v>
      </c>
      <c r="E464" s="1" t="e">
        <v>#N/A</v>
      </c>
      <c r="F464" s="1" t="e">
        <v>#N/A</v>
      </c>
      <c r="G464" s="1" t="e">
        <v>#N/A</v>
      </c>
      <c r="H464" s="1" t="e">
        <v>#N/A</v>
      </c>
    </row>
    <row r="465" spans="2:21" hidden="1">
      <c r="B465" s="4" t="s">
        <v>125</v>
      </c>
      <c r="C465" s="1" t="e">
        <v>#N/A</v>
      </c>
      <c r="D465" s="1" t="e">
        <v>#N/A</v>
      </c>
      <c r="E465" s="1" t="e">
        <v>#N/A</v>
      </c>
      <c r="F465" s="1" t="e">
        <v>#N/A</v>
      </c>
      <c r="G465" s="1" t="e">
        <v>#N/A</v>
      </c>
      <c r="H465" s="1" t="e">
        <v>#N/A</v>
      </c>
    </row>
    <row r="466" spans="2:21" hidden="1">
      <c r="B466" s="4" t="s">
        <v>126</v>
      </c>
      <c r="C466" s="1">
        <v>0.48374048266540698</v>
      </c>
      <c r="D466" s="1">
        <v>0.47764186856845131</v>
      </c>
      <c r="E466" s="1">
        <v>0.47157185145674441</v>
      </c>
      <c r="F466" s="1">
        <v>0.4655317554120586</v>
      </c>
      <c r="G466" s="1">
        <v>0.46390893530983823</v>
      </c>
      <c r="H466" s="1">
        <v>0.45459912390219198</v>
      </c>
    </row>
    <row r="467" spans="2:21" hidden="1">
      <c r="B467" s="4" t="s">
        <v>120</v>
      </c>
      <c r="C467" s="1">
        <v>1</v>
      </c>
      <c r="D467" s="1">
        <v>1</v>
      </c>
      <c r="E467" s="1">
        <v>1</v>
      </c>
      <c r="F467" s="1">
        <v>1</v>
      </c>
      <c r="G467" s="1">
        <v>1</v>
      </c>
      <c r="H467" s="1">
        <v>1</v>
      </c>
    </row>
    <row r="468" spans="2:21" hidden="1"/>
    <row r="469" spans="2:21" hidden="1">
      <c r="C469" s="1" t="s">
        <v>139</v>
      </c>
      <c r="G469" s="1" t="s">
        <v>140</v>
      </c>
      <c r="K469" s="1" t="s">
        <v>141</v>
      </c>
      <c r="O469" s="1" t="s">
        <v>142</v>
      </c>
      <c r="S469" s="1" t="s">
        <v>143</v>
      </c>
    </row>
    <row r="470" spans="2:21" hidden="1">
      <c r="C470" s="1" t="s">
        <v>144</v>
      </c>
      <c r="D470" s="1" t="s">
        <v>145</v>
      </c>
      <c r="E470" s="1" t="s">
        <v>146</v>
      </c>
      <c r="G470" s="1" t="s">
        <v>144</v>
      </c>
      <c r="H470" s="1" t="s">
        <v>145</v>
      </c>
      <c r="I470" s="1" t="s">
        <v>146</v>
      </c>
      <c r="K470" s="1" t="s">
        <v>30</v>
      </c>
      <c r="L470" s="1" t="s">
        <v>145</v>
      </c>
      <c r="M470" s="1" t="s">
        <v>146</v>
      </c>
      <c r="O470" s="1" t="s">
        <v>144</v>
      </c>
      <c r="P470" s="1" t="s">
        <v>145</v>
      </c>
      <c r="Q470" s="1" t="s">
        <v>146</v>
      </c>
      <c r="S470" s="1" t="s">
        <v>144</v>
      </c>
      <c r="T470" s="1" t="s">
        <v>145</v>
      </c>
      <c r="U470" s="1" t="s">
        <v>146</v>
      </c>
    </row>
    <row r="471" spans="2:21" hidden="1">
      <c r="C471" s="1" t="s">
        <v>147</v>
      </c>
      <c r="D471" s="1" t="s">
        <v>148</v>
      </c>
      <c r="E471" s="1" t="s">
        <v>149</v>
      </c>
      <c r="G471" s="1" t="s">
        <v>147</v>
      </c>
      <c r="H471" s="1" t="s">
        <v>148</v>
      </c>
      <c r="I471" s="1" t="s">
        <v>149</v>
      </c>
      <c r="K471" s="1" t="s">
        <v>147</v>
      </c>
      <c r="L471" s="1" t="s">
        <v>148</v>
      </c>
      <c r="M471" s="1" t="s">
        <v>149</v>
      </c>
      <c r="O471" s="1" t="s">
        <v>147</v>
      </c>
      <c r="P471" s="1" t="s">
        <v>148</v>
      </c>
      <c r="Q471" s="1" t="s">
        <v>149</v>
      </c>
      <c r="S471" s="1" t="s">
        <v>147</v>
      </c>
      <c r="T471" s="1" t="s">
        <v>148</v>
      </c>
      <c r="U471" s="1" t="s">
        <v>149</v>
      </c>
    </row>
    <row r="472" spans="2:21" hidden="1">
      <c r="B472" s="4" t="s">
        <v>150</v>
      </c>
      <c r="C472" s="1" t="e">
        <v>#N/A</v>
      </c>
      <c r="D472" s="1" t="e">
        <v>#N/A</v>
      </c>
      <c r="E472" s="1" t="e">
        <v>#N/A</v>
      </c>
      <c r="F472" s="4" t="s">
        <v>150</v>
      </c>
      <c r="G472" s="1" t="e">
        <v>#N/A</v>
      </c>
      <c r="H472" s="1" t="e">
        <v>#N/A</v>
      </c>
      <c r="I472" s="1" t="e">
        <v>#N/A</v>
      </c>
      <c r="J472" s="1" t="s">
        <v>151</v>
      </c>
      <c r="K472" s="1">
        <v>1.1245691841330929</v>
      </c>
      <c r="L472" s="1">
        <v>1.0723134568867154</v>
      </c>
      <c r="M472" s="1">
        <v>0.99740278770799318</v>
      </c>
      <c r="N472" s="4" t="s">
        <v>150</v>
      </c>
      <c r="O472" s="1">
        <v>0.99857500525825538</v>
      </c>
      <c r="P472" s="1">
        <v>0.99852500175275172</v>
      </c>
      <c r="Q472" s="1">
        <v>0.99868500756436251</v>
      </c>
      <c r="R472" s="4" t="s">
        <v>150</v>
      </c>
      <c r="S472" s="1">
        <v>0.99882998317661542</v>
      </c>
      <c r="T472" s="1">
        <v>0.99891000560779475</v>
      </c>
      <c r="U472" s="1">
        <v>0.9989700191269828</v>
      </c>
    </row>
    <row r="473" spans="2:21" hidden="1">
      <c r="B473" s="4" t="s">
        <v>152</v>
      </c>
      <c r="C473" s="1">
        <v>9.2854321560416758E-3</v>
      </c>
      <c r="D473" s="1">
        <v>-1.6226602159229576E-3</v>
      </c>
      <c r="E473" s="1">
        <v>-2.6677068451160253E-2</v>
      </c>
      <c r="F473" s="4" t="s">
        <v>152</v>
      </c>
      <c r="G473" s="1">
        <v>4.6108728422253678E-3</v>
      </c>
      <c r="H473" s="1">
        <v>6.6791477786336418E-3</v>
      </c>
      <c r="I473" s="1">
        <v>-3.7853027254195475E-2</v>
      </c>
      <c r="J473" s="1" t="s">
        <v>153</v>
      </c>
      <c r="K473" s="1">
        <v>1.6273631168237931E-4</v>
      </c>
      <c r="L473" s="1">
        <v>1.6289533041172313E-4</v>
      </c>
      <c r="M473" s="1">
        <v>1.5933632487368985E-4</v>
      </c>
      <c r="N473" s="4" t="s">
        <v>152</v>
      </c>
      <c r="O473" s="1">
        <v>0.99936848316247351</v>
      </c>
      <c r="P473" s="1">
        <v>0.99939849852314833</v>
      </c>
      <c r="Q473" s="1">
        <v>0.99937856049971452</v>
      </c>
      <c r="R473" s="4" t="s">
        <v>152</v>
      </c>
      <c r="S473" s="1">
        <v>0.99922350068260979</v>
      </c>
      <c r="T473" s="1">
        <v>0.99922354821079817</v>
      </c>
      <c r="U473" s="1">
        <v>0.99929866456550842</v>
      </c>
    </row>
    <row r="474" spans="2:21" hidden="1">
      <c r="B474" s="4" t="s">
        <v>154</v>
      </c>
      <c r="C474" s="1">
        <v>-1.8298839409902939E-2</v>
      </c>
      <c r="D474" s="1">
        <v>-2.3758933561683605E-2</v>
      </c>
      <c r="E474" s="1">
        <v>-3.3446965666095299E-2</v>
      </c>
      <c r="F474" s="4" t="s">
        <v>154</v>
      </c>
      <c r="G474" s="1">
        <v>-2.0910292649277098E-2</v>
      </c>
      <c r="H474" s="1">
        <v>-1.6215153227320766E-2</v>
      </c>
      <c r="I474" s="1">
        <v>-3.5146761910101708E-2</v>
      </c>
      <c r="J474" s="1" t="s">
        <v>155</v>
      </c>
      <c r="K474" s="1">
        <v>5.6957709088832761E-4</v>
      </c>
      <c r="L474" s="1">
        <v>5.308479996126589E-4</v>
      </c>
      <c r="M474" s="1">
        <v>4.7800897462106954E-4</v>
      </c>
      <c r="N474" s="4" t="s">
        <v>154</v>
      </c>
      <c r="O474" s="1">
        <v>0.99974947791181157</v>
      </c>
      <c r="P474" s="1">
        <v>0.9997845465957127</v>
      </c>
      <c r="Q474" s="1">
        <v>0.99983467571074613</v>
      </c>
      <c r="R474" s="4" t="s">
        <v>154</v>
      </c>
      <c r="S474" s="1">
        <v>0.99976953124472545</v>
      </c>
      <c r="T474" s="1">
        <v>0.9997845799810392</v>
      </c>
      <c r="U474" s="1">
        <v>0.99990482944220394</v>
      </c>
    </row>
    <row r="475" spans="2:21" hidden="1">
      <c r="B475" s="4" t="s">
        <v>156</v>
      </c>
      <c r="C475" s="1">
        <v>-1.2728119350455161E-2</v>
      </c>
      <c r="D475" s="1">
        <v>-1.4919265601533369E-2</v>
      </c>
      <c r="E475" s="1">
        <v>-2.9273412668212616E-2</v>
      </c>
      <c r="F475" s="4" t="s">
        <v>156</v>
      </c>
      <c r="G475" s="1">
        <v>-1.0486750418757051E-2</v>
      </c>
      <c r="H475" s="1">
        <v>-2.1841820161972947E-2</v>
      </c>
      <c r="I475" s="1">
        <v>-3.4757839661751937E-2</v>
      </c>
      <c r="J475" s="1" t="s">
        <v>157</v>
      </c>
      <c r="K475" s="1">
        <v>1.9119257075247975E-3</v>
      </c>
      <c r="L475" s="1">
        <v>1.8340106429064439E-3</v>
      </c>
      <c r="M475" s="1">
        <v>1.6730314111737432E-3</v>
      </c>
      <c r="N475" s="4" t="s">
        <v>156</v>
      </c>
      <c r="O475" s="1">
        <v>0.99982459034323634</v>
      </c>
      <c r="P475" s="1">
        <v>0.99982459295535353</v>
      </c>
      <c r="Q475" s="1">
        <v>0.99986471078010153</v>
      </c>
      <c r="R475" s="4" t="s">
        <v>156</v>
      </c>
      <c r="S475" s="1">
        <v>0.99983462675594359</v>
      </c>
      <c r="T475" s="1">
        <v>0.99983464202503436</v>
      </c>
      <c r="U475" s="1">
        <v>0.99988979009943524</v>
      </c>
    </row>
    <row r="476" spans="2:21" hidden="1">
      <c r="B476" s="4" t="s">
        <v>158</v>
      </c>
      <c r="C476" s="1">
        <v>-1.2099152141510486E-2</v>
      </c>
      <c r="D476" s="1">
        <v>-1.001000169386124E-2</v>
      </c>
      <c r="E476" s="1">
        <v>-1.5430814534311502E-2</v>
      </c>
      <c r="F476" s="4" t="s">
        <v>158</v>
      </c>
      <c r="G476" s="1">
        <v>-7.7667842655658624E-3</v>
      </c>
      <c r="H476" s="1">
        <v>-6.503665037226508E-3</v>
      </c>
      <c r="I476" s="1">
        <v>-2.279416321017734E-2</v>
      </c>
      <c r="J476" s="1" t="s">
        <v>159</v>
      </c>
      <c r="K476" s="1">
        <v>4.5970748502840563E-3</v>
      </c>
      <c r="L476" s="1">
        <v>4.3588882642881521E-3</v>
      </c>
      <c r="M476" s="1">
        <v>4.023991815602675E-3</v>
      </c>
      <c r="N476" s="4" t="s">
        <v>158</v>
      </c>
      <c r="O476" s="1">
        <v>0.99988471052311512</v>
      </c>
      <c r="P476" s="1">
        <v>0.9998797001023052</v>
      </c>
      <c r="Q476" s="1">
        <v>0.99990979618800846</v>
      </c>
      <c r="R476" s="4" t="s">
        <v>158</v>
      </c>
      <c r="S476" s="1">
        <v>0.99989975690959887</v>
      </c>
      <c r="T476" s="1">
        <v>0.9998897431014262</v>
      </c>
      <c r="U476" s="1">
        <v>0.99991983827326902</v>
      </c>
    </row>
    <row r="477" spans="2:21" hidden="1">
      <c r="B477" s="4" t="s">
        <v>160</v>
      </c>
      <c r="C477" s="1">
        <v>-5.7470557817185797E-3</v>
      </c>
      <c r="D477" s="1">
        <v>-1.3634651971499099E-2</v>
      </c>
      <c r="E477" s="1">
        <v>-1.443539001780756E-2</v>
      </c>
      <c r="F477" s="4" t="s">
        <v>160</v>
      </c>
      <c r="G477" s="1">
        <v>-5.961875580379767E-4</v>
      </c>
      <c r="H477" s="1">
        <v>-6.480575395042416E-3</v>
      </c>
      <c r="I477" s="1">
        <v>-1.2063255823714841E-2</v>
      </c>
      <c r="J477" s="1" t="s">
        <v>161</v>
      </c>
      <c r="K477" s="1">
        <v>8.4618362979974049E-3</v>
      </c>
      <c r="L477" s="1">
        <v>8.0690715584785296E-3</v>
      </c>
      <c r="M477" s="1">
        <v>7.4512220254710198E-3</v>
      </c>
      <c r="N477" s="4" t="s">
        <v>160</v>
      </c>
      <c r="O477" s="1">
        <v>0.99991502220223549</v>
      </c>
      <c r="P477" s="1">
        <v>0.99991502335833582</v>
      </c>
      <c r="Q477" s="1">
        <v>0.99994010813017975</v>
      </c>
      <c r="R477" s="4" t="s">
        <v>160</v>
      </c>
      <c r="S477" s="1">
        <v>0.99988938373758307</v>
      </c>
      <c r="T477" s="1">
        <v>0.99988437844435107</v>
      </c>
      <c r="U477" s="1">
        <v>0.9998994388349316</v>
      </c>
    </row>
    <row r="478" spans="2:21" hidden="1">
      <c r="B478" s="4" t="s">
        <v>162</v>
      </c>
      <c r="C478" s="1">
        <v>-9.7647099675923082E-3</v>
      </c>
      <c r="D478" s="1">
        <v>-6.5804903378998171E-3</v>
      </c>
      <c r="E478" s="1">
        <v>-1.8084498644336491E-2</v>
      </c>
      <c r="F478" s="4" t="s">
        <v>162</v>
      </c>
      <c r="G478" s="1">
        <v>-9.029247841411861E-3</v>
      </c>
      <c r="H478" s="1">
        <v>-8.4615661175985978E-3</v>
      </c>
      <c r="I478" s="1">
        <v>-1.1608504236618437E-2</v>
      </c>
      <c r="J478" s="1" t="s">
        <v>163</v>
      </c>
      <c r="K478" s="1">
        <v>1.3058459238795141E-2</v>
      </c>
      <c r="L478" s="1">
        <v>1.2385797814389192E-2</v>
      </c>
      <c r="M478" s="1">
        <v>1.1473714615989682E-2</v>
      </c>
      <c r="N478" s="4" t="s">
        <v>162</v>
      </c>
      <c r="O478" s="1">
        <v>0.9999147680185243</v>
      </c>
      <c r="P478" s="1">
        <v>0.99991476907431875</v>
      </c>
      <c r="Q478" s="1">
        <v>0.9999448662747803</v>
      </c>
      <c r="R478" s="4" t="s">
        <v>162</v>
      </c>
      <c r="S478" s="1">
        <v>0.99992981717310081</v>
      </c>
      <c r="T478" s="1">
        <v>0.99991979733788039</v>
      </c>
      <c r="U478" s="1">
        <v>0.99993986971743054</v>
      </c>
    </row>
    <row r="479" spans="2:21" hidden="1">
      <c r="B479" s="4" t="s">
        <v>164</v>
      </c>
      <c r="C479" s="1">
        <v>-8.9950207254923843E-3</v>
      </c>
      <c r="D479" s="1">
        <v>-5.2604526750862704E-3</v>
      </c>
      <c r="E479" s="1">
        <v>-1.479521998370633E-2</v>
      </c>
      <c r="F479" s="4" t="s">
        <v>164</v>
      </c>
      <c r="G479" s="1">
        <v>-5.6585478390474269E-3</v>
      </c>
      <c r="H479" s="1">
        <v>-1.2244281854618788E-2</v>
      </c>
      <c r="I479" s="1">
        <v>-1.571161825970302E-2</v>
      </c>
      <c r="J479" s="1" t="s">
        <v>165</v>
      </c>
      <c r="K479" s="1">
        <v>1.7493701596369458E-2</v>
      </c>
      <c r="L479" s="1">
        <v>1.6542505091437253E-2</v>
      </c>
      <c r="M479" s="1">
        <v>1.5380453025563106E-2</v>
      </c>
      <c r="N479" s="4" t="s">
        <v>164</v>
      </c>
      <c r="O479" s="1">
        <v>0.9999147607282457</v>
      </c>
      <c r="P479" s="1">
        <v>0.99991977577328428</v>
      </c>
      <c r="Q479" s="1">
        <v>0.99993483995593091</v>
      </c>
      <c r="R479" s="4" t="s">
        <v>164</v>
      </c>
      <c r="S479" s="1">
        <v>0.99993983906896511</v>
      </c>
      <c r="T479" s="1">
        <v>0.99993483010706163</v>
      </c>
      <c r="U479" s="1">
        <v>0.99992984334996637</v>
      </c>
    </row>
    <row r="480" spans="2:21" hidden="1">
      <c r="B480" s="4" t="s">
        <v>166</v>
      </c>
      <c r="C480" s="1">
        <v>3.8078363496244069E-3</v>
      </c>
      <c r="D480" s="1">
        <v>4.5758271728168088E-4</v>
      </c>
      <c r="E480" s="1">
        <v>-6.4283464494373863E-3</v>
      </c>
      <c r="F480" s="4" t="s">
        <v>166</v>
      </c>
      <c r="G480" s="1">
        <v>-1.4993852288971263E-3</v>
      </c>
      <c r="H480" s="1">
        <v>-5.2063382248345672E-3</v>
      </c>
      <c r="I480" s="1">
        <v>-8.3621526909200359E-3</v>
      </c>
      <c r="J480" s="1" t="s">
        <v>167</v>
      </c>
      <c r="K480" s="1">
        <v>2.2334429004690765E-2</v>
      </c>
      <c r="L480" s="1">
        <v>2.1314384384852947E-2</v>
      </c>
      <c r="M480" s="1">
        <v>1.9760702734505566E-2</v>
      </c>
      <c r="N480" s="4" t="s">
        <v>166</v>
      </c>
      <c r="O480" s="1">
        <v>0.99991976812976624</v>
      </c>
      <c r="P480" s="1">
        <v>0.99992979811944749</v>
      </c>
      <c r="Q480" s="1">
        <v>0.99994485964212099</v>
      </c>
      <c r="R480" s="4" t="s">
        <v>166</v>
      </c>
      <c r="S480" s="1">
        <v>0.99994484868434996</v>
      </c>
      <c r="T480" s="1">
        <v>0.99993983937106656</v>
      </c>
      <c r="U480" s="1">
        <v>0.99994487260538611</v>
      </c>
    </row>
    <row r="481" spans="2:21" hidden="1">
      <c r="B481" s="4" t="s">
        <v>168</v>
      </c>
      <c r="C481" s="1">
        <v>-4.7109137990841241E-3</v>
      </c>
      <c r="D481" s="1">
        <v>1.8005013279542162E-3</v>
      </c>
      <c r="E481" s="1">
        <v>-3.1402760524386723E-3</v>
      </c>
      <c r="F481" s="4" t="s">
        <v>168</v>
      </c>
      <c r="G481" s="1">
        <v>-4.1578006558479971E-3</v>
      </c>
      <c r="H481" s="1">
        <v>-4.061374048097019E-3</v>
      </c>
      <c r="I481" s="1">
        <v>-8.5501515818752916E-3</v>
      </c>
      <c r="J481" s="1" t="s">
        <v>169</v>
      </c>
      <c r="K481" s="1">
        <v>2.8028844185115084E-2</v>
      </c>
      <c r="L481" s="1">
        <v>2.668417758534157E-2</v>
      </c>
      <c r="M481" s="1">
        <v>2.462195986823712E-2</v>
      </c>
      <c r="N481" s="4" t="s">
        <v>168</v>
      </c>
      <c r="O481" s="1">
        <v>0.9999297914805847</v>
      </c>
      <c r="P481" s="1">
        <v>0.99992979324107911</v>
      </c>
      <c r="Q481" s="1">
        <v>0.99994987026369797</v>
      </c>
      <c r="R481" s="4" t="s">
        <v>168</v>
      </c>
      <c r="S481" s="1">
        <v>0.99994985910359846</v>
      </c>
      <c r="T481" s="1">
        <v>0.99994986312628942</v>
      </c>
      <c r="U481" s="1">
        <v>0.99993985811496922</v>
      </c>
    </row>
    <row r="482" spans="2:21" hidden="1">
      <c r="B482" s="4" t="s">
        <v>170</v>
      </c>
      <c r="C482" s="1">
        <v>-1.4811104101694291E-3</v>
      </c>
      <c r="D482" s="1">
        <v>3.4237846621809928E-3</v>
      </c>
      <c r="E482" s="1">
        <v>-3.0847231030589916E-3</v>
      </c>
      <c r="F482" s="4" t="s">
        <v>170</v>
      </c>
      <c r="G482" s="1">
        <v>-2.7101114695290331E-3</v>
      </c>
      <c r="H482" s="1">
        <v>6.5024834227744822E-4</v>
      </c>
      <c r="I482" s="1">
        <v>-3.477087536588029E-3</v>
      </c>
      <c r="J482" s="1" t="s">
        <v>171</v>
      </c>
      <c r="K482" s="1">
        <v>3.506831943909379E-2</v>
      </c>
      <c r="L482" s="1">
        <v>3.3205743504908736E-2</v>
      </c>
      <c r="M482" s="1">
        <v>3.104049423219718E-2</v>
      </c>
      <c r="N482" s="4" t="s">
        <v>170</v>
      </c>
      <c r="O482" s="1">
        <v>0.99995569018772557</v>
      </c>
      <c r="P482" s="1">
        <v>0.99994566109534577</v>
      </c>
      <c r="Q482" s="1">
        <v>0.99996072887147514</v>
      </c>
      <c r="R482" s="4" t="s">
        <v>170</v>
      </c>
      <c r="S482" s="1">
        <v>0.99993744032316323</v>
      </c>
      <c r="T482" s="1">
        <v>0.99993242961496587</v>
      </c>
      <c r="U482" s="1">
        <v>0.99993746193647937</v>
      </c>
    </row>
    <row r="483" spans="2:21" hidden="1">
      <c r="B483" s="4" t="s">
        <v>172</v>
      </c>
      <c r="C483" s="1">
        <v>4.3794027860882528E-3</v>
      </c>
      <c r="D483" s="1">
        <v>3.142726676697162E-3</v>
      </c>
      <c r="E483" s="1">
        <v>-2.0453322362702035E-3</v>
      </c>
      <c r="F483" s="4" t="s">
        <v>172</v>
      </c>
      <c r="G483" s="1">
        <v>5.2446964606844646E-3</v>
      </c>
      <c r="H483" s="1">
        <v>2.3851798328546983E-3</v>
      </c>
      <c r="I483" s="1">
        <v>-4.0762509626067634E-3</v>
      </c>
      <c r="J483" s="1" t="s">
        <v>173</v>
      </c>
      <c r="K483" s="1">
        <v>4.478797283148224E-2</v>
      </c>
      <c r="L483" s="1">
        <v>4.2342263765710812E-2</v>
      </c>
      <c r="M483" s="1">
        <v>3.9440238081490275E-2</v>
      </c>
      <c r="N483" s="4" t="s">
        <v>172</v>
      </c>
      <c r="O483" s="1">
        <v>0.99992476657567009</v>
      </c>
      <c r="P483" s="1">
        <v>0.99992978302953306</v>
      </c>
      <c r="Q483" s="1">
        <v>0.99994485019263091</v>
      </c>
      <c r="R483" s="4" t="s">
        <v>172</v>
      </c>
      <c r="S483" s="1">
        <v>0.99994483892905317</v>
      </c>
      <c r="T483" s="1">
        <v>0.99993982941635773</v>
      </c>
      <c r="U483" s="1">
        <v>0.99993985148298636</v>
      </c>
    </row>
    <row r="484" spans="2:21" hidden="1">
      <c r="B484" s="4" t="s">
        <v>174</v>
      </c>
      <c r="C484" s="1">
        <v>2.6661858849408942E-3</v>
      </c>
      <c r="D484" s="1">
        <v>-1.1766846064701676E-4</v>
      </c>
      <c r="E484" s="1">
        <v>-1.2333847281216748E-3</v>
      </c>
      <c r="F484" s="4" t="s">
        <v>174</v>
      </c>
      <c r="G484" s="1">
        <v>4.0958265418935113E-3</v>
      </c>
      <c r="H484" s="1">
        <v>2.6456916655834897E-3</v>
      </c>
      <c r="I484" s="1">
        <v>1.6105615116692262E-3</v>
      </c>
      <c r="J484" s="1" t="s">
        <v>175</v>
      </c>
      <c r="K484" s="1">
        <v>5.6546349214763619E-2</v>
      </c>
      <c r="L484" s="1">
        <v>5.3039688158310574E-2</v>
      </c>
      <c r="M484" s="1">
        <v>4.9123667880276965E-2</v>
      </c>
      <c r="N484" s="4" t="s">
        <v>174</v>
      </c>
      <c r="O484" s="1">
        <v>0.99991974478835455</v>
      </c>
      <c r="P484" s="1">
        <v>0.99991974639858738</v>
      </c>
      <c r="Q484" s="1">
        <v>0.99991977783412522</v>
      </c>
      <c r="R484" s="4" t="s">
        <v>174</v>
      </c>
      <c r="S484" s="1">
        <v>0.99993982151974048</v>
      </c>
      <c r="T484" s="1">
        <v>0.99992979676158078</v>
      </c>
      <c r="U484" s="1">
        <v>0.99993984786489942</v>
      </c>
    </row>
    <row r="485" spans="2:21" hidden="1">
      <c r="B485" s="4" t="s">
        <v>176</v>
      </c>
      <c r="C485" s="1">
        <v>1.2199617871281715E-3</v>
      </c>
      <c r="D485" s="1">
        <v>1.0020471330529881E-2</v>
      </c>
      <c r="E485" s="1">
        <v>2.8709954147231812E-4</v>
      </c>
      <c r="F485" s="4" t="s">
        <v>176</v>
      </c>
      <c r="G485" s="1">
        <v>9.8193789827587113E-3</v>
      </c>
      <c r="H485" s="1">
        <v>2.6351859796133925E-3</v>
      </c>
      <c r="I485" s="1">
        <v>-1.5227524948954844E-3</v>
      </c>
      <c r="J485" s="1" t="s">
        <v>177</v>
      </c>
      <c r="K485" s="1">
        <v>6.7694238474492921E-2</v>
      </c>
      <c r="L485" s="1">
        <v>6.3940276803009705E-2</v>
      </c>
      <c r="M485" s="1">
        <v>5.9530108041331305E-2</v>
      </c>
      <c r="N485" s="4" t="s">
        <v>176</v>
      </c>
      <c r="O485" s="1">
        <v>0.99990970594227147</v>
      </c>
      <c r="P485" s="1">
        <v>0.99989967514808953</v>
      </c>
      <c r="Q485" s="1">
        <v>0.99989470054755092</v>
      </c>
      <c r="R485" s="4" t="s">
        <v>176</v>
      </c>
      <c r="S485" s="1">
        <v>0.99993981915546204</v>
      </c>
      <c r="T485" s="1">
        <v>0.99992477708939465</v>
      </c>
      <c r="U485" s="1">
        <v>0.99992981832931238</v>
      </c>
    </row>
    <row r="486" spans="2:21" hidden="1">
      <c r="B486" s="4" t="s">
        <v>178</v>
      </c>
      <c r="C486" s="1">
        <v>2.777706231579289E-4</v>
      </c>
      <c r="D486" s="1">
        <v>1.1425186809486312E-3</v>
      </c>
      <c r="E486" s="1">
        <v>-8.732335534010412E-4</v>
      </c>
      <c r="F486" s="4" t="s">
        <v>178</v>
      </c>
      <c r="G486" s="1">
        <v>3.0963843212701131E-3</v>
      </c>
      <c r="H486" s="1">
        <v>1.2633694020787152E-3</v>
      </c>
      <c r="I486" s="1">
        <v>1.0421053952087674E-3</v>
      </c>
      <c r="J486" s="1" t="s">
        <v>179</v>
      </c>
      <c r="K486" s="1">
        <v>7.7500231027072083E-2</v>
      </c>
      <c r="L486" s="1">
        <v>7.4396234551541013E-2</v>
      </c>
      <c r="M486" s="1">
        <v>6.923613083287028E-2</v>
      </c>
      <c r="N486" s="4" t="s">
        <v>178</v>
      </c>
      <c r="O486" s="1">
        <v>0.99987457994309525</v>
      </c>
      <c r="P486" s="1">
        <v>0.99988461466313083</v>
      </c>
      <c r="Q486" s="1">
        <v>0.99988465858848641</v>
      </c>
      <c r="R486" s="4" t="s">
        <v>178</v>
      </c>
      <c r="S486" s="1">
        <v>0.99992476873773062</v>
      </c>
      <c r="T486" s="1">
        <v>0.99990471021872174</v>
      </c>
      <c r="U486" s="1">
        <v>0.99990975991068287</v>
      </c>
    </row>
    <row r="487" spans="2:21" hidden="1">
      <c r="B487" s="4" t="s">
        <v>153</v>
      </c>
      <c r="C487" s="1">
        <v>5.3470706159238291E-3</v>
      </c>
      <c r="D487" s="1">
        <v>3.1092880137835173E-3</v>
      </c>
      <c r="E487" s="1">
        <v>-5.3829442066790027E-3</v>
      </c>
      <c r="F487" s="4" t="s">
        <v>153</v>
      </c>
      <c r="G487" s="1">
        <v>7.7536206516858469E-3</v>
      </c>
      <c r="H487" s="1">
        <v>7.7149926441396101E-3</v>
      </c>
      <c r="I487" s="1">
        <v>4.8349198824754894E-3</v>
      </c>
      <c r="J487" s="1" t="s">
        <v>180</v>
      </c>
      <c r="K487" s="1">
        <v>8.3846947182684872E-2</v>
      </c>
      <c r="L487" s="1">
        <v>8.1234962077284256E-2</v>
      </c>
      <c r="M487" s="1">
        <v>7.6141669521955474E-2</v>
      </c>
      <c r="N487" s="4" t="s">
        <v>153</v>
      </c>
      <c r="O487" s="1">
        <v>0.99990495690457404</v>
      </c>
      <c r="P487" s="1">
        <v>0.99991499520261207</v>
      </c>
      <c r="Q487" s="1">
        <v>0.9999050184584426</v>
      </c>
      <c r="R487" s="4" t="s">
        <v>153</v>
      </c>
      <c r="S487" s="1">
        <v>0.99987602328273451</v>
      </c>
      <c r="T487" s="1">
        <v>0.99986599121793285</v>
      </c>
      <c r="U487" s="1">
        <v>0.99986602994356311</v>
      </c>
    </row>
    <row r="488" spans="2:21" hidden="1">
      <c r="B488" s="4" t="s">
        <v>155</v>
      </c>
      <c r="C488" s="1">
        <v>7.6925452918344649E-3</v>
      </c>
      <c r="D488" s="1">
        <v>8.2589664325657224E-3</v>
      </c>
      <c r="E488" s="1">
        <v>5.9000335007510177E-3</v>
      </c>
      <c r="F488" s="4" t="s">
        <v>155</v>
      </c>
      <c r="G488" s="1">
        <v>1.0937449216651867E-2</v>
      </c>
      <c r="H488" s="1">
        <v>9.5288102595065156E-3</v>
      </c>
      <c r="I488" s="1">
        <v>1.3599984563782868E-3</v>
      </c>
      <c r="J488" s="1" t="s">
        <v>181</v>
      </c>
      <c r="K488" s="1">
        <v>8.6284376582030003E-2</v>
      </c>
      <c r="L488" s="1">
        <v>8.3343972317989318E-2</v>
      </c>
      <c r="M488" s="1">
        <v>7.9119480650291091E-2</v>
      </c>
      <c r="N488" s="4" t="s">
        <v>155</v>
      </c>
      <c r="O488" s="1">
        <v>0.99981432701064454</v>
      </c>
      <c r="P488" s="1">
        <v>0.99981935056527771</v>
      </c>
      <c r="Q488" s="1">
        <v>0.99978932090884642</v>
      </c>
      <c r="R488" s="4" t="s">
        <v>155</v>
      </c>
      <c r="S488" s="1">
        <v>0.99989967595162277</v>
      </c>
      <c r="T488" s="1">
        <v>0.99988462664170785</v>
      </c>
      <c r="U488" s="1">
        <v>0.99987965712210536</v>
      </c>
    </row>
    <row r="489" spans="2:21" hidden="1">
      <c r="B489" s="4" t="s">
        <v>157</v>
      </c>
      <c r="C489" s="1">
        <v>4.431724523589621E-3</v>
      </c>
      <c r="D489" s="1">
        <v>2.4385614224950959E-3</v>
      </c>
      <c r="E489" s="1">
        <v>4.2690394155447042E-3</v>
      </c>
      <c r="F489" s="4" t="s">
        <v>157</v>
      </c>
      <c r="G489" s="1">
        <v>5.6094011929733092E-3</v>
      </c>
      <c r="H489" s="1">
        <v>3.6737024145369031E-3</v>
      </c>
      <c r="I489" s="1">
        <v>-4.0278592608682662E-3</v>
      </c>
      <c r="J489" s="1" t="s">
        <v>182</v>
      </c>
      <c r="K489" s="1">
        <v>8.518929579932133E-2</v>
      </c>
      <c r="L489" s="1">
        <v>8.1712142662322962E-2</v>
      </c>
      <c r="M489" s="1">
        <v>7.8161963475964935E-2</v>
      </c>
      <c r="N489" s="4" t="s">
        <v>157</v>
      </c>
      <c r="O489" s="1">
        <v>0.99975908210278741</v>
      </c>
      <c r="P489" s="1">
        <v>0.9997741474316435</v>
      </c>
      <c r="Q489" s="1">
        <v>0.99975415559616643</v>
      </c>
      <c r="R489" s="4" t="s">
        <v>157</v>
      </c>
      <c r="S489" s="1">
        <v>0.99988461511420201</v>
      </c>
      <c r="T489" s="1">
        <v>0.99986956303605301</v>
      </c>
      <c r="U489" s="1">
        <v>0.99984453676851737</v>
      </c>
    </row>
    <row r="490" spans="2:21" hidden="1">
      <c r="B490" s="4" t="s">
        <v>159</v>
      </c>
      <c r="C490" s="1">
        <v>4.0583113144986277E-2</v>
      </c>
      <c r="D490" s="1">
        <v>3.9355379473930793E-2</v>
      </c>
      <c r="E490" s="1">
        <v>2.1543700887040343E-2</v>
      </c>
      <c r="F490" s="4" t="s">
        <v>159</v>
      </c>
      <c r="G490" s="1">
        <v>3.6524953114295614E-2</v>
      </c>
      <c r="H490" s="1">
        <v>3.1142172513185264E-2</v>
      </c>
      <c r="I490" s="1">
        <v>2.5681648518080902E-2</v>
      </c>
      <c r="J490" s="1" t="s">
        <v>183</v>
      </c>
      <c r="K490" s="1">
        <v>8.0631775253242083E-2</v>
      </c>
      <c r="L490" s="1">
        <v>7.7457712875633619E-2</v>
      </c>
      <c r="M490" s="1">
        <v>7.3777216091770431E-2</v>
      </c>
      <c r="N490" s="4" t="s">
        <v>159</v>
      </c>
      <c r="O490" s="1">
        <v>0.9997138411066564</v>
      </c>
      <c r="P490" s="1">
        <v>0.99972389558232932</v>
      </c>
      <c r="Q490" s="1">
        <v>0.99969889413262192</v>
      </c>
      <c r="R490" s="4" t="s">
        <v>159</v>
      </c>
      <c r="S490" s="1">
        <v>0.9998695505994295</v>
      </c>
      <c r="T490" s="1">
        <v>0.99984445856514226</v>
      </c>
      <c r="U490" s="1">
        <v>0.99981943543251806</v>
      </c>
    </row>
    <row r="491" spans="2:21" hidden="1">
      <c r="B491" s="4" t="s">
        <v>161</v>
      </c>
      <c r="C491" s="1">
        <v>0.13543167233418021</v>
      </c>
      <c r="D491" s="1">
        <v>0.13008404358067316</v>
      </c>
      <c r="E491" s="1">
        <v>7.7055087572625788E-2</v>
      </c>
      <c r="F491" s="4" t="s">
        <v>161</v>
      </c>
      <c r="G491" s="1">
        <v>0.10656679497355311</v>
      </c>
      <c r="H491" s="1">
        <v>0.11313828032925091</v>
      </c>
      <c r="I491" s="1">
        <v>7.8263421718724427E-2</v>
      </c>
      <c r="J491" s="1" t="s">
        <v>184</v>
      </c>
      <c r="K491" s="1">
        <v>7.4120967057487941E-2</v>
      </c>
      <c r="L491" s="1">
        <v>7.0643889248973149E-2</v>
      </c>
      <c r="M491" s="1">
        <v>6.6207241435186165E-2</v>
      </c>
      <c r="N491" s="4" t="s">
        <v>161</v>
      </c>
      <c r="O491" s="1">
        <v>0.99965349793866443</v>
      </c>
      <c r="P491" s="1">
        <v>0.99966356165065862</v>
      </c>
      <c r="Q491" s="1">
        <v>0.99965362342156805</v>
      </c>
      <c r="R491" s="4" t="s">
        <v>161</v>
      </c>
      <c r="S491" s="1">
        <v>0.99985949906141824</v>
      </c>
      <c r="T491" s="1">
        <v>0.99983439821293896</v>
      </c>
      <c r="U491" s="1">
        <v>0.99979933660383691</v>
      </c>
    </row>
    <row r="492" spans="2:21" hidden="1">
      <c r="B492" s="4" t="s">
        <v>163</v>
      </c>
      <c r="C492" s="1">
        <v>6.8928902147733229E-2</v>
      </c>
      <c r="D492" s="1">
        <v>5.5514094601676015E-2</v>
      </c>
      <c r="E492" s="1">
        <v>3.247182147110278E-2</v>
      </c>
      <c r="F492" s="4" t="s">
        <v>163</v>
      </c>
      <c r="G492" s="1">
        <v>7.8884402290760824E-2</v>
      </c>
      <c r="H492" s="1">
        <v>0.10275668235469057</v>
      </c>
      <c r="I492" s="1">
        <v>4.8076600707892408E-2</v>
      </c>
      <c r="J492" s="1" t="s">
        <v>185</v>
      </c>
      <c r="K492" s="1">
        <v>6.8099271615753604E-2</v>
      </c>
      <c r="L492" s="1">
        <v>6.3527285773882169E-2</v>
      </c>
      <c r="M492" s="1">
        <v>5.8494421929652318E-2</v>
      </c>
      <c r="N492" s="4" t="s">
        <v>163</v>
      </c>
      <c r="O492" s="1">
        <v>0.99970498565545185</v>
      </c>
      <c r="P492" s="1">
        <v>0.99973013304570235</v>
      </c>
      <c r="Q492" s="1">
        <v>0.99971518163402395</v>
      </c>
      <c r="R492" s="4" t="s">
        <v>163</v>
      </c>
      <c r="S492" s="1">
        <v>0.999830975870313</v>
      </c>
      <c r="T492" s="1">
        <v>0.99979582785066423</v>
      </c>
      <c r="U492" s="1">
        <v>0.99978584916982194</v>
      </c>
    </row>
    <row r="493" spans="2:21" hidden="1">
      <c r="B493" s="4" t="s">
        <v>165</v>
      </c>
      <c r="C493" s="1">
        <v>9.7251221069662469E-2</v>
      </c>
      <c r="D493" s="1">
        <v>0.10303996030238043</v>
      </c>
      <c r="E493" s="1">
        <v>7.2715667736751921E-2</v>
      </c>
      <c r="F493" s="4" t="s">
        <v>165</v>
      </c>
      <c r="G493" s="1">
        <v>0.14804669633356743</v>
      </c>
      <c r="H493" s="1">
        <v>0.18302121876523833</v>
      </c>
      <c r="I493" s="1">
        <v>0.12667877492932811</v>
      </c>
      <c r="J493" s="1" t="s">
        <v>186</v>
      </c>
      <c r="K493" s="1">
        <v>6.0370652539299532E-2</v>
      </c>
      <c r="L493" s="1">
        <v>5.624491061683036E-2</v>
      </c>
      <c r="M493" s="1">
        <v>5.1080785147773713E-2</v>
      </c>
      <c r="N493" s="4" t="s">
        <v>165</v>
      </c>
      <c r="O493" s="1">
        <v>0.99954769768063734</v>
      </c>
      <c r="P493" s="1">
        <v>0.99956784101357377</v>
      </c>
      <c r="Q493" s="1">
        <v>0.99954284407166782</v>
      </c>
      <c r="R493" s="4" t="s">
        <v>165</v>
      </c>
      <c r="S493" s="1">
        <v>0.99981428091331015</v>
      </c>
      <c r="T493" s="1">
        <v>0.99979417786594671</v>
      </c>
      <c r="U493" s="1">
        <v>0.99977918115852404</v>
      </c>
    </row>
    <row r="494" spans="2:21" hidden="1">
      <c r="B494" s="4" t="s">
        <v>167</v>
      </c>
      <c r="C494" s="1">
        <v>0.1021732320118051</v>
      </c>
      <c r="D494" s="1">
        <v>0.11234090631388399</v>
      </c>
      <c r="E494" s="1">
        <v>9.1918676480702288E-2</v>
      </c>
      <c r="F494" s="4" t="s">
        <v>167</v>
      </c>
      <c r="G494" s="1">
        <v>0.15707092866863032</v>
      </c>
      <c r="H494" s="1">
        <v>0.1701524377355329</v>
      </c>
      <c r="I494" s="1">
        <v>0.10177673553823771</v>
      </c>
      <c r="J494" s="1" t="s">
        <v>187</v>
      </c>
      <c r="K494" s="1">
        <v>5.1259678632517888E-2</v>
      </c>
      <c r="L494" s="1">
        <v>4.837226734249369E-2</v>
      </c>
      <c r="M494" s="1">
        <v>4.3671646041147136E-2</v>
      </c>
      <c r="N494" s="4" t="s">
        <v>167</v>
      </c>
      <c r="O494" s="1">
        <v>0.99951229782810025</v>
      </c>
      <c r="P494" s="1">
        <v>0.99952743588626625</v>
      </c>
      <c r="Q494" s="1">
        <v>0.99951247981000435</v>
      </c>
      <c r="R494" s="4" t="s">
        <v>167</v>
      </c>
      <c r="S494" s="1">
        <v>0.99980420451571295</v>
      </c>
      <c r="T494" s="1">
        <v>0.99978409309047156</v>
      </c>
      <c r="U494" s="1">
        <v>0.99976909333416553</v>
      </c>
    </row>
    <row r="495" spans="2:21" hidden="1">
      <c r="B495" s="4" t="s">
        <v>169</v>
      </c>
      <c r="C495" s="1">
        <v>0.25343636474120956</v>
      </c>
      <c r="D495" s="1">
        <v>0.28055062891839705</v>
      </c>
      <c r="E495" s="1">
        <v>0.2458680429537812</v>
      </c>
      <c r="F495" s="4" t="s">
        <v>169</v>
      </c>
      <c r="G495" s="1">
        <v>0.38061032033682968</v>
      </c>
      <c r="H495" s="1">
        <v>0.40765430009714776</v>
      </c>
      <c r="I495" s="1">
        <v>0.28620571527626559</v>
      </c>
      <c r="J495" s="1" t="s">
        <v>188</v>
      </c>
      <c r="K495" s="1">
        <v>4.2429652040546689E-2</v>
      </c>
      <c r="L495" s="1">
        <v>4.0058852788397575E-2</v>
      </c>
      <c r="M495" s="1">
        <v>3.6381259565633817E-2</v>
      </c>
      <c r="N495" s="4" t="s">
        <v>169</v>
      </c>
      <c r="O495" s="1">
        <v>0.9994969692390453</v>
      </c>
      <c r="P495" s="1">
        <v>0.99951715361911542</v>
      </c>
      <c r="Q495" s="1">
        <v>0.99947704433278695</v>
      </c>
      <c r="R495" s="4" t="s">
        <v>169</v>
      </c>
      <c r="S495" s="1">
        <v>0.99978407952313197</v>
      </c>
      <c r="T495" s="1">
        <v>0.99978906848612525</v>
      </c>
      <c r="U495" s="1">
        <v>0.99974895585105072</v>
      </c>
    </row>
    <row r="496" spans="2:21" hidden="1">
      <c r="B496" s="4" t="s">
        <v>171</v>
      </c>
      <c r="C496" s="1">
        <v>0.10001552177675829</v>
      </c>
      <c r="D496" s="1">
        <v>9.6375697849944236E-2</v>
      </c>
      <c r="E496" s="1">
        <v>7.8650773416309341E-2</v>
      </c>
      <c r="F496" s="4" t="s">
        <v>171</v>
      </c>
      <c r="G496" s="1">
        <v>9.8660629553761009E-2</v>
      </c>
      <c r="H496" s="1">
        <v>8.5470955568311427E-2</v>
      </c>
      <c r="I496" s="1">
        <v>3.9964312551082869E-2</v>
      </c>
      <c r="J496" s="1" t="s">
        <v>189</v>
      </c>
      <c r="K496" s="1">
        <v>3.437691606918683E-2</v>
      </c>
      <c r="L496" s="1">
        <v>3.2149800208781651E-2</v>
      </c>
      <c r="M496" s="1">
        <v>2.9247210964826159E-2</v>
      </c>
      <c r="N496" s="4" t="s">
        <v>171</v>
      </c>
      <c r="O496" s="1">
        <v>0.99949168305515879</v>
      </c>
      <c r="P496" s="1">
        <v>0.99952698508198645</v>
      </c>
      <c r="Q496" s="1">
        <v>0.99949689720469415</v>
      </c>
      <c r="R496" s="4" t="s">
        <v>171</v>
      </c>
      <c r="S496" s="1">
        <v>0.99977398645100646</v>
      </c>
      <c r="T496" s="1">
        <v>0.99979404729266186</v>
      </c>
      <c r="U496" s="1">
        <v>0.99975893776258618</v>
      </c>
    </row>
    <row r="497" spans="2:21" hidden="1">
      <c r="B497" s="4" t="s">
        <v>173</v>
      </c>
      <c r="C497" s="1">
        <v>7.7723531708689397E-2</v>
      </c>
      <c r="D497" s="1">
        <v>7.5057233665234785E-2</v>
      </c>
      <c r="E497" s="1">
        <v>6.0073552686891199E-2</v>
      </c>
      <c r="F497" s="4" t="s">
        <v>173</v>
      </c>
      <c r="G497" s="1">
        <v>3.4595713909861936E-2</v>
      </c>
      <c r="H497" s="1">
        <v>3.7644578535003491E-2</v>
      </c>
      <c r="I497" s="1">
        <v>3.4603108090307862E-3</v>
      </c>
      <c r="J497" s="1" t="s">
        <v>190</v>
      </c>
      <c r="K497" s="1">
        <v>2.7338796543667086E-2</v>
      </c>
      <c r="L497" s="1">
        <v>2.5926244699406034E-2</v>
      </c>
      <c r="M497" s="1">
        <v>2.3390851413176053E-2</v>
      </c>
      <c r="N497" s="4" t="s">
        <v>173</v>
      </c>
      <c r="O497" s="1">
        <v>0.99963464170639538</v>
      </c>
      <c r="P497" s="1">
        <v>0.9996750199670027</v>
      </c>
      <c r="Q497" s="1">
        <v>0.99966000175536895</v>
      </c>
      <c r="R497" s="4" t="s">
        <v>173</v>
      </c>
      <c r="S497" s="1">
        <v>0.99981073362906736</v>
      </c>
      <c r="T497" s="1">
        <v>0.99982577864477362</v>
      </c>
      <c r="U497" s="1">
        <v>0.99979567513629664</v>
      </c>
    </row>
    <row r="498" spans="2:21" hidden="1">
      <c r="B498" s="4" t="s">
        <v>175</v>
      </c>
      <c r="C498" s="1">
        <v>3.7988057645458304E-2</v>
      </c>
      <c r="D498" s="1">
        <v>4.1392729605302978E-2</v>
      </c>
      <c r="E498" s="1">
        <v>2.2221951386291707E-2</v>
      </c>
      <c r="F498" s="4" t="s">
        <v>175</v>
      </c>
      <c r="G498" s="1">
        <v>9.4018700290767823E-3</v>
      </c>
      <c r="H498" s="1">
        <v>2.3921284553219971E-2</v>
      </c>
      <c r="I498" s="1">
        <v>-9.6375154988699464E-3</v>
      </c>
      <c r="J498" s="1" t="s">
        <v>191</v>
      </c>
      <c r="K498" s="1">
        <v>2.0790693591139754E-2</v>
      </c>
      <c r="L498" s="1">
        <v>2.0291974042456001E-2</v>
      </c>
      <c r="M498" s="1">
        <v>1.8129754242176263E-2</v>
      </c>
      <c r="N498" s="4" t="s">
        <v>175</v>
      </c>
      <c r="O498" s="1">
        <v>0.99949116276184569</v>
      </c>
      <c r="P498" s="1">
        <v>0.99954164803654644</v>
      </c>
      <c r="Q498" s="1">
        <v>0.99950647116917513</v>
      </c>
      <c r="R498" s="4" t="s">
        <v>175</v>
      </c>
      <c r="S498" s="1">
        <v>0.99975378474429588</v>
      </c>
      <c r="T498" s="1">
        <v>0.99977888447170971</v>
      </c>
      <c r="U498" s="1">
        <v>0.99973872153581933</v>
      </c>
    </row>
    <row r="499" spans="2:21" hidden="1">
      <c r="B499" s="4" t="s">
        <v>177</v>
      </c>
      <c r="C499" s="1">
        <v>1.6403537104844143E-2</v>
      </c>
      <c r="D499" s="1">
        <v>2.1515856104873356E-2</v>
      </c>
      <c r="E499" s="1">
        <v>-1.9700385018196014E-3</v>
      </c>
      <c r="F499" s="4" t="s">
        <v>177</v>
      </c>
      <c r="G499" s="1">
        <v>6.1718880154601041E-3</v>
      </c>
      <c r="H499" s="1">
        <v>1.4860429786971125E-2</v>
      </c>
      <c r="I499" s="1">
        <v>-1.9596278630108741E-2</v>
      </c>
      <c r="J499" s="1" t="s">
        <v>192</v>
      </c>
      <c r="K499" s="1">
        <v>1.4403067402863208E-2</v>
      </c>
      <c r="L499" s="1">
        <v>1.4545599118119083E-2</v>
      </c>
      <c r="M499" s="1">
        <v>1.307307476506263E-2</v>
      </c>
      <c r="N499" s="4" t="s">
        <v>177</v>
      </c>
      <c r="O499" s="1">
        <v>0.99948586265456685</v>
      </c>
      <c r="P499" s="1">
        <v>0.99953639750622747</v>
      </c>
      <c r="Q499" s="1">
        <v>0.99952134362652867</v>
      </c>
      <c r="R499" s="4" t="s">
        <v>177</v>
      </c>
      <c r="S499" s="1">
        <v>0.99976377776754921</v>
      </c>
      <c r="T499" s="1">
        <v>0.99976878218535348</v>
      </c>
      <c r="U499" s="1">
        <v>0.99973865365504677</v>
      </c>
    </row>
    <row r="500" spans="2:21" hidden="1">
      <c r="B500" s="4" t="s">
        <v>179</v>
      </c>
      <c r="C500" s="1">
        <v>-1.8592084676376723E-3</v>
      </c>
      <c r="D500" s="1">
        <v>2.5464895017248664E-3</v>
      </c>
      <c r="E500" s="1">
        <v>-1.7008869582911458E-2</v>
      </c>
      <c r="F500" s="4" t="s">
        <v>179</v>
      </c>
      <c r="G500" s="1">
        <v>-2.6543394947120868E-3</v>
      </c>
      <c r="H500" s="1">
        <v>1.4666297900693112E-2</v>
      </c>
      <c r="I500" s="1">
        <v>-3.1561282766796463E-2</v>
      </c>
      <c r="J500" s="1" t="s">
        <v>193</v>
      </c>
      <c r="K500" s="1">
        <v>8.9109428383260664E-3</v>
      </c>
      <c r="L500" s="1">
        <v>9.2428718250907281E-3</v>
      </c>
      <c r="M500" s="1">
        <v>8.6071599933472756E-3</v>
      </c>
      <c r="N500" s="4" t="s">
        <v>179</v>
      </c>
      <c r="O500" s="1">
        <v>0.99947551148483382</v>
      </c>
      <c r="P500" s="1">
        <v>0.99951601600429596</v>
      </c>
      <c r="Q500" s="1">
        <v>0.9995059901133303</v>
      </c>
      <c r="R500" s="4" t="s">
        <v>179</v>
      </c>
      <c r="S500" s="1">
        <v>0.9997486413971417</v>
      </c>
      <c r="T500" s="1">
        <v>0.99975364656363741</v>
      </c>
      <c r="U500" s="1">
        <v>0.99973858573918162</v>
      </c>
    </row>
    <row r="501" spans="2:21" hidden="1">
      <c r="B501" s="4" t="s">
        <v>180</v>
      </c>
      <c r="C501" s="1">
        <v>-1.488658166128462E-3</v>
      </c>
      <c r="D501" s="1">
        <v>-1.1069491324307847E-3</v>
      </c>
      <c r="E501" s="1">
        <v>-1.5527116705087681E-2</v>
      </c>
      <c r="F501" s="4" t="s">
        <v>180</v>
      </c>
      <c r="G501" s="1">
        <v>7.6636083320186753E-3</v>
      </c>
      <c r="H501" s="1">
        <v>-8.2427381131376602E-3</v>
      </c>
      <c r="I501" s="1">
        <v>-2.4193570925776405E-2</v>
      </c>
      <c r="J501" s="1" t="s">
        <v>194</v>
      </c>
      <c r="K501" s="1">
        <v>4.6793468250978841E-3</v>
      </c>
      <c r="L501" s="1">
        <v>4.9683075775575555E-3</v>
      </c>
      <c r="M501" s="1">
        <v>4.7815889712947077E-3</v>
      </c>
      <c r="N501" s="4" t="s">
        <v>180</v>
      </c>
      <c r="O501" s="1">
        <v>0.99946514426190514</v>
      </c>
      <c r="P501" s="1">
        <v>0.99949056249484403</v>
      </c>
      <c r="Q501" s="1">
        <v>0.99950070431007787</v>
      </c>
      <c r="R501" s="4" t="s">
        <v>180</v>
      </c>
      <c r="S501" s="1">
        <v>0.99973852132811114</v>
      </c>
      <c r="T501" s="1">
        <v>0.99974352810210443</v>
      </c>
      <c r="U501" s="1">
        <v>0.99973348689984909</v>
      </c>
    </row>
    <row r="502" spans="2:21" hidden="1">
      <c r="B502" s="4" t="s">
        <v>181</v>
      </c>
      <c r="C502" s="1">
        <v>-4.0313954729743855E-3</v>
      </c>
      <c r="D502" s="1">
        <v>-4.0968171700177603E-3</v>
      </c>
      <c r="E502" s="1">
        <v>-1.7094657570299474E-2</v>
      </c>
      <c r="F502" s="4" t="s">
        <v>181</v>
      </c>
      <c r="G502" s="1">
        <v>2.263035877979826E-3</v>
      </c>
      <c r="H502" s="1">
        <v>-9.5127666842824352E-3</v>
      </c>
      <c r="I502" s="1">
        <v>-4.4203398280065934E-2</v>
      </c>
      <c r="J502" s="1" t="s">
        <v>195</v>
      </c>
      <c r="K502" s="1">
        <v>2.1155720518709312E-3</v>
      </c>
      <c r="L502" s="1">
        <v>2.2383726173866342E-3</v>
      </c>
      <c r="M502" s="1">
        <v>2.2307085482316576E-3</v>
      </c>
      <c r="N502" s="4" t="s">
        <v>181</v>
      </c>
      <c r="O502" s="1">
        <v>0.99961967531678209</v>
      </c>
      <c r="P502" s="1">
        <v>0.99963503762021277</v>
      </c>
      <c r="Q502" s="1">
        <v>0.99966033379794172</v>
      </c>
      <c r="R502" s="4" t="s">
        <v>181</v>
      </c>
      <c r="S502" s="1">
        <v>0.99976228521624078</v>
      </c>
      <c r="T502" s="1">
        <v>0.99977232447392483</v>
      </c>
      <c r="U502" s="1">
        <v>0.99975222016010501</v>
      </c>
    </row>
    <row r="503" spans="2:21" hidden="1">
      <c r="B503" s="4" t="s">
        <v>182</v>
      </c>
      <c r="C503" s="1">
        <v>-4.126790077084155E-3</v>
      </c>
      <c r="D503" s="1">
        <v>-1.5057192724622633E-2</v>
      </c>
      <c r="E503" s="1">
        <v>-2.6618441620829054E-2</v>
      </c>
      <c r="F503" s="4" t="s">
        <v>182</v>
      </c>
      <c r="G503" s="1">
        <v>3.9408522720673477E-3</v>
      </c>
      <c r="H503" s="1">
        <v>-3.7606901454801398E-3</v>
      </c>
      <c r="I503" s="1">
        <v>-3.5149367489044375E-2</v>
      </c>
      <c r="J503" s="1" t="s">
        <v>196</v>
      </c>
      <c r="K503" s="1">
        <v>8.5459159107565113E-4</v>
      </c>
      <c r="L503" s="1">
        <v>8.9592431726447726E-4</v>
      </c>
      <c r="M503" s="1">
        <v>8.7634978680529432E-4</v>
      </c>
      <c r="N503" s="4" t="s">
        <v>182</v>
      </c>
      <c r="O503" s="1">
        <v>0.99942415098130122</v>
      </c>
      <c r="P503" s="1">
        <v>0.99943953516284645</v>
      </c>
      <c r="Q503" s="1">
        <v>0.99946990730645291</v>
      </c>
      <c r="R503" s="4" t="s">
        <v>182</v>
      </c>
      <c r="S503" s="1">
        <v>0.99970819517599852</v>
      </c>
      <c r="T503" s="1">
        <v>0.99971320628103588</v>
      </c>
      <c r="U503" s="1">
        <v>0.99972831326635903</v>
      </c>
    </row>
    <row r="504" spans="2:21" hidden="1">
      <c r="B504" s="4" t="s">
        <v>183</v>
      </c>
      <c r="C504" s="1">
        <v>-1.5198547884965026E-3</v>
      </c>
      <c r="D504" s="1">
        <v>-2.165811703260738E-3</v>
      </c>
      <c r="E504" s="1">
        <v>-3.247174974005726E-2</v>
      </c>
      <c r="F504" s="4" t="s">
        <v>183</v>
      </c>
      <c r="G504" s="1">
        <v>1.5075651550673207E-4</v>
      </c>
      <c r="H504" s="1">
        <v>-4.9550595696545973E-3</v>
      </c>
      <c r="I504" s="1">
        <v>-3.5216294475958421E-2</v>
      </c>
      <c r="J504" s="1" t="s">
        <v>197</v>
      </c>
      <c r="K504" s="1">
        <v>3.2547262336475862E-4</v>
      </c>
      <c r="L504" s="1">
        <v>3.2579066082344627E-4</v>
      </c>
      <c r="M504" s="1">
        <v>3.1867264974737969E-4</v>
      </c>
      <c r="N504" s="4" t="s">
        <v>183</v>
      </c>
      <c r="O504" s="1">
        <v>0.99940360363803071</v>
      </c>
      <c r="P504" s="1">
        <v>0.99942406498723468</v>
      </c>
      <c r="Q504" s="1">
        <v>0.9994191111407229</v>
      </c>
      <c r="R504" s="4" t="s">
        <v>183</v>
      </c>
      <c r="S504" s="1">
        <v>0.99969301323027104</v>
      </c>
      <c r="T504" s="1">
        <v>0.99969299232048536</v>
      </c>
      <c r="U504" s="1">
        <v>0.99972320585953844</v>
      </c>
    </row>
    <row r="505" spans="2:21" hidden="1">
      <c r="B505" s="4" t="s">
        <v>184</v>
      </c>
      <c r="C505" s="1">
        <v>-1.5367531345760275E-2</v>
      </c>
      <c r="D505" s="1">
        <v>-4.5229353571941064E-3</v>
      </c>
      <c r="E505" s="1">
        <v>-3.3355902316896342E-2</v>
      </c>
      <c r="F505" s="4" t="s">
        <v>184</v>
      </c>
      <c r="G505" s="1">
        <v>-5.4554792959418084E-3</v>
      </c>
      <c r="H505" s="1">
        <v>-2.1221824170714275E-3</v>
      </c>
      <c r="I505" s="1">
        <v>-2.6622416805668434E-2</v>
      </c>
      <c r="J505" s="1" t="s">
        <v>198</v>
      </c>
      <c r="K505" s="1">
        <v>1.6273631168237931E-4</v>
      </c>
      <c r="L505" s="1">
        <v>1.6289533041172313E-4</v>
      </c>
      <c r="M505" s="1">
        <v>1.5933632487368985E-4</v>
      </c>
      <c r="N505" s="4" t="s">
        <v>184</v>
      </c>
      <c r="O505" s="1">
        <v>0.99938301884687919</v>
      </c>
      <c r="P505" s="1">
        <v>0.99939845723413212</v>
      </c>
      <c r="Q505" s="1">
        <v>0.99936822472963316</v>
      </c>
      <c r="R505" s="4" t="s">
        <v>184</v>
      </c>
      <c r="S505" s="1">
        <v>0.99967278048329855</v>
      </c>
      <c r="T505" s="1">
        <v>0.9996727599155546</v>
      </c>
      <c r="U505" s="1">
        <v>0.99969796072026107</v>
      </c>
    </row>
    <row r="506" spans="2:21" hidden="1">
      <c r="B506" s="4" t="s">
        <v>185</v>
      </c>
      <c r="C506" s="1">
        <v>3.5472732063632339E-3</v>
      </c>
      <c r="D506" s="1">
        <v>-9.246008634194924E-3</v>
      </c>
      <c r="E506" s="1">
        <v>-2.7299568516984167E-2</v>
      </c>
      <c r="F506" s="4" t="s">
        <v>185</v>
      </c>
      <c r="G506" s="1">
        <v>2.7031023056929798E-5</v>
      </c>
      <c r="H506" s="1">
        <v>1.9549622626518688E-3</v>
      </c>
      <c r="I506" s="1">
        <v>-2.6485269731905819E-2</v>
      </c>
      <c r="J506" s="1" t="s">
        <v>199</v>
      </c>
      <c r="K506" s="1">
        <v>8.1368155841189655E-5</v>
      </c>
      <c r="L506" s="1">
        <v>8.1447665205861567E-5</v>
      </c>
      <c r="M506" s="1">
        <v>7.9668162436844923E-5</v>
      </c>
      <c r="N506" s="4" t="s">
        <v>185</v>
      </c>
      <c r="O506" s="1">
        <v>0.99934721484180145</v>
      </c>
      <c r="P506" s="1">
        <v>0.99937786286915775</v>
      </c>
      <c r="Q506" s="1">
        <v>0.99934759964748521</v>
      </c>
      <c r="R506" s="4" t="s">
        <v>185</v>
      </c>
      <c r="S506" s="1">
        <v>0.9996424606512111</v>
      </c>
      <c r="T506" s="1">
        <v>0.99965250833335184</v>
      </c>
      <c r="U506" s="1">
        <v>0.99967772726224324</v>
      </c>
    </row>
    <row r="507" spans="2:21" hidden="1">
      <c r="B507" s="4" t="s">
        <v>186</v>
      </c>
      <c r="C507" s="1">
        <v>2.436910259692354E-3</v>
      </c>
      <c r="D507" s="1">
        <v>-2.4882385279839585E-3</v>
      </c>
      <c r="E507" s="1">
        <v>-2.7467525961959956E-2</v>
      </c>
      <c r="F507" s="4" t="s">
        <v>186</v>
      </c>
      <c r="G507" s="1">
        <v>1.4374150246158324E-3</v>
      </c>
      <c r="H507" s="1">
        <v>-4.4689877064384917E-3</v>
      </c>
      <c r="I507" s="1">
        <v>-2.483157341608945E-2</v>
      </c>
      <c r="J507" s="1" t="s">
        <v>200</v>
      </c>
      <c r="K507" s="1">
        <v>8.1368155841189655E-5</v>
      </c>
      <c r="L507" s="1">
        <v>8.1447665205861567E-5</v>
      </c>
      <c r="M507" s="1">
        <v>7.9668162436844923E-5</v>
      </c>
      <c r="N507" s="4" t="s">
        <v>186</v>
      </c>
      <c r="O507" s="1">
        <v>0.99952228959556089</v>
      </c>
      <c r="P507" s="1">
        <v>0.99954287196989078</v>
      </c>
      <c r="Q507" s="1">
        <v>0.99950750538479682</v>
      </c>
      <c r="R507" s="4" t="s">
        <v>186</v>
      </c>
      <c r="S507" s="1">
        <v>0.99964251677580929</v>
      </c>
      <c r="T507" s="1">
        <v>0.99965257175013855</v>
      </c>
      <c r="U507" s="1">
        <v>0.9996626975066143</v>
      </c>
    </row>
    <row r="508" spans="2:21" hidden="1">
      <c r="B508" s="4" t="s">
        <v>187</v>
      </c>
      <c r="C508" s="1">
        <v>-4.7850400502385954E-3</v>
      </c>
      <c r="D508" s="1">
        <v>-1.6009637081515694E-2</v>
      </c>
      <c r="E508" s="1">
        <v>-2.0341248256477758E-2</v>
      </c>
      <c r="F508" s="4" t="s">
        <v>187</v>
      </c>
      <c r="G508" s="1">
        <v>5.7928595906945341E-3</v>
      </c>
      <c r="H508" s="1">
        <v>4.9566015586872481E-3</v>
      </c>
      <c r="I508" s="1">
        <v>-1.9551058253172757E-2</v>
      </c>
      <c r="N508" s="4" t="s">
        <v>187</v>
      </c>
      <c r="O508" s="1">
        <v>0.99928553822968025</v>
      </c>
      <c r="P508" s="1">
        <v>0.99931629136761513</v>
      </c>
      <c r="Q508" s="1">
        <v>0.99929608237989698</v>
      </c>
      <c r="R508" s="4" t="s">
        <v>187</v>
      </c>
      <c r="S508" s="1">
        <v>0.99957667506885362</v>
      </c>
      <c r="T508" s="1">
        <v>0.99959681839212144</v>
      </c>
      <c r="U508" s="1">
        <v>0.99958679975321052</v>
      </c>
    </row>
    <row r="509" spans="2:21" hidden="1">
      <c r="B509" s="4" t="s">
        <v>188</v>
      </c>
      <c r="C509" s="1">
        <v>-2.9086391957694182E-3</v>
      </c>
      <c r="D509" s="1">
        <v>1.0517606392528001E-3</v>
      </c>
      <c r="E509" s="1">
        <v>-1.7678775092765473E-2</v>
      </c>
      <c r="F509" s="4" t="s">
        <v>188</v>
      </c>
      <c r="G509" s="1">
        <v>-2.2241788510019241E-3</v>
      </c>
      <c r="H509" s="1">
        <v>-1.8471718940407005E-4</v>
      </c>
      <c r="I509" s="1">
        <v>-2.2945176561300185E-2</v>
      </c>
      <c r="N509" s="4" t="s">
        <v>188</v>
      </c>
      <c r="O509" s="1">
        <v>0.99923938992483197</v>
      </c>
      <c r="P509" s="1">
        <v>0.99927528089811046</v>
      </c>
      <c r="Q509" s="1">
        <v>0.99927531970912131</v>
      </c>
      <c r="R509" s="4" t="s">
        <v>188</v>
      </c>
      <c r="S509" s="1">
        <v>0.9995613692768337</v>
      </c>
      <c r="T509" s="1">
        <v>0.99958153058451882</v>
      </c>
      <c r="U509" s="1">
        <v>0.99954629950598861</v>
      </c>
    </row>
    <row r="510" spans="2:21" hidden="1">
      <c r="B510" s="4" t="s">
        <v>189</v>
      </c>
      <c r="C510" s="1">
        <v>-4.0888081009329818E-3</v>
      </c>
      <c r="D510" s="1">
        <v>-2.4913854780643802E-3</v>
      </c>
      <c r="E510" s="1">
        <v>-1.1558934934375485E-2</v>
      </c>
      <c r="F510" s="4" t="s">
        <v>189</v>
      </c>
      <c r="G510" s="1">
        <v>-4.9421983500693952E-4</v>
      </c>
      <c r="H510" s="1">
        <v>-1.7944935217013901E-3</v>
      </c>
      <c r="I510" s="1">
        <v>-1.6291246896055447E-2</v>
      </c>
      <c r="N510" s="4" t="s">
        <v>189</v>
      </c>
      <c r="O510" s="1">
        <v>0.99918806673487492</v>
      </c>
      <c r="P510" s="1">
        <v>0.99921389562935115</v>
      </c>
      <c r="Q510" s="1">
        <v>0.99923929519811283</v>
      </c>
      <c r="R510" s="4" t="s">
        <v>189</v>
      </c>
      <c r="S510" s="1">
        <v>0.99952587020107331</v>
      </c>
      <c r="T510" s="1">
        <v>0.99954100477244179</v>
      </c>
      <c r="U510" s="1">
        <v>0.99952087634581233</v>
      </c>
    </row>
    <row r="511" spans="2:21" hidden="1">
      <c r="B511" s="4" t="s">
        <v>190</v>
      </c>
      <c r="C511" s="1">
        <v>2.8870436932872832E-3</v>
      </c>
      <c r="D511" s="1">
        <v>-4.3418737429087714E-3</v>
      </c>
      <c r="E511" s="1">
        <v>-1.7664457298801887E-2</v>
      </c>
      <c r="F511" s="4" t="s">
        <v>190</v>
      </c>
      <c r="G511" s="1">
        <v>9.7656494171135242E-4</v>
      </c>
      <c r="H511" s="1">
        <v>1.0115632635808872E-3</v>
      </c>
      <c r="I511" s="1">
        <v>-1.2424331067281462E-2</v>
      </c>
      <c r="N511" s="4" t="s">
        <v>190</v>
      </c>
      <c r="O511" s="1">
        <v>0.99913154222285494</v>
      </c>
      <c r="P511" s="1">
        <v>0.99915237097278431</v>
      </c>
      <c r="Q511" s="1">
        <v>0.99919304279080845</v>
      </c>
      <c r="R511" s="4" t="s">
        <v>190</v>
      </c>
      <c r="S511" s="1">
        <v>0.99949536723499066</v>
      </c>
      <c r="T511" s="1">
        <v>0.99950042418650675</v>
      </c>
      <c r="U511" s="1">
        <v>0.9994903725170099</v>
      </c>
    </row>
    <row r="512" spans="2:21" hidden="1">
      <c r="B512" s="4" t="s">
        <v>191</v>
      </c>
      <c r="C512" s="1">
        <v>-1.8117511632876793E-3</v>
      </c>
      <c r="D512" s="1">
        <v>-2.6971541275241286E-3</v>
      </c>
      <c r="E512" s="1">
        <v>-8.7880003136114968E-3</v>
      </c>
      <c r="F512" s="4" t="s">
        <v>191</v>
      </c>
      <c r="G512" s="1">
        <v>5.4970527579844752E-3</v>
      </c>
      <c r="H512" s="1">
        <v>-1.8914288888399688E-3</v>
      </c>
      <c r="I512" s="1">
        <v>-8.9611256035103184E-3</v>
      </c>
      <c r="N512" s="4" t="s">
        <v>191</v>
      </c>
      <c r="O512" s="1">
        <v>0.99924038832943851</v>
      </c>
      <c r="P512" s="1">
        <v>0.99927146075893947</v>
      </c>
      <c r="Q512" s="1">
        <v>0.9993071397110509</v>
      </c>
      <c r="R512" s="4" t="s">
        <v>191</v>
      </c>
      <c r="S512" s="1">
        <v>0.99951757740314129</v>
      </c>
      <c r="T512" s="1">
        <v>0.9995327381977448</v>
      </c>
      <c r="U512" s="1">
        <v>0.99951762994193882</v>
      </c>
    </row>
    <row r="513" spans="2:21" hidden="1">
      <c r="B513" s="4" t="s">
        <v>192</v>
      </c>
      <c r="C513" s="1">
        <v>-7.3489839417329719E-4</v>
      </c>
      <c r="D513" s="1">
        <v>-8.1637138781945817E-4</v>
      </c>
      <c r="E513" s="1">
        <v>-7.3875867716966578E-3</v>
      </c>
      <c r="F513" s="4" t="s">
        <v>192</v>
      </c>
      <c r="G513" s="1">
        <v>-4.9204624966161853E-4</v>
      </c>
      <c r="H513" s="1">
        <v>1.4065817346241446E-3</v>
      </c>
      <c r="I513" s="1">
        <v>-1.0109815534124419E-2</v>
      </c>
      <c r="N513" s="4" t="s">
        <v>192</v>
      </c>
      <c r="O513" s="1">
        <v>0.99896715659812918</v>
      </c>
      <c r="P513" s="1">
        <v>0.99901868126521731</v>
      </c>
      <c r="Q513" s="1">
        <v>0.99901883514290968</v>
      </c>
      <c r="R513" s="4" t="s">
        <v>192</v>
      </c>
      <c r="S513" s="1">
        <v>0.99937864510129115</v>
      </c>
      <c r="T513" s="1">
        <v>0.99939887172330666</v>
      </c>
      <c r="U513" s="1">
        <v>0.99939385508775613</v>
      </c>
    </row>
    <row r="514" spans="2:21" hidden="1">
      <c r="B514" s="4" t="s">
        <v>193</v>
      </c>
      <c r="C514" s="1">
        <v>1.3552926415720781E-3</v>
      </c>
      <c r="D514" s="1">
        <v>-1.6458296411885865E-3</v>
      </c>
      <c r="E514" s="1">
        <v>-1.0214144404095914E-2</v>
      </c>
      <c r="F514" s="4" t="s">
        <v>193</v>
      </c>
      <c r="G514" s="1">
        <v>4.1755381053989547E-3</v>
      </c>
      <c r="H514" s="1">
        <v>3.6749700110861455E-3</v>
      </c>
      <c r="I514" s="1">
        <v>-4.0513046085837437E-3</v>
      </c>
      <c r="N514" s="4" t="s">
        <v>193</v>
      </c>
      <c r="O514" s="1">
        <v>0.99888459616247194</v>
      </c>
      <c r="P514" s="1">
        <v>0.99894137226006818</v>
      </c>
      <c r="Q514" s="1">
        <v>0.99892627610997986</v>
      </c>
      <c r="R514" s="4" t="s">
        <v>193</v>
      </c>
      <c r="S514" s="1">
        <v>0.99931759815256993</v>
      </c>
      <c r="T514" s="1">
        <v>0.99935301907477037</v>
      </c>
      <c r="U514" s="1">
        <v>0.99934799941811914</v>
      </c>
    </row>
    <row r="515" spans="2:21" hidden="1">
      <c r="B515" s="4" t="s">
        <v>194</v>
      </c>
      <c r="C515" s="1">
        <v>8.6451489840271315E-4</v>
      </c>
      <c r="D515" s="1">
        <v>1.2492867063959405E-4</v>
      </c>
      <c r="E515" s="1">
        <v>-5.3329737266938322E-3</v>
      </c>
      <c r="F515" s="4" t="s">
        <v>194</v>
      </c>
      <c r="G515" s="1">
        <v>-5.553411750720223E-4</v>
      </c>
      <c r="H515" s="1">
        <v>3.7447149567701181E-3</v>
      </c>
      <c r="I515" s="1">
        <v>-8.4198172528236227E-3</v>
      </c>
      <c r="N515" s="4" t="s">
        <v>194</v>
      </c>
      <c r="O515" s="1">
        <v>0.99878646906817736</v>
      </c>
      <c r="P515" s="1">
        <v>0.99884853997665979</v>
      </c>
      <c r="Q515" s="1">
        <v>0.99882833973619112</v>
      </c>
      <c r="R515" s="4" t="s">
        <v>194</v>
      </c>
      <c r="S515" s="1">
        <v>0.9992513763366746</v>
      </c>
      <c r="T515" s="1">
        <v>0.99928684888390107</v>
      </c>
      <c r="U515" s="1">
        <v>0.99929194177743308</v>
      </c>
    </row>
    <row r="516" spans="2:21" hidden="1">
      <c r="B516" s="4" t="s">
        <v>195</v>
      </c>
      <c r="C516" s="1">
        <v>2.8331693729420366E-3</v>
      </c>
      <c r="D516" s="1">
        <v>-6.3421827099379791E-5</v>
      </c>
      <c r="E516" s="1">
        <v>-6.0265345847637418E-3</v>
      </c>
      <c r="F516" s="4" t="s">
        <v>195</v>
      </c>
      <c r="G516" s="1">
        <v>2.6056899544898153E-3</v>
      </c>
      <c r="H516" s="1">
        <v>3.6223383996873801E-3</v>
      </c>
      <c r="I516" s="1">
        <v>-5.3749417870840466E-3</v>
      </c>
      <c r="N516" s="4" t="s">
        <v>195</v>
      </c>
      <c r="O516" s="1">
        <v>0.99866757910475235</v>
      </c>
      <c r="P516" s="1">
        <v>0.99872989260194212</v>
      </c>
      <c r="Q516" s="1">
        <v>0.99871476354961408</v>
      </c>
      <c r="R516" s="4" t="s">
        <v>195</v>
      </c>
      <c r="S516" s="1">
        <v>0.99918501057225018</v>
      </c>
      <c r="T516" s="1">
        <v>0.99922560286698037</v>
      </c>
      <c r="U516" s="1">
        <v>0.99922564440724337</v>
      </c>
    </row>
    <row r="517" spans="2:21" hidden="1">
      <c r="B517" s="4" t="s">
        <v>196</v>
      </c>
      <c r="C517" s="1">
        <v>2.185961585389693E-3</v>
      </c>
      <c r="D517" s="1">
        <v>1.5037101918806048E-4</v>
      </c>
      <c r="E517" s="1">
        <v>-5.7512308052600648E-3</v>
      </c>
      <c r="F517" s="4" t="s">
        <v>196</v>
      </c>
      <c r="G517" s="1">
        <v>5.5368339330424616E-3</v>
      </c>
      <c r="H517" s="1">
        <v>2.356930714814427E-3</v>
      </c>
      <c r="I517" s="1">
        <v>-5.0724620021851225E-3</v>
      </c>
      <c r="N517" s="4" t="s">
        <v>196</v>
      </c>
      <c r="O517" s="1">
        <v>0.99862273447198902</v>
      </c>
      <c r="P517" s="1">
        <v>0.99870066386326184</v>
      </c>
      <c r="Q517" s="1">
        <v>0.9986752964702984</v>
      </c>
      <c r="R517" s="4" t="s">
        <v>196</v>
      </c>
      <c r="S517" s="1">
        <v>0.99914962575748767</v>
      </c>
      <c r="T517" s="1">
        <v>0.99917509920177205</v>
      </c>
      <c r="U517" s="1">
        <v>0.9991852756106181</v>
      </c>
    </row>
    <row r="518" spans="2:21" hidden="1">
      <c r="B518" s="4" t="s">
        <v>197</v>
      </c>
      <c r="C518" s="1">
        <v>-7.6167915950714233E-4</v>
      </c>
      <c r="D518" s="1">
        <v>4.4720301543133747E-3</v>
      </c>
      <c r="E518" s="1">
        <v>-6.3184631789422905E-3</v>
      </c>
      <c r="F518" s="4" t="s">
        <v>197</v>
      </c>
      <c r="G518" s="1">
        <v>2.2259619384684634E-3</v>
      </c>
      <c r="H518" s="1">
        <v>1.8734847636440082E-3</v>
      </c>
      <c r="I518" s="1">
        <v>-3.256065601028574E-3</v>
      </c>
      <c r="N518" s="4" t="s">
        <v>197</v>
      </c>
      <c r="O518" s="1">
        <v>0.99836690533112749</v>
      </c>
      <c r="P518" s="1">
        <v>0.99845543837902473</v>
      </c>
      <c r="Q518" s="1">
        <v>0.99844535653622835</v>
      </c>
      <c r="R518" s="4" t="s">
        <v>197</v>
      </c>
      <c r="S518" s="1">
        <v>0.99903150217389658</v>
      </c>
      <c r="T518" s="1">
        <v>0.99904689500877242</v>
      </c>
      <c r="U518" s="1">
        <v>0.99905202274394145</v>
      </c>
    </row>
    <row r="519" spans="2:21" hidden="1">
      <c r="B519" s="4" t="s">
        <v>198</v>
      </c>
      <c r="C519" s="1">
        <v>7.5543096475382786E-3</v>
      </c>
      <c r="D519" s="1">
        <v>4.4843446449136203E-3</v>
      </c>
      <c r="E519" s="1">
        <v>-6.9509044187942692E-3</v>
      </c>
      <c r="F519" s="4" t="s">
        <v>198</v>
      </c>
      <c r="G519" s="1">
        <v>1.6475055051925309E-3</v>
      </c>
      <c r="H519" s="1">
        <v>6.8414767974400281E-4</v>
      </c>
      <c r="I519" s="1">
        <v>-4.4390075941144131E-3</v>
      </c>
      <c r="N519" s="4" t="s">
        <v>198</v>
      </c>
      <c r="O519" s="1">
        <v>0.99817963685370503</v>
      </c>
      <c r="P519" s="1">
        <v>0.9982840103634073</v>
      </c>
      <c r="Q519" s="1">
        <v>0.99828927759248864</v>
      </c>
      <c r="R519" s="4" t="s">
        <v>198</v>
      </c>
      <c r="S519" s="1">
        <v>0.99893412555301575</v>
      </c>
      <c r="T519" s="1">
        <v>0.99894449472895208</v>
      </c>
      <c r="U519" s="1">
        <v>0.9989597885535566</v>
      </c>
    </row>
    <row r="520" spans="2:21" hidden="1">
      <c r="B520" s="4" t="s">
        <v>199</v>
      </c>
      <c r="C520" s="1">
        <v>5.4291433117032318E-4</v>
      </c>
      <c r="D520" s="1">
        <v>-3.8927976194084472E-3</v>
      </c>
      <c r="E520" s="1">
        <v>-1.9090462471767896E-3</v>
      </c>
      <c r="F520" s="4" t="s">
        <v>199</v>
      </c>
      <c r="G520" s="1">
        <v>2.9247089904428491E-3</v>
      </c>
      <c r="H520" s="1">
        <v>1.2008996742250483E-3</v>
      </c>
      <c r="I520" s="1">
        <v>-2.1031176085922094E-3</v>
      </c>
      <c r="N520" s="4" t="s">
        <v>199</v>
      </c>
      <c r="O520" s="1">
        <v>0.99797596339872863</v>
      </c>
      <c r="P520" s="1">
        <v>0.99809634125917723</v>
      </c>
      <c r="Q520" s="1">
        <v>0.99812216661303188</v>
      </c>
      <c r="R520" s="4" t="s">
        <v>199</v>
      </c>
      <c r="S520" s="1">
        <v>0.99882120271108565</v>
      </c>
      <c r="T520" s="1">
        <v>0.99883162140469595</v>
      </c>
      <c r="U520" s="1">
        <v>0.99886727467791914</v>
      </c>
    </row>
    <row r="521" spans="2:21" hidden="1">
      <c r="B521" s="4" t="s">
        <v>200</v>
      </c>
      <c r="C521" s="1">
        <v>1.3653533275372006E-3</v>
      </c>
      <c r="D521" s="1">
        <v>-2.115079763977967E-4</v>
      </c>
      <c r="E521" s="1">
        <v>-3.1327234560338834E-3</v>
      </c>
      <c r="F521" s="4" t="s">
        <v>200</v>
      </c>
      <c r="G521" s="1">
        <v>3.4611803662701656E-3</v>
      </c>
      <c r="H521" s="1">
        <v>-6.9197599088188842E-4</v>
      </c>
      <c r="I521" s="1">
        <v>-3.5919808089554493E-3</v>
      </c>
      <c r="N521" s="4" t="s">
        <v>200</v>
      </c>
      <c r="O521" s="1">
        <v>0.99775566038485008</v>
      </c>
      <c r="P521" s="1">
        <v>0.99789735709194005</v>
      </c>
      <c r="Q521" s="1">
        <v>0.99792845227558069</v>
      </c>
      <c r="R521" s="4" t="s">
        <v>200</v>
      </c>
      <c r="S521" s="1">
        <v>0.99870789733573329</v>
      </c>
      <c r="T521" s="1">
        <v>0.99871327985833425</v>
      </c>
      <c r="U521" s="1">
        <v>0.99875920106473581</v>
      </c>
    </row>
    <row r="522" spans="2:21" hidden="1">
      <c r="B522" s="4" t="s">
        <v>201</v>
      </c>
      <c r="C522" s="1">
        <v>4.6271931528504883E-3</v>
      </c>
      <c r="D522" s="1">
        <v>1.8497765426360132E-4</v>
      </c>
      <c r="E522" s="1">
        <v>-2.332089211080367E-3</v>
      </c>
      <c r="F522" s="4" t="s">
        <v>201</v>
      </c>
      <c r="G522" s="1">
        <v>-1.5646303585421929E-3</v>
      </c>
      <c r="H522" s="1">
        <v>3.8581532534359064E-3</v>
      </c>
      <c r="I522" s="1">
        <v>-5.2178530910953064E-3</v>
      </c>
      <c r="N522" s="4" t="s">
        <v>201</v>
      </c>
      <c r="O522" s="1">
        <v>0.99783598044341759</v>
      </c>
      <c r="P522" s="1">
        <v>0.99798380964155153</v>
      </c>
      <c r="Q522" s="1">
        <v>0.99798929717667528</v>
      </c>
      <c r="R522" s="4" t="s">
        <v>201</v>
      </c>
      <c r="S522" s="1">
        <v>0.99862811119173123</v>
      </c>
      <c r="T522" s="1">
        <v>0.99864881820471441</v>
      </c>
      <c r="U522" s="1">
        <v>0.99866432243824055</v>
      </c>
    </row>
    <row r="523" spans="2:21" hidden="1">
      <c r="B523" s="4" t="s">
        <v>202</v>
      </c>
      <c r="C523" s="1">
        <v>5.4224152269610982E-3</v>
      </c>
      <c r="D523" s="1">
        <v>3.2098458028273209E-3</v>
      </c>
      <c r="E523" s="1">
        <v>-5.1028095604703843E-3</v>
      </c>
      <c r="F523" s="4" t="s">
        <v>202</v>
      </c>
      <c r="G523" s="1">
        <v>2.1403740987269684E-3</v>
      </c>
      <c r="H523" s="1">
        <v>1.8748135693485812E-3</v>
      </c>
      <c r="I523" s="1">
        <v>-3.5780428423326459E-3</v>
      </c>
      <c r="N523" s="4" t="s">
        <v>202</v>
      </c>
      <c r="O523" s="1">
        <v>0.99728990422382624</v>
      </c>
      <c r="P523" s="1">
        <v>0.99742844053337065</v>
      </c>
      <c r="Q523" s="1">
        <v>0.99744432797466998</v>
      </c>
      <c r="R523" s="4" t="s">
        <v>202</v>
      </c>
      <c r="S523" s="1">
        <v>0.99844424296468715</v>
      </c>
      <c r="T523" s="1">
        <v>0.99850074150848511</v>
      </c>
      <c r="U523" s="1">
        <v>0.99849081211889934</v>
      </c>
    </row>
    <row r="524" spans="2:21" hidden="1">
      <c r="B524" s="4" t="s">
        <v>203</v>
      </c>
      <c r="C524" s="1">
        <v>4.2846548017738831E-3</v>
      </c>
      <c r="D524" s="1">
        <v>-2.5831005715838407E-3</v>
      </c>
      <c r="E524" s="1">
        <v>-5.9764786669430549E-3</v>
      </c>
      <c r="F524" s="4" t="s">
        <v>203</v>
      </c>
      <c r="G524" s="1">
        <v>-7.3156358833425096E-4</v>
      </c>
      <c r="H524" s="1">
        <v>-4.2163979992385423E-4</v>
      </c>
      <c r="I524" s="1">
        <v>-5.5668184864686512E-3</v>
      </c>
      <c r="N524" s="4" t="s">
        <v>203</v>
      </c>
      <c r="O524" s="1">
        <v>0.99703880033667169</v>
      </c>
      <c r="P524" s="1">
        <v>0.99713188879245918</v>
      </c>
      <c r="Q524" s="1">
        <v>0.99721003357435634</v>
      </c>
      <c r="R524" s="4" t="s">
        <v>203</v>
      </c>
      <c r="S524" s="1">
        <v>0.99831920770922178</v>
      </c>
      <c r="T524" s="1">
        <v>0.99838102553495411</v>
      </c>
      <c r="U524" s="1">
        <v>0.99836597940178151</v>
      </c>
    </row>
    <row r="525" spans="2:21" hidden="1">
      <c r="B525" s="4" t="s">
        <v>204</v>
      </c>
      <c r="C525" s="1">
        <v>1.0926493940861409E-3</v>
      </c>
      <c r="D525" s="1">
        <v>-1.5355216252497402E-3</v>
      </c>
      <c r="E525" s="1">
        <v>-3.7042268377634876E-3</v>
      </c>
      <c r="F525" s="4" t="s">
        <v>204</v>
      </c>
      <c r="G525" s="1">
        <v>-1.965342453011887E-4</v>
      </c>
      <c r="H525" s="1">
        <v>6.6617684773764564E-5</v>
      </c>
      <c r="I525" s="1">
        <v>-2.3012342455101908E-3</v>
      </c>
      <c r="N525" s="4" t="s">
        <v>204</v>
      </c>
      <c r="O525" s="1">
        <v>0.99675953952351093</v>
      </c>
      <c r="P525" s="1">
        <v>0.99683807807514691</v>
      </c>
      <c r="Q525" s="1">
        <v>0.99694790660478028</v>
      </c>
      <c r="R525" s="4" t="s">
        <v>204</v>
      </c>
      <c r="S525" s="1">
        <v>0.99819355520957742</v>
      </c>
      <c r="T525" s="1">
        <v>0.99826074438040513</v>
      </c>
      <c r="U525" s="1">
        <v>0.99825078214347385</v>
      </c>
    </row>
    <row r="526" spans="2:21" hidden="1">
      <c r="B526" s="4" t="s">
        <v>205</v>
      </c>
      <c r="C526" s="1">
        <v>4.3648790083126755E-3</v>
      </c>
      <c r="D526" s="1">
        <v>-4.5903194517649988E-4</v>
      </c>
      <c r="E526" s="1">
        <v>-3.5186793163484277E-3</v>
      </c>
      <c r="F526" s="4" t="s">
        <v>205</v>
      </c>
      <c r="G526" s="1">
        <v>-3.2431969045853158E-3</v>
      </c>
      <c r="H526" s="1">
        <v>1.51981736689935E-3</v>
      </c>
      <c r="I526" s="1">
        <v>-2.4124543509384988E-3</v>
      </c>
      <c r="N526" s="4" t="s">
        <v>205</v>
      </c>
      <c r="O526" s="1">
        <v>0.99643070647076359</v>
      </c>
      <c r="P526" s="1">
        <v>0.99652595430270252</v>
      </c>
      <c r="Q526" s="1">
        <v>0.99664180578520001</v>
      </c>
      <c r="R526" s="4" t="s">
        <v>205</v>
      </c>
      <c r="S526" s="1">
        <v>0.99807750420297081</v>
      </c>
      <c r="T526" s="1">
        <v>0.99813985241524761</v>
      </c>
      <c r="U526" s="1">
        <v>0.99814524929859294</v>
      </c>
    </row>
    <row r="527" spans="2:21" hidden="1">
      <c r="B527" s="4" t="s">
        <v>206</v>
      </c>
      <c r="C527" s="1">
        <v>-3.1638259933683007E-3</v>
      </c>
      <c r="D527" s="1">
        <v>-1.0743049668048999E-3</v>
      </c>
      <c r="E527" s="1">
        <v>-2.2149521853629833E-3</v>
      </c>
      <c r="F527" s="4" t="s">
        <v>206</v>
      </c>
      <c r="G527" s="1">
        <v>2.0241977600900856E-3</v>
      </c>
      <c r="H527" s="1">
        <v>1.1322221271203533E-3</v>
      </c>
      <c r="I527" s="1">
        <v>-5.445237757647256E-3</v>
      </c>
      <c r="N527" s="4" t="s">
        <v>206</v>
      </c>
      <c r="O527" s="1">
        <v>0.99617270574544636</v>
      </c>
      <c r="P527" s="1">
        <v>0.99629547237278104</v>
      </c>
      <c r="Q527" s="1">
        <v>0.99637044219714088</v>
      </c>
      <c r="R527" s="4" t="s">
        <v>206</v>
      </c>
      <c r="S527" s="1">
        <v>0.99795766025851074</v>
      </c>
      <c r="T527" s="1">
        <v>0.99801516674701418</v>
      </c>
      <c r="U527" s="1">
        <v>0.99802060610196741</v>
      </c>
    </row>
    <row r="528" spans="2:21" hidden="1">
      <c r="B528" s="4" t="s">
        <v>207</v>
      </c>
      <c r="C528" s="1">
        <v>-9.5895079330881347E-4</v>
      </c>
      <c r="D528" s="1">
        <v>-1.6280606671254304E-3</v>
      </c>
      <c r="E528" s="1">
        <v>-7.5360720067265208E-3</v>
      </c>
      <c r="F528" s="4" t="s">
        <v>207</v>
      </c>
      <c r="G528" s="1">
        <v>-1.3729110570499757E-3</v>
      </c>
      <c r="H528" s="1">
        <v>-5.2009365480247885E-4</v>
      </c>
      <c r="I528" s="1">
        <v>-6.2003764845659599E-3</v>
      </c>
      <c r="N528" s="4" t="s">
        <v>207</v>
      </c>
      <c r="O528" s="1">
        <v>0.99568346433932176</v>
      </c>
      <c r="P528" s="1">
        <v>0.99583944323301754</v>
      </c>
      <c r="Q528" s="1">
        <v>0.99588371193933867</v>
      </c>
      <c r="R528" s="4" t="s">
        <v>207</v>
      </c>
      <c r="S528" s="1">
        <v>0.99782795318524942</v>
      </c>
      <c r="T528" s="1">
        <v>0.99786517893289084</v>
      </c>
      <c r="U528" s="1">
        <v>0.99789123624611431</v>
      </c>
    </row>
    <row r="529" spans="2:21" hidden="1">
      <c r="B529" s="4" t="s">
        <v>208</v>
      </c>
      <c r="C529" s="1">
        <v>-3.2522170400024562E-3</v>
      </c>
      <c r="D529" s="1">
        <v>-1.5302461001974487E-3</v>
      </c>
      <c r="E529" s="1">
        <v>-8.9075813275460367E-3</v>
      </c>
      <c r="F529" s="4" t="s">
        <v>208</v>
      </c>
      <c r="G529" s="1">
        <v>-1.3712616377627457E-3</v>
      </c>
      <c r="H529" s="1">
        <v>-3.6578016095719706E-3</v>
      </c>
      <c r="I529" s="1">
        <v>-2.0461417277304662E-3</v>
      </c>
      <c r="N529" s="4" t="s">
        <v>208</v>
      </c>
      <c r="O529" s="1">
        <v>0.99525285420254961</v>
      </c>
      <c r="P529" s="1">
        <v>0.99543219910412661</v>
      </c>
      <c r="Q529" s="1">
        <v>0.9954770502031226</v>
      </c>
      <c r="R529" s="4" t="s">
        <v>208</v>
      </c>
      <c r="S529" s="1">
        <v>0.99765816211091551</v>
      </c>
      <c r="T529" s="1">
        <v>0.99770080404261563</v>
      </c>
      <c r="U529" s="1">
        <v>0.99774761526831002</v>
      </c>
    </row>
    <row r="530" spans="2:21" hidden="1">
      <c r="B530" s="4" t="s">
        <v>209</v>
      </c>
      <c r="C530" s="1">
        <v>-8.6464781434311688E-4</v>
      </c>
      <c r="D530" s="1">
        <v>-9.8540623694540613E-3</v>
      </c>
      <c r="E530" s="1">
        <v>-7.722672598721456E-3</v>
      </c>
      <c r="F530" s="4" t="s">
        <v>209</v>
      </c>
      <c r="G530" s="1">
        <v>2.1949206694906092E-3</v>
      </c>
      <c r="H530" s="1">
        <v>-1.4061873693938388E-4</v>
      </c>
      <c r="I530" s="1">
        <v>-6.4253048172420602E-3</v>
      </c>
      <c r="N530" s="4" t="s">
        <v>209</v>
      </c>
      <c r="O530" s="1">
        <v>0.99478981159762059</v>
      </c>
      <c r="P530" s="1">
        <v>0.99495077247966324</v>
      </c>
      <c r="Q530" s="1">
        <v>0.99507568031165605</v>
      </c>
      <c r="R530" s="4" t="s">
        <v>209</v>
      </c>
      <c r="S530" s="1">
        <v>0.997487207703464</v>
      </c>
      <c r="T530" s="1">
        <v>0.99750949609636397</v>
      </c>
      <c r="U530" s="1">
        <v>0.99760305519353154</v>
      </c>
    </row>
    <row r="531" spans="2:21" hidden="1">
      <c r="B531" s="4" t="s">
        <v>210</v>
      </c>
      <c r="C531" s="1">
        <v>-3.2210277493016836E-3</v>
      </c>
      <c r="D531" s="1">
        <v>-2.102196035343729E-3</v>
      </c>
      <c r="E531" s="1">
        <v>-6.418124817415838E-3</v>
      </c>
      <c r="F531" s="4" t="s">
        <v>210</v>
      </c>
      <c r="G531" s="1">
        <v>-2.9381458616071173E-3</v>
      </c>
      <c r="H531" s="1">
        <v>-3.6482848956125597E-3</v>
      </c>
      <c r="I531" s="1">
        <v>-7.2607700871420372E-3</v>
      </c>
      <c r="N531" s="4" t="s">
        <v>210</v>
      </c>
      <c r="O531" s="1">
        <v>0.99427181961146194</v>
      </c>
      <c r="P531" s="1">
        <v>0.99441447180463038</v>
      </c>
      <c r="Q531" s="1">
        <v>0.99463143964765233</v>
      </c>
      <c r="R531" s="4" t="s">
        <v>210</v>
      </c>
      <c r="S531" s="1">
        <v>0.99728908232476765</v>
      </c>
      <c r="T531" s="1">
        <v>0.99731680227167641</v>
      </c>
      <c r="U531" s="1">
        <v>0.99746266667987937</v>
      </c>
    </row>
    <row r="532" spans="2:21" hidden="1">
      <c r="B532" s="4" t="s">
        <v>211</v>
      </c>
      <c r="C532" s="1">
        <v>-7.6616640204975068E-3</v>
      </c>
      <c r="D532" s="1">
        <v>-1.1492051166887979E-2</v>
      </c>
      <c r="E532" s="1">
        <v>-1.2083754535198658E-2</v>
      </c>
      <c r="F532" s="4" t="s">
        <v>211</v>
      </c>
      <c r="G532" s="1">
        <v>-3.0211262263035205E-3</v>
      </c>
      <c r="H532" s="1">
        <v>-2.647021662797476E-3</v>
      </c>
      <c r="I532" s="1">
        <v>-1.136527153885887E-2</v>
      </c>
      <c r="N532" s="4" t="s">
        <v>211</v>
      </c>
      <c r="O532" s="1">
        <v>0.99311837787091628</v>
      </c>
      <c r="P532" s="1">
        <v>0.99323192312099973</v>
      </c>
      <c r="Q532" s="1">
        <v>0.99349443707259888</v>
      </c>
      <c r="R532" s="4" t="s">
        <v>211</v>
      </c>
      <c r="S532" s="1">
        <v>0.99685323022548467</v>
      </c>
      <c r="T532" s="1">
        <v>0.99687602998204983</v>
      </c>
      <c r="U532" s="1">
        <v>0.99706424903440261</v>
      </c>
    </row>
    <row r="533" spans="2:21" hidden="1">
      <c r="B533" s="4" t="s">
        <v>212</v>
      </c>
      <c r="C533" s="1">
        <v>-1.0776814286381805E-2</v>
      </c>
      <c r="D533" s="1">
        <v>-5.4420928488858374E-3</v>
      </c>
      <c r="E533" s="1">
        <v>-9.0352925100117727E-3</v>
      </c>
      <c r="F533" s="4" t="s">
        <v>212</v>
      </c>
      <c r="G533" s="1">
        <v>-6.8825164552937029E-3</v>
      </c>
      <c r="H533" s="1">
        <v>-6.3423766015496905E-3</v>
      </c>
      <c r="I533" s="1">
        <v>-6.4164837740962131E-3</v>
      </c>
      <c r="N533" s="4" t="s">
        <v>212</v>
      </c>
      <c r="O533" s="1">
        <v>0.99309579994015773</v>
      </c>
      <c r="P533" s="1">
        <v>0.99320711129815176</v>
      </c>
      <c r="Q533" s="1">
        <v>0.99349532111628847</v>
      </c>
      <c r="R533" s="4" t="s">
        <v>212</v>
      </c>
      <c r="S533" s="1">
        <v>0.99689327347958034</v>
      </c>
      <c r="T533" s="1">
        <v>0.99691636010604512</v>
      </c>
      <c r="U533" s="1">
        <v>0.9970901999551316</v>
      </c>
    </row>
    <row r="534" spans="2:21" hidden="1">
      <c r="B534" s="4" t="s">
        <v>213</v>
      </c>
      <c r="C534" s="1">
        <v>-3.597052012391003E-3</v>
      </c>
      <c r="D534" s="1">
        <v>-4.668873466187249E-3</v>
      </c>
      <c r="E534" s="1">
        <v>-1.1399045846234905E-2</v>
      </c>
      <c r="F534" s="4" t="s">
        <v>213</v>
      </c>
      <c r="G534" s="1">
        <v>-3.0902174524156441E-3</v>
      </c>
      <c r="H534" s="1">
        <v>-4.3132523881704351E-3</v>
      </c>
      <c r="I534" s="1">
        <v>-2.8138849150420764E-3</v>
      </c>
      <c r="N534" s="4" t="s">
        <v>213</v>
      </c>
      <c r="O534" s="1">
        <v>0.99239009229853803</v>
      </c>
      <c r="P534" s="1">
        <v>0.9925265681832951</v>
      </c>
      <c r="Q534" s="1">
        <v>0.99277632138924532</v>
      </c>
      <c r="R534" s="4" t="s">
        <v>213</v>
      </c>
      <c r="S534" s="1">
        <v>0.99666922055072071</v>
      </c>
      <c r="T534" s="1">
        <v>0.99670304605840587</v>
      </c>
      <c r="U534" s="1">
        <v>0.99683633948998684</v>
      </c>
    </row>
    <row r="535" spans="2:21" hidden="1">
      <c r="B535" s="4" t="s">
        <v>214</v>
      </c>
      <c r="C535" s="1">
        <v>-8.5494577695958938E-3</v>
      </c>
      <c r="D535" s="1">
        <v>-3.8760867745725779E-3</v>
      </c>
      <c r="E535" s="1">
        <v>-6.7878042311101741E-3</v>
      </c>
      <c r="F535" s="4" t="s">
        <v>214</v>
      </c>
      <c r="G535" s="1">
        <v>-6.1571306597488669E-3</v>
      </c>
      <c r="H535" s="1">
        <v>-5.5854015125055678E-3</v>
      </c>
      <c r="I535" s="1">
        <v>-3.0175220858777814E-3</v>
      </c>
      <c r="N535" s="4" t="s">
        <v>214</v>
      </c>
      <c r="O535" s="1">
        <v>0.9916087146912872</v>
      </c>
      <c r="P535" s="1">
        <v>0.99180414262212235</v>
      </c>
      <c r="Q535" s="1">
        <v>0.99203158850356132</v>
      </c>
      <c r="R535" s="4" t="s">
        <v>214</v>
      </c>
      <c r="S535" s="1">
        <v>0.99640102472856351</v>
      </c>
      <c r="T535" s="1">
        <v>0.99645623761239899</v>
      </c>
      <c r="U535" s="1">
        <v>0.996553966083224</v>
      </c>
    </row>
    <row r="536" spans="2:21" hidden="1">
      <c r="B536" s="4" t="s">
        <v>215</v>
      </c>
      <c r="C536" s="1">
        <v>-9.7095712612758553E-3</v>
      </c>
      <c r="D536" s="1">
        <v>-8.9127687921056672E-3</v>
      </c>
      <c r="E536" s="1">
        <v>-7.584395688166116E-3</v>
      </c>
      <c r="F536" s="4" t="s">
        <v>215</v>
      </c>
      <c r="G536" s="1">
        <v>-4.9408689564727874E-3</v>
      </c>
      <c r="H536" s="1">
        <v>-4.1804225817719497E-3</v>
      </c>
      <c r="I536" s="1">
        <v>-5.5463979382843077E-3</v>
      </c>
      <c r="N536" s="4" t="s">
        <v>215</v>
      </c>
      <c r="O536" s="1">
        <v>0.99070915121882031</v>
      </c>
      <c r="P536" s="1">
        <v>0.99100419516441585</v>
      </c>
      <c r="Q536" s="1">
        <v>0.9912313744579393</v>
      </c>
      <c r="R536" s="4" t="s">
        <v>215</v>
      </c>
      <c r="S536" s="1">
        <v>0.99607740088811503</v>
      </c>
      <c r="T536" s="1">
        <v>0.99618059138335102</v>
      </c>
      <c r="U536" s="1">
        <v>0.99626878152540366</v>
      </c>
    </row>
    <row r="537" spans="2:21" hidden="1">
      <c r="B537" s="4" t="s">
        <v>216</v>
      </c>
      <c r="C537" s="1">
        <v>-9.0656615912530127E-3</v>
      </c>
      <c r="D537" s="1">
        <v>-1.079255399183239E-2</v>
      </c>
      <c r="E537" s="1">
        <v>-1.2339807559680916E-2</v>
      </c>
      <c r="F537" s="4" t="s">
        <v>216</v>
      </c>
      <c r="G537" s="1">
        <v>-2.3173163129186257E-3</v>
      </c>
      <c r="H537" s="1">
        <v>-5.6561324748839355E-3</v>
      </c>
      <c r="I537" s="1">
        <v>-8.1983026087985526E-3</v>
      </c>
      <c r="N537" s="4" t="s">
        <v>216</v>
      </c>
      <c r="O537" s="1">
        <v>0.98837168929127261</v>
      </c>
      <c r="P537" s="1">
        <v>0.98876933205408524</v>
      </c>
      <c r="Q537" s="1">
        <v>0.9890464353806141</v>
      </c>
      <c r="R537" s="4" t="s">
        <v>216</v>
      </c>
      <c r="S537" s="1">
        <v>0.99529019394653351</v>
      </c>
      <c r="T537" s="1">
        <v>0.99542084085335636</v>
      </c>
      <c r="U537" s="1">
        <v>0.99553639448050868</v>
      </c>
    </row>
    <row r="538" spans="2:21" hidden="1">
      <c r="B538" s="4" t="s">
        <v>217</v>
      </c>
      <c r="C538" s="1">
        <v>-9.2139593418553434E-3</v>
      </c>
      <c r="D538" s="1">
        <v>-8.9689384471436026E-3</v>
      </c>
      <c r="E538" s="1">
        <v>-8.9698879263179886E-3</v>
      </c>
      <c r="F538" s="4" t="s">
        <v>217</v>
      </c>
      <c r="G538" s="1">
        <v>-2.9238394441162877E-3</v>
      </c>
      <c r="H538" s="1">
        <v>-6.0526985246403282E-3</v>
      </c>
      <c r="I538" s="1">
        <v>-6.5815332948554383E-3</v>
      </c>
      <c r="N538" s="4" t="s">
        <v>217</v>
      </c>
      <c r="O538" s="1">
        <v>0.98861488591179691</v>
      </c>
      <c r="P538" s="1">
        <v>0.98907565811758746</v>
      </c>
      <c r="Q538" s="1">
        <v>0.98946742598619164</v>
      </c>
      <c r="R538" s="4" t="s">
        <v>217</v>
      </c>
      <c r="S538" s="1">
        <v>0.99532307797950792</v>
      </c>
      <c r="T538" s="1">
        <v>0.9954765249006281</v>
      </c>
      <c r="U538" s="1">
        <v>0.99563063342110703</v>
      </c>
    </row>
    <row r="539" spans="2:21" hidden="1">
      <c r="B539" s="4" t="s">
        <v>218</v>
      </c>
      <c r="C539" s="1">
        <v>-5.592178808544848E-3</v>
      </c>
      <c r="D539" s="1">
        <v>-5.7340314977907553E-3</v>
      </c>
      <c r="E539" s="1">
        <v>-8.6378015161369323E-3</v>
      </c>
      <c r="F539" s="4" t="s">
        <v>218</v>
      </c>
      <c r="G539" s="1">
        <v>-3.2645413941421496E-3</v>
      </c>
      <c r="H539" s="1">
        <v>-6.8819250196914625E-3</v>
      </c>
      <c r="I539" s="1">
        <v>-5.5177319909885426E-3</v>
      </c>
      <c r="N539" s="4" t="s">
        <v>218</v>
      </c>
      <c r="O539" s="1">
        <v>0.98743537415224236</v>
      </c>
      <c r="P539" s="1">
        <v>0.98791118537038314</v>
      </c>
      <c r="Q539" s="1">
        <v>0.98834269332129443</v>
      </c>
      <c r="R539" s="4" t="s">
        <v>218</v>
      </c>
      <c r="S539" s="1">
        <v>0.9948690871877397</v>
      </c>
      <c r="T539" s="1">
        <v>0.9950138155385404</v>
      </c>
      <c r="U539" s="1">
        <v>0.99522845555199779</v>
      </c>
    </row>
    <row r="540" spans="2:21" hidden="1">
      <c r="B540" s="4" t="s">
        <v>219</v>
      </c>
      <c r="C540" s="1">
        <v>-6.7885269232735353E-3</v>
      </c>
      <c r="D540" s="1">
        <v>-1.0179313302426813E-2</v>
      </c>
      <c r="E540" s="1">
        <v>-9.7197323458813323E-3</v>
      </c>
      <c r="F540" s="4" t="s">
        <v>219</v>
      </c>
      <c r="G540" s="1">
        <v>-2.4970420728802085E-3</v>
      </c>
      <c r="H540" s="1">
        <v>-3.7374853471403989E-3</v>
      </c>
      <c r="I540" s="1">
        <v>-5.6869370030961913E-3</v>
      </c>
      <c r="N540" s="4" t="s">
        <v>219</v>
      </c>
      <c r="O540" s="1">
        <v>0.98624260839063127</v>
      </c>
      <c r="P540" s="1">
        <v>0.98662053952606443</v>
      </c>
      <c r="Q540" s="1">
        <v>0.9870661569059993</v>
      </c>
      <c r="R540" s="4" t="s">
        <v>219</v>
      </c>
      <c r="S540" s="1">
        <v>0.99436551702323006</v>
      </c>
      <c r="T540" s="1">
        <v>0.99449091313651228</v>
      </c>
      <c r="U540" s="1">
        <v>0.99475657963477548</v>
      </c>
    </row>
    <row r="541" spans="2:21" hidden="1">
      <c r="B541" s="4" t="s">
        <v>220</v>
      </c>
      <c r="C541" s="1">
        <v>-7.6395186113349936E-3</v>
      </c>
      <c r="D541" s="1">
        <v>-7.2412459284519406E-3</v>
      </c>
      <c r="E541" s="1">
        <v>-9.8520238576423631E-3</v>
      </c>
      <c r="F541" s="4" t="s">
        <v>220</v>
      </c>
      <c r="G541" s="1">
        <v>-2.7194985581071936E-3</v>
      </c>
      <c r="H541" s="1">
        <v>-2.9379662251104647E-3</v>
      </c>
      <c r="I541" s="1">
        <v>-7.7016591249870281E-3</v>
      </c>
      <c r="N541" s="4" t="s">
        <v>220</v>
      </c>
      <c r="O541" s="1">
        <v>0.98501509073479632</v>
      </c>
      <c r="P541" s="1">
        <v>0.98522272184033377</v>
      </c>
      <c r="Q541" s="1">
        <v>0.9856497895458276</v>
      </c>
      <c r="R541" s="4" t="s">
        <v>220</v>
      </c>
      <c r="S541" s="1">
        <v>0.99383219037305004</v>
      </c>
      <c r="T541" s="1">
        <v>0.99390049800327518</v>
      </c>
      <c r="U541" s="1">
        <v>0.99421308840956391</v>
      </c>
    </row>
    <row r="542" spans="2:21" hidden="1">
      <c r="B542" s="4" t="s">
        <v>221</v>
      </c>
      <c r="C542" s="1">
        <v>-1.1075825019552905E-2</v>
      </c>
      <c r="D542" s="1">
        <v>-7.5963384393770705E-3</v>
      </c>
      <c r="E542" s="1">
        <v>-1.5021057547232654E-2</v>
      </c>
      <c r="F542" s="4" t="s">
        <v>221</v>
      </c>
      <c r="G542" s="1">
        <v>-1.6192543825238161E-3</v>
      </c>
      <c r="H542" s="1">
        <v>-4.9748922489963009E-3</v>
      </c>
      <c r="I542" s="1">
        <v>-5.8561116832881299E-3</v>
      </c>
      <c r="N542" s="4" t="s">
        <v>221</v>
      </c>
      <c r="O542" s="1">
        <v>0.98172561912697831</v>
      </c>
      <c r="P542" s="1">
        <v>0.98185113058196571</v>
      </c>
      <c r="Q542" s="1">
        <v>0.98217742462776836</v>
      </c>
      <c r="R542" s="4" t="s">
        <v>221</v>
      </c>
      <c r="S542" s="1">
        <v>0.99249042642671248</v>
      </c>
      <c r="T542" s="1">
        <v>0.99254413875494973</v>
      </c>
      <c r="U542" s="1">
        <v>0.99283985029183019</v>
      </c>
    </row>
    <row r="543" spans="2:21" hidden="1">
      <c r="B543" s="4" t="s">
        <v>222</v>
      </c>
      <c r="C543" s="1">
        <v>-2.5860137007092826E-3</v>
      </c>
      <c r="D543" s="1">
        <v>-1.3584251437832347E-2</v>
      </c>
      <c r="E543" s="1">
        <v>-1.3591309778618761E-2</v>
      </c>
      <c r="F543" s="4" t="s">
        <v>222</v>
      </c>
      <c r="G543" s="1">
        <v>-8.0867171074364506E-3</v>
      </c>
      <c r="H543" s="1">
        <v>-1.9415391883668724E-3</v>
      </c>
      <c r="I543" s="1">
        <v>-4.3961988586541968E-3</v>
      </c>
      <c r="N543" s="4" t="s">
        <v>222</v>
      </c>
      <c r="O543" s="1">
        <v>0.98213698039426167</v>
      </c>
      <c r="P543" s="1">
        <v>0.98229788360399417</v>
      </c>
      <c r="Q543" s="1">
        <v>0.98255721939770235</v>
      </c>
      <c r="R543" s="4" t="s">
        <v>222</v>
      </c>
      <c r="S543" s="1">
        <v>0.99262104987245481</v>
      </c>
      <c r="T543" s="1">
        <v>0.99265467504295879</v>
      </c>
      <c r="U543" s="1">
        <v>0.99290159302368175</v>
      </c>
    </row>
    <row r="544" spans="2:21" hidden="1">
      <c r="B544" s="4" t="s">
        <v>223</v>
      </c>
      <c r="C544" s="1">
        <v>-9.1266957529439214E-3</v>
      </c>
      <c r="D544" s="1">
        <v>-6.5834520360345886E-3</v>
      </c>
      <c r="E544" s="1">
        <v>-1.2830063610449857E-2</v>
      </c>
      <c r="F544" s="4" t="s">
        <v>223</v>
      </c>
      <c r="G544" s="1">
        <v>-4.9365187884367967E-3</v>
      </c>
      <c r="H544" s="1">
        <v>-3.276475997122772E-3</v>
      </c>
      <c r="I544" s="1">
        <v>-4.9643765096592943E-3</v>
      </c>
      <c r="N544" s="4" t="s">
        <v>223</v>
      </c>
      <c r="O544" s="1">
        <v>0.98044097571066291</v>
      </c>
      <c r="P544" s="1">
        <v>0.98066449343772732</v>
      </c>
      <c r="Q544" s="1">
        <v>0.98100020987378889</v>
      </c>
      <c r="R544" s="4" t="s">
        <v>223</v>
      </c>
      <c r="S544" s="1">
        <v>0.99191135324081126</v>
      </c>
      <c r="T544" s="1">
        <v>0.99198507408910874</v>
      </c>
      <c r="U544" s="1">
        <v>0.9921824928839269</v>
      </c>
    </row>
    <row r="545" spans="2:21" hidden="1">
      <c r="B545" s="4" t="s">
        <v>224</v>
      </c>
      <c r="C545" s="1">
        <v>-9.0249670005113775E-3</v>
      </c>
      <c r="D545" s="1">
        <v>-4.8960822165732684E-3</v>
      </c>
      <c r="E545" s="1">
        <v>-1.045849078247368E-2</v>
      </c>
      <c r="F545" s="4" t="s">
        <v>224</v>
      </c>
      <c r="G545" s="1">
        <v>-2.6403930986016273E-3</v>
      </c>
      <c r="H545" s="1">
        <v>-3.1367668945109861E-3</v>
      </c>
      <c r="I545" s="1">
        <v>-9.5025833064971803E-3</v>
      </c>
      <c r="N545" s="4" t="s">
        <v>224</v>
      </c>
      <c r="O545" s="1">
        <v>0.97858329001965205</v>
      </c>
      <c r="P545" s="1">
        <v>0.97879958918409593</v>
      </c>
      <c r="Q545" s="1">
        <v>0.97930492560024918</v>
      </c>
      <c r="R545" s="4" t="s">
        <v>224</v>
      </c>
      <c r="S545" s="1">
        <v>0.99105209170227448</v>
      </c>
      <c r="T545" s="1">
        <v>0.991194872756189</v>
      </c>
      <c r="U545" s="1">
        <v>0.99139207648491778</v>
      </c>
    </row>
    <row r="546" spans="2:21" hidden="1">
      <c r="B546" s="4" t="s">
        <v>225</v>
      </c>
      <c r="C546" s="1">
        <v>-6.7132309787631579E-3</v>
      </c>
      <c r="D546" s="1">
        <v>-1.2892685103648665E-2</v>
      </c>
      <c r="E546" s="1">
        <v>-1.5511247163484293E-2</v>
      </c>
      <c r="F546" s="4" t="s">
        <v>225</v>
      </c>
      <c r="G546" s="1">
        <v>-2.0632028937870609E-3</v>
      </c>
      <c r="H546" s="1">
        <v>-4.4659020597055425E-3</v>
      </c>
      <c r="I546" s="1">
        <v>-7.4249065474355754E-3</v>
      </c>
      <c r="N546" s="4" t="s">
        <v>225</v>
      </c>
      <c r="O546" s="1">
        <v>0.97656364147736208</v>
      </c>
      <c r="P546" s="1">
        <v>0.97667179134807569</v>
      </c>
      <c r="Q546" s="1">
        <v>0.97729684922960536</v>
      </c>
      <c r="R546" s="4" t="s">
        <v>225</v>
      </c>
      <c r="S546" s="1">
        <v>0.99005332071115515</v>
      </c>
      <c r="T546" s="1">
        <v>0.99022271697136</v>
      </c>
      <c r="U546" s="1">
        <v>0.99048753958281499</v>
      </c>
    </row>
    <row r="547" spans="2:21" hidden="1">
      <c r="B547" s="4" t="s">
        <v>226</v>
      </c>
      <c r="C547" s="1">
        <v>-1.1062025015349052E-2</v>
      </c>
      <c r="D547" s="1">
        <v>-1.1910643616706662E-2</v>
      </c>
      <c r="E547" s="1">
        <v>-1.7126964396052373E-2</v>
      </c>
      <c r="F547" s="4" t="s">
        <v>226</v>
      </c>
      <c r="G547" s="1">
        <v>-2.5797527674805061E-3</v>
      </c>
      <c r="H547" s="1">
        <v>-5.3154100826290499E-3</v>
      </c>
      <c r="I547" s="1">
        <v>-3.4958986505425746E-3</v>
      </c>
      <c r="N547" s="4" t="s">
        <v>226</v>
      </c>
      <c r="O547" s="1">
        <v>0.97250993516514672</v>
      </c>
      <c r="P547" s="1">
        <v>0.97244494852650365</v>
      </c>
      <c r="Q547" s="1">
        <v>0.97312256063933944</v>
      </c>
      <c r="R547" s="4" t="s">
        <v>226</v>
      </c>
      <c r="S547" s="1">
        <v>0.98808576819519378</v>
      </c>
      <c r="T547" s="1">
        <v>0.9882266862921758</v>
      </c>
      <c r="U547" s="1">
        <v>0.98865203663809909</v>
      </c>
    </row>
    <row r="548" spans="2:21" hidden="1">
      <c r="B548" s="4" t="s">
        <v>227</v>
      </c>
      <c r="C548" s="1">
        <v>-6.8656517579859921E-3</v>
      </c>
      <c r="D548" s="1">
        <v>-7.8955668516309755E-3</v>
      </c>
      <c r="E548" s="1">
        <v>-1.3348059736337623E-2</v>
      </c>
      <c r="F548" s="4" t="s">
        <v>227</v>
      </c>
      <c r="G548" s="1">
        <v>-2.0845173953571768E-3</v>
      </c>
      <c r="H548" s="1">
        <v>-5.3160731381747192E-3</v>
      </c>
      <c r="I548" s="1">
        <v>-4.3184520623901716E-3</v>
      </c>
      <c r="N548" s="4" t="s">
        <v>227</v>
      </c>
      <c r="O548" s="1">
        <v>0.97178627516423766</v>
      </c>
      <c r="P548" s="1">
        <v>0.971736663428585</v>
      </c>
      <c r="Q548" s="1">
        <v>0.97240448655057765</v>
      </c>
      <c r="R548" s="4" t="s">
        <v>227</v>
      </c>
      <c r="S548" s="1">
        <v>0.9875136010586083</v>
      </c>
      <c r="T548" s="1">
        <v>0.98766054722806795</v>
      </c>
      <c r="U548" s="1">
        <v>0.98820846232744608</v>
      </c>
    </row>
    <row r="549" spans="2:21" hidden="1">
      <c r="B549" s="4" t="s">
        <v>228</v>
      </c>
      <c r="C549" s="1">
        <v>-1.2377425537379328E-2</v>
      </c>
      <c r="D549" s="1">
        <v>-6.941104465729684E-3</v>
      </c>
      <c r="E549" s="1">
        <v>-1.4462363013146805E-2</v>
      </c>
      <c r="F549" s="4" t="s">
        <v>228</v>
      </c>
      <c r="G549" s="1">
        <v>-4.970082629813518E-3</v>
      </c>
      <c r="H549" s="1">
        <v>-2.8547413201985699E-4</v>
      </c>
      <c r="I549" s="1">
        <v>-2.0726662391286274E-3</v>
      </c>
      <c r="N549" s="4" t="s">
        <v>228</v>
      </c>
      <c r="O549" s="1">
        <v>0.96872144109663127</v>
      </c>
      <c r="P549" s="1">
        <v>0.96902746839224196</v>
      </c>
      <c r="Q549" s="1">
        <v>0.96960556627828354</v>
      </c>
      <c r="R549" s="4" t="s">
        <v>228</v>
      </c>
      <c r="S549" s="1">
        <v>0.98585041285767172</v>
      </c>
      <c r="T549" s="1">
        <v>0.98610857022661325</v>
      </c>
      <c r="U549" s="1">
        <v>0.98671649632142433</v>
      </c>
    </row>
    <row r="550" spans="2:21" hidden="1">
      <c r="B550" s="4" t="s">
        <v>229</v>
      </c>
      <c r="C550" s="1">
        <v>-1.7724880957371104E-2</v>
      </c>
      <c r="D550" s="1">
        <v>-1.1572864446002321E-2</v>
      </c>
      <c r="E550" s="1">
        <v>-1.0490521549536528E-2</v>
      </c>
      <c r="F550" s="4" t="s">
        <v>229</v>
      </c>
      <c r="G550" s="1">
        <v>-6.2372667042721189E-3</v>
      </c>
      <c r="H550" s="1">
        <v>-6.5023542673421936E-3</v>
      </c>
      <c r="I550" s="1">
        <v>-8.9375457122849583E-3</v>
      </c>
      <c r="N550" s="4" t="s">
        <v>229</v>
      </c>
      <c r="O550" s="1">
        <v>0.96506424542589375</v>
      </c>
      <c r="P550" s="1">
        <v>0.96589077892112907</v>
      </c>
      <c r="Q550" s="1">
        <v>0.96660281328997</v>
      </c>
      <c r="R550" s="4" t="s">
        <v>229</v>
      </c>
      <c r="S550" s="1">
        <v>0.98380332824827643</v>
      </c>
      <c r="T550" s="1">
        <v>0.98427272821169209</v>
      </c>
      <c r="U550" s="1">
        <v>0.98494091425144803</v>
      </c>
    </row>
    <row r="551" spans="2:21" hidden="1">
      <c r="B551" s="4" t="s">
        <v>230</v>
      </c>
      <c r="C551" s="1">
        <v>-9.2794370803328339E-3</v>
      </c>
      <c r="D551" s="1">
        <v>-4.8437404500852937E-3</v>
      </c>
      <c r="E551" s="1">
        <v>-1.0354386714085844E-2</v>
      </c>
      <c r="F551" s="4" t="s">
        <v>230</v>
      </c>
      <c r="G551" s="1">
        <v>-9.9282250702547974E-3</v>
      </c>
      <c r="H551" s="1">
        <v>-9.0408145529545497E-3</v>
      </c>
      <c r="I551" s="1">
        <v>-7.1447696983717602E-3</v>
      </c>
      <c r="N551" s="4" t="s">
        <v>230</v>
      </c>
      <c r="O551" s="1">
        <v>0.96073037792284643</v>
      </c>
      <c r="P551" s="1">
        <v>0.96203697157848111</v>
      </c>
      <c r="Q551" s="1">
        <v>0.96322676097814819</v>
      </c>
      <c r="R551" s="4" t="s">
        <v>230</v>
      </c>
      <c r="S551" s="1">
        <v>0.98135196241771117</v>
      </c>
      <c r="T551" s="1">
        <v>0.98202773930566889</v>
      </c>
      <c r="U551" s="1">
        <v>0.98283509193422813</v>
      </c>
    </row>
    <row r="552" spans="2:21" hidden="1">
      <c r="B552" s="4" t="s">
        <v>231</v>
      </c>
      <c r="C552" s="1">
        <v>-8.5371690734868874E-3</v>
      </c>
      <c r="D552" s="1">
        <v>-1.2098867459696371E-2</v>
      </c>
      <c r="E552" s="1">
        <v>-9.0817790311659083E-3</v>
      </c>
      <c r="F552" s="4" t="s">
        <v>231</v>
      </c>
      <c r="G552" s="1">
        <v>-7.7187183990501569E-3</v>
      </c>
      <c r="H552" s="1">
        <v>-6.3571975111402996E-3</v>
      </c>
      <c r="I552" s="1">
        <v>-6.6921533454200105E-3</v>
      </c>
      <c r="N552" s="4" t="s">
        <v>231</v>
      </c>
      <c r="O552" s="1">
        <v>0.95400546065048875</v>
      </c>
      <c r="P552" s="1">
        <v>0.95559097569917562</v>
      </c>
      <c r="Q552" s="1">
        <v>0.95740649213734219</v>
      </c>
      <c r="R552" s="4" t="s">
        <v>231</v>
      </c>
      <c r="S552" s="1">
        <v>0.97788490437349695</v>
      </c>
      <c r="T552" s="1">
        <v>0.97868537778181119</v>
      </c>
      <c r="U552" s="1">
        <v>0.97968120230835476</v>
      </c>
    </row>
    <row r="553" spans="2:21" hidden="1">
      <c r="B553" s="4" t="s">
        <v>232</v>
      </c>
      <c r="C553" s="1">
        <v>-6.9135676791645222E-3</v>
      </c>
      <c r="D553" s="1">
        <v>-4.197829027058962E-3</v>
      </c>
      <c r="E553" s="1">
        <v>-2.3400962273290513E-2</v>
      </c>
      <c r="F553" s="4" t="s">
        <v>232</v>
      </c>
      <c r="G553" s="1">
        <v>-9.5672119373133319E-3</v>
      </c>
      <c r="H553" s="1">
        <v>-9.3695936537453624E-3</v>
      </c>
      <c r="I553" s="1">
        <v>-6.5669910170654527E-3</v>
      </c>
      <c r="N553" s="4" t="s">
        <v>232</v>
      </c>
      <c r="O553" s="1">
        <v>0.95004717632498903</v>
      </c>
      <c r="P553" s="1">
        <v>0.95188527348739727</v>
      </c>
      <c r="Q553" s="1">
        <v>0.95431450567055953</v>
      </c>
      <c r="R553" s="4" t="s">
        <v>232</v>
      </c>
      <c r="S553" s="1">
        <v>0.97537874079257847</v>
      </c>
      <c r="T553" s="1">
        <v>0.97626399141856957</v>
      </c>
      <c r="U553" s="1">
        <v>0.97751894002633921</v>
      </c>
    </row>
    <row r="554" spans="2:21" hidden="1">
      <c r="B554" s="4" t="s">
        <v>233</v>
      </c>
      <c r="C554" s="1">
        <v>-9.6247167779366094E-3</v>
      </c>
      <c r="D554" s="1">
        <v>-4.3892107739433219E-3</v>
      </c>
      <c r="E554" s="1">
        <v>-1.6447197911147415E-2</v>
      </c>
      <c r="F554" s="4" t="s">
        <v>233</v>
      </c>
      <c r="G554" s="1">
        <v>-4.393612509866608E-3</v>
      </c>
      <c r="H554" s="1">
        <v>-5.0927239497735597E-3</v>
      </c>
      <c r="I554" s="1">
        <v>-1.080251128459403E-2</v>
      </c>
      <c r="N554" s="4" t="s">
        <v>233</v>
      </c>
      <c r="O554" s="1">
        <v>0.94351954656773696</v>
      </c>
      <c r="P554" s="1">
        <v>0.94573463397683954</v>
      </c>
      <c r="Q554" s="1">
        <v>0.94867335350322879</v>
      </c>
      <c r="R554" s="4" t="s">
        <v>233</v>
      </c>
      <c r="S554" s="1">
        <v>0.97168544193440187</v>
      </c>
      <c r="T554" s="1">
        <v>0.97265736765867827</v>
      </c>
      <c r="U554" s="1">
        <v>0.97421949580971567</v>
      </c>
    </row>
    <row r="555" spans="2:21" hidden="1">
      <c r="B555" s="4" t="s">
        <v>234</v>
      </c>
      <c r="C555" s="1">
        <v>-6.6776733702498545E-3</v>
      </c>
      <c r="D555" s="1">
        <v>-3.9261381846897973E-3</v>
      </c>
      <c r="E555" s="1">
        <v>-1.9637341796317889E-2</v>
      </c>
      <c r="F555" s="4" t="s">
        <v>234</v>
      </c>
      <c r="G555" s="1">
        <v>-7.1186613279552707E-3</v>
      </c>
      <c r="H555" s="1">
        <v>-6.2278780164890966E-3</v>
      </c>
      <c r="I555" s="1">
        <v>-7.788676160665713E-3</v>
      </c>
      <c r="N555" s="4" t="s">
        <v>234</v>
      </c>
      <c r="O555" s="1">
        <v>0.93611186423330683</v>
      </c>
      <c r="P555" s="1">
        <v>0.93885734760902606</v>
      </c>
      <c r="Q555" s="1">
        <v>0.94221172423927202</v>
      </c>
      <c r="R555" s="4" t="s">
        <v>234</v>
      </c>
      <c r="S555" s="1">
        <v>0.96730549761588946</v>
      </c>
      <c r="T555" s="1">
        <v>0.96844817568481623</v>
      </c>
      <c r="U555" s="1">
        <v>0.97031358469791651</v>
      </c>
    </row>
    <row r="556" spans="2:21" hidden="1">
      <c r="B556" s="4" t="s">
        <v>235</v>
      </c>
      <c r="C556" s="1">
        <v>-1.9520810789880761E-2</v>
      </c>
      <c r="D556" s="1">
        <v>-2.137437456892384E-2</v>
      </c>
      <c r="E556" s="1">
        <v>-1.9990789293329217E-2</v>
      </c>
      <c r="F556" s="4" t="s">
        <v>235</v>
      </c>
      <c r="G556" s="1">
        <v>-7.1183361763886895E-3</v>
      </c>
      <c r="H556" s="1">
        <v>-1.2977734498068544E-2</v>
      </c>
      <c r="I556" s="1">
        <v>-6.4344411979198636E-3</v>
      </c>
      <c r="N556" s="4" t="s">
        <v>235</v>
      </c>
      <c r="O556" s="1">
        <v>0.92771958789765208</v>
      </c>
      <c r="P556" s="1">
        <v>0.93110258875810104</v>
      </c>
      <c r="Q556" s="1">
        <v>0.93493229391944821</v>
      </c>
      <c r="R556" s="4" t="s">
        <v>235</v>
      </c>
      <c r="S556" s="1">
        <v>0.96216618691488276</v>
      </c>
      <c r="T556" s="1">
        <v>0.96348377920531869</v>
      </c>
      <c r="U556" s="1">
        <v>0.96571722655463033</v>
      </c>
    </row>
    <row r="557" spans="2:21" hidden="1">
      <c r="B557" s="4" t="s">
        <v>236</v>
      </c>
      <c r="C557" s="1">
        <v>-1.9986209737781389E-2</v>
      </c>
      <c r="D557" s="1">
        <v>-1.5476622645588189E-2</v>
      </c>
      <c r="E557" s="1">
        <v>-1.8526802223557848E-2</v>
      </c>
      <c r="F557" s="4" t="s">
        <v>236</v>
      </c>
      <c r="G557" s="1">
        <v>-9.8872240209601572E-3</v>
      </c>
      <c r="H557" s="1">
        <v>-7.8252530449565653E-3</v>
      </c>
      <c r="I557" s="1">
        <v>-1.8298280213372733E-2</v>
      </c>
      <c r="N557" s="4" t="s">
        <v>236</v>
      </c>
      <c r="O557" s="1">
        <v>0.91926456656806499</v>
      </c>
      <c r="P557" s="1">
        <v>0.92299848538706475</v>
      </c>
      <c r="Q557" s="1">
        <v>0.92745363925089164</v>
      </c>
      <c r="R557" s="4" t="s">
        <v>236</v>
      </c>
      <c r="S557" s="1">
        <v>0.95544955568213163</v>
      </c>
      <c r="T557" s="1">
        <v>0.95685978334923805</v>
      </c>
      <c r="U557" s="1">
        <v>0.95955719269474105</v>
      </c>
    </row>
    <row r="558" spans="2:21" hidden="1">
      <c r="B558" s="4" t="s">
        <v>237</v>
      </c>
      <c r="C558" s="1">
        <v>-1.6291816774505932E-2</v>
      </c>
      <c r="D558" s="1">
        <v>-1.9715246204126381E-2</v>
      </c>
      <c r="E558" s="1">
        <v>-2.4682240494316911E-2</v>
      </c>
      <c r="F558" s="4" t="s">
        <v>237</v>
      </c>
      <c r="G558" s="1">
        <v>-2.0298782501001908E-2</v>
      </c>
      <c r="H558" s="1">
        <v>-8.9718409045718966E-3</v>
      </c>
      <c r="I558" s="1">
        <v>-1.5704248483749076E-2</v>
      </c>
      <c r="N558" s="4" t="s">
        <v>237</v>
      </c>
      <c r="O558" s="1">
        <v>0.907911451602605</v>
      </c>
      <c r="P558" s="1">
        <v>0.91171132964136792</v>
      </c>
      <c r="Q558" s="1">
        <v>0.91693794950902552</v>
      </c>
      <c r="R558" s="4" t="s">
        <v>237</v>
      </c>
      <c r="S558" s="1">
        <v>0.94955102001728053</v>
      </c>
      <c r="T558" s="1">
        <v>0.9508923304421093</v>
      </c>
      <c r="U558" s="1">
        <v>0.95414272655009835</v>
      </c>
    </row>
    <row r="559" spans="2:21" hidden="1">
      <c r="B559" s="4" t="s">
        <v>238</v>
      </c>
      <c r="C559" s="1">
        <v>-2.6897526296106568E-2</v>
      </c>
      <c r="D559" s="1">
        <v>-2.0653679298702408E-2</v>
      </c>
      <c r="E559" s="1">
        <v>-1.8620042345034192E-2</v>
      </c>
      <c r="F559" s="4" t="s">
        <v>238</v>
      </c>
      <c r="G559" s="1">
        <v>-1.2441229299864515E-2</v>
      </c>
      <c r="H559" s="1">
        <v>-1.4603154207811274E-2</v>
      </c>
      <c r="I559" s="1">
        <v>-1.755173837261749E-2</v>
      </c>
      <c r="N559" s="4" t="s">
        <v>238</v>
      </c>
      <c r="O559" s="1">
        <v>0.89655817335294619</v>
      </c>
      <c r="P559" s="1">
        <v>0.90002079161960813</v>
      </c>
      <c r="Q559" s="1">
        <v>0.90612603843209105</v>
      </c>
      <c r="R559" s="4" t="s">
        <v>238</v>
      </c>
      <c r="S559" s="1">
        <v>0.94193562455642033</v>
      </c>
      <c r="T559" s="1">
        <v>0.94310293668038669</v>
      </c>
      <c r="U559" s="1">
        <v>0.94697564209292318</v>
      </c>
    </row>
    <row r="560" spans="2:21" hidden="1">
      <c r="B560" s="4" t="s">
        <v>239</v>
      </c>
      <c r="C560" s="1">
        <v>-2.5211217720473036E-2</v>
      </c>
      <c r="D560" s="1">
        <v>-1.8585957024151663E-2</v>
      </c>
      <c r="E560" s="1">
        <v>-2.0283436977793591E-2</v>
      </c>
      <c r="F560" s="4" t="s">
        <v>239</v>
      </c>
      <c r="G560" s="1">
        <v>-1.9172047341138081E-2</v>
      </c>
      <c r="H560" s="1">
        <v>-1.8932925955298472E-2</v>
      </c>
      <c r="I560" s="1">
        <v>-2.0263813688140321E-2</v>
      </c>
      <c r="N560" s="4" t="s">
        <v>239</v>
      </c>
      <c r="O560" s="1">
        <v>0.88416798902440141</v>
      </c>
      <c r="P560" s="1">
        <v>0.88719764590490757</v>
      </c>
      <c r="Q560" s="1">
        <v>0.89408249468690948</v>
      </c>
      <c r="R560" s="4" t="s">
        <v>239</v>
      </c>
      <c r="S560" s="1">
        <v>0.93318236986936587</v>
      </c>
      <c r="T560" s="1">
        <v>0.93419867856237571</v>
      </c>
      <c r="U560" s="1">
        <v>0.93858372110366295</v>
      </c>
    </row>
    <row r="561" spans="2:21" hidden="1">
      <c r="B561" s="4" t="s">
        <v>240</v>
      </c>
      <c r="C561" s="1">
        <v>-3.1665966210328604E-3</v>
      </c>
      <c r="D561" s="1">
        <v>-1.8245229528277028E-2</v>
      </c>
      <c r="E561" s="1">
        <v>-2.6134095815165587E-2</v>
      </c>
      <c r="F561" s="4" t="s">
        <v>240</v>
      </c>
      <c r="G561" s="1">
        <v>-4.8580206051498133E-3</v>
      </c>
      <c r="H561" s="1">
        <v>-1.8948435293245101E-2</v>
      </c>
      <c r="I561" s="1">
        <v>-1.3136858025503632E-2</v>
      </c>
      <c r="N561" s="4" t="s">
        <v>240</v>
      </c>
      <c r="O561" s="1">
        <v>0.87079944192227943</v>
      </c>
      <c r="P561" s="1">
        <v>0.87364460585172354</v>
      </c>
      <c r="Q561" s="1">
        <v>0.88088150171587953</v>
      </c>
      <c r="R561" s="4" t="s">
        <v>240</v>
      </c>
      <c r="S561" s="1">
        <v>0.92309147514340029</v>
      </c>
      <c r="T561" s="1">
        <v>0.92410758809435167</v>
      </c>
      <c r="U561" s="1">
        <v>0.92871886425779304</v>
      </c>
    </row>
    <row r="562" spans="2:21" hidden="1">
      <c r="B562" s="4" t="s">
        <v>241</v>
      </c>
      <c r="C562" s="1">
        <v>-2.6124895919734815E-2</v>
      </c>
      <c r="D562" s="1">
        <v>-1.4649410826285484E-2</v>
      </c>
      <c r="E562" s="1">
        <v>-2.7258002381848986E-2</v>
      </c>
      <c r="F562" s="4" t="s">
        <v>241</v>
      </c>
      <c r="G562" s="1">
        <v>-2.339348511615516E-2</v>
      </c>
      <c r="H562" s="1">
        <v>-1.5570883166675605E-2</v>
      </c>
      <c r="I562" s="1">
        <v>-1.9577198286311336E-2</v>
      </c>
      <c r="N562" s="4" t="s">
        <v>241</v>
      </c>
      <c r="O562" s="1">
        <v>0.858746066165748</v>
      </c>
      <c r="P562" s="1">
        <v>0.86243371050752282</v>
      </c>
      <c r="Q562" s="1">
        <v>0.86931243579609907</v>
      </c>
      <c r="R562" s="4" t="s">
        <v>241</v>
      </c>
      <c r="S562" s="1">
        <v>0.90921042160945542</v>
      </c>
      <c r="T562" s="1">
        <v>0.91053303812440411</v>
      </c>
      <c r="U562" s="1">
        <v>0.91530765885722309</v>
      </c>
    </row>
    <row r="563" spans="2:21" hidden="1">
      <c r="B563" s="4" t="s">
        <v>242</v>
      </c>
      <c r="C563" s="1">
        <v>-2.1941734359653964E-2</v>
      </c>
      <c r="D563" s="1">
        <v>-3.2117267451999963E-2</v>
      </c>
      <c r="E563" s="1">
        <v>-3.074534126777078E-2</v>
      </c>
      <c r="F563" s="4" t="s">
        <v>242</v>
      </c>
      <c r="G563" s="1">
        <v>-1.3755788720464004E-2</v>
      </c>
      <c r="H563" s="1">
        <v>-8.3724950395991336E-3</v>
      </c>
      <c r="I563" s="1">
        <v>-2.1247632231407014E-2</v>
      </c>
      <c r="N563" s="4" t="s">
        <v>242</v>
      </c>
      <c r="O563" s="1">
        <v>0.84077540821856034</v>
      </c>
      <c r="P563" s="1">
        <v>0.84582415430934876</v>
      </c>
      <c r="Q563" s="1">
        <v>0.8534591171174255</v>
      </c>
      <c r="R563" s="4" t="s">
        <v>242</v>
      </c>
      <c r="S563" s="1">
        <v>0.89877252103634098</v>
      </c>
      <c r="T563" s="1">
        <v>0.90053980393404109</v>
      </c>
      <c r="U563" s="1">
        <v>0.90584188780367159</v>
      </c>
    </row>
    <row r="564" spans="2:21" hidden="1">
      <c r="B564" s="4" t="s">
        <v>243</v>
      </c>
      <c r="C564" s="1">
        <v>-3.6652499068964374E-2</v>
      </c>
      <c r="D564" s="1">
        <v>-4.0180770195139638E-2</v>
      </c>
      <c r="E564" s="1">
        <v>-3.1505888626545506E-2</v>
      </c>
      <c r="F564" s="4" t="s">
        <v>243</v>
      </c>
      <c r="G564" s="1">
        <v>-2.2477690761661805E-2</v>
      </c>
      <c r="H564" s="1">
        <v>-1.4455587638827334E-2</v>
      </c>
      <c r="I564" s="1">
        <v>-2.1892230264767883E-2</v>
      </c>
      <c r="N564" s="4" t="s">
        <v>243</v>
      </c>
      <c r="O564" s="1">
        <v>0.82381128905557399</v>
      </c>
      <c r="P564" s="1">
        <v>0.82943094287748642</v>
      </c>
      <c r="Q564" s="1">
        <v>0.84008782269138305</v>
      </c>
      <c r="R564" s="4" t="s">
        <v>243</v>
      </c>
      <c r="S564" s="1">
        <v>0.88422957423993065</v>
      </c>
      <c r="T564" s="1">
        <v>0.88675893356837976</v>
      </c>
      <c r="U564" s="1">
        <v>0.89310320447517988</v>
      </c>
    </row>
    <row r="565" spans="2:21" hidden="1">
      <c r="B565" s="4" t="s">
        <v>244</v>
      </c>
      <c r="C565" s="1">
        <v>-2.2840415269166237E-2</v>
      </c>
      <c r="D565" s="1">
        <v>-5.5709539116556926E-2</v>
      </c>
      <c r="E565" s="1">
        <v>-3.1910078105871417E-2</v>
      </c>
      <c r="F565" s="4" t="s">
        <v>244</v>
      </c>
      <c r="G565" s="1">
        <v>-3.9553394217976739E-2</v>
      </c>
      <c r="H565" s="1">
        <v>-1.8805398758304594E-2</v>
      </c>
      <c r="I565" s="1">
        <v>-2.8095519460240775E-2</v>
      </c>
      <c r="N565" s="4" t="s">
        <v>244</v>
      </c>
      <c r="O565" s="1">
        <v>0.80551243883250234</v>
      </c>
      <c r="P565" s="1">
        <v>0.81180032663914936</v>
      </c>
      <c r="Q565" s="1">
        <v>0.82408001139660714</v>
      </c>
      <c r="R565" s="4" t="s">
        <v>244</v>
      </c>
      <c r="S565" s="1">
        <v>0.86722081864745981</v>
      </c>
      <c r="T565" s="1">
        <v>0.87153545646762265</v>
      </c>
      <c r="U565" s="1">
        <v>0.8791699624218231</v>
      </c>
    </row>
    <row r="566" spans="2:21" hidden="1">
      <c r="B566" s="4" t="s">
        <v>245</v>
      </c>
      <c r="C566" s="1">
        <v>1.1058785219036738E-2</v>
      </c>
      <c r="D566" s="1">
        <v>-4.58658623793263E-2</v>
      </c>
      <c r="E566" s="1">
        <v>-3.3902571599395567E-2</v>
      </c>
      <c r="F566" s="4" t="s">
        <v>245</v>
      </c>
      <c r="G566" s="1">
        <v>-2.6162814264536541E-2</v>
      </c>
      <c r="H566" s="1">
        <v>-1.5093314844133841E-2</v>
      </c>
      <c r="I566" s="1">
        <v>-4.7513297218785229E-2</v>
      </c>
      <c r="N566" s="4" t="s">
        <v>245</v>
      </c>
      <c r="O566" s="1">
        <v>0.78582182929097755</v>
      </c>
      <c r="P566" s="1">
        <v>0.79255895582882707</v>
      </c>
      <c r="Q566" s="1">
        <v>0.80687159222718263</v>
      </c>
      <c r="R566" s="4" t="s">
        <v>245</v>
      </c>
      <c r="S566" s="1">
        <v>0.84732018361086614</v>
      </c>
      <c r="T566" s="1">
        <v>0.85379131638459715</v>
      </c>
      <c r="U566" s="1">
        <v>0.86413805178536995</v>
      </c>
    </row>
    <row r="567" spans="2:21" hidden="1">
      <c r="B567" s="4" t="s">
        <v>246</v>
      </c>
      <c r="C567" s="1">
        <v>3.1705792666483507E-3</v>
      </c>
      <c r="D567" s="1">
        <v>-2.2487642279252595E-2</v>
      </c>
      <c r="E567" s="1">
        <v>-6.8553835217836812E-2</v>
      </c>
      <c r="F567" s="4" t="s">
        <v>246</v>
      </c>
      <c r="G567" s="1">
        <v>-9.8176568269567437E-3</v>
      </c>
      <c r="H567" s="1">
        <v>-1.2433150974041209E-2</v>
      </c>
      <c r="I567" s="1">
        <v>-3.0842276855353748E-2</v>
      </c>
      <c r="N567" s="4" t="s">
        <v>246</v>
      </c>
      <c r="O567" s="1">
        <v>0.76550686783573951</v>
      </c>
      <c r="P567" s="1">
        <v>0.77259245834665846</v>
      </c>
      <c r="Q567" s="1">
        <v>0.78892792283908686</v>
      </c>
      <c r="R567" s="4" t="s">
        <v>246</v>
      </c>
      <c r="S567" s="1">
        <v>0.82033073157240899</v>
      </c>
      <c r="T567" s="1">
        <v>0.82685168742761683</v>
      </c>
      <c r="U567" s="1">
        <v>0.8402732212841818</v>
      </c>
    </row>
    <row r="568" spans="2:21" hidden="1">
      <c r="B568" s="4" t="s">
        <v>247</v>
      </c>
      <c r="C568" s="1">
        <v>-2.0514571995986011E-2</v>
      </c>
      <c r="D568" s="1">
        <v>-9.4611688324383559E-4</v>
      </c>
      <c r="E568" s="1">
        <v>-1.8835084642800461E-2</v>
      </c>
      <c r="F568" s="4" t="s">
        <v>247</v>
      </c>
      <c r="G568" s="1">
        <v>-2.8503886904297806E-2</v>
      </c>
      <c r="H568" s="1">
        <v>-1.4288234682259912E-2</v>
      </c>
      <c r="I568" s="1">
        <v>-8.2352164025677726E-3</v>
      </c>
      <c r="N568" s="4" t="s">
        <v>247</v>
      </c>
      <c r="O568" s="1">
        <v>0.74201514242123845</v>
      </c>
      <c r="P568" s="1">
        <v>0.74907495071718522</v>
      </c>
      <c r="Q568" s="1">
        <v>0.7675498952939972</v>
      </c>
      <c r="R568" s="4" t="s">
        <v>247</v>
      </c>
      <c r="S568" s="1">
        <v>0.80512149823499246</v>
      </c>
      <c r="T568" s="1">
        <v>0.80988921324266028</v>
      </c>
      <c r="U568" s="1">
        <v>0.82435245880805308</v>
      </c>
    </row>
    <row r="569" spans="2:21" hidden="1">
      <c r="B569" s="4" t="s">
        <v>248</v>
      </c>
      <c r="C569" s="1">
        <v>-9.5950502046573613E-5</v>
      </c>
      <c r="D569" s="1">
        <v>2.0270287378052872E-2</v>
      </c>
      <c r="E569" s="1">
        <v>-4.6293606451144276E-2</v>
      </c>
      <c r="F569" s="4" t="s">
        <v>248</v>
      </c>
      <c r="G569" s="1">
        <v>-2.2646008038914003E-2</v>
      </c>
      <c r="H569" s="1">
        <v>-3.9759343112790148E-2</v>
      </c>
      <c r="I569" s="1">
        <v>-2.5688296740642838E-2</v>
      </c>
      <c r="N569" s="4" t="s">
        <v>248</v>
      </c>
      <c r="O569" s="1">
        <v>0.7177037464085837</v>
      </c>
      <c r="P569" s="1">
        <v>0.72474299221845961</v>
      </c>
      <c r="Q569" s="1">
        <v>0.74529958861930978</v>
      </c>
      <c r="R569" s="4" t="s">
        <v>248</v>
      </c>
      <c r="S569" s="1">
        <v>0.78329188762084079</v>
      </c>
      <c r="T569" s="1">
        <v>0.78687456792839316</v>
      </c>
      <c r="U569" s="1">
        <v>0.80247019553419896</v>
      </c>
    </row>
    <row r="570" spans="2:21" hidden="1">
      <c r="B570" s="4" t="s">
        <v>249</v>
      </c>
      <c r="C570" s="1">
        <v>-3.142923660466216E-2</v>
      </c>
      <c r="D570" s="1">
        <v>-5.3091206504173837E-2</v>
      </c>
      <c r="E570" s="1">
        <v>-9.1025519441076633E-2</v>
      </c>
      <c r="F570" s="4" t="s">
        <v>249</v>
      </c>
      <c r="G570" s="1">
        <v>-2.533884529279842E-2</v>
      </c>
      <c r="H570" s="1">
        <v>-4.6196389750214999E-2</v>
      </c>
      <c r="I570" s="1">
        <v>-2.4455858482465787E-2</v>
      </c>
      <c r="N570" s="4" t="s">
        <v>249</v>
      </c>
      <c r="O570" s="1">
        <v>0.69187493327712268</v>
      </c>
      <c r="P570" s="1">
        <v>0.69846171203810359</v>
      </c>
      <c r="Q570" s="1">
        <v>0.72110715051399321</v>
      </c>
      <c r="R570" s="4" t="s">
        <v>249</v>
      </c>
      <c r="S570" s="1">
        <v>0.76095917268175173</v>
      </c>
      <c r="T570" s="1">
        <v>0.7623124214102015</v>
      </c>
      <c r="U570" s="1">
        <v>0.77843675237806842</v>
      </c>
    </row>
    <row r="571" spans="2:21" hidden="1">
      <c r="B571" s="4" t="s">
        <v>250</v>
      </c>
      <c r="C571" s="1">
        <v>-2.173604438823383E-2</v>
      </c>
      <c r="D571" s="1">
        <v>1.2536349977400326E-2</v>
      </c>
      <c r="E571" s="1">
        <v>-4.4860723076711628E-2</v>
      </c>
      <c r="F571" s="4" t="s">
        <v>250</v>
      </c>
      <c r="G571" s="1">
        <v>-1.7005091893052791E-2</v>
      </c>
      <c r="H571" s="1">
        <v>-1.537704044046029E-2</v>
      </c>
      <c r="I571" s="1">
        <v>-4.1306412838090403E-2</v>
      </c>
      <c r="N571" s="4" t="s">
        <v>250</v>
      </c>
      <c r="O571" s="1">
        <v>0.66452042801477362</v>
      </c>
      <c r="P571" s="1">
        <v>0.67055872599590105</v>
      </c>
      <c r="Q571" s="1">
        <v>0.69548210898536511</v>
      </c>
      <c r="R571" s="4" t="s">
        <v>250</v>
      </c>
      <c r="S571" s="1">
        <v>0.73788902677944446</v>
      </c>
      <c r="T571" s="1">
        <v>0.73646379931602024</v>
      </c>
      <c r="U571" s="1">
        <v>0.75256220307619792</v>
      </c>
    </row>
    <row r="572" spans="2:21" hidden="1">
      <c r="B572" s="4" t="s">
        <v>251</v>
      </c>
      <c r="C572" s="1">
        <v>-0.10752457879132585</v>
      </c>
      <c r="D572" s="1">
        <v>-6.7696219436822677E-3</v>
      </c>
      <c r="E572" s="1">
        <v>-5.6010371292949571E-2</v>
      </c>
      <c r="F572" s="4" t="s">
        <v>251</v>
      </c>
      <c r="G572" s="1">
        <v>-3.9195534621314303E-2</v>
      </c>
      <c r="H572" s="1">
        <v>-3.5562077575806643E-2</v>
      </c>
      <c r="I572" s="1">
        <v>-3.9518199457144514E-2</v>
      </c>
      <c r="N572" s="4" t="s">
        <v>251</v>
      </c>
      <c r="O572" s="1">
        <v>0.59505268945341994</v>
      </c>
      <c r="P572" s="1">
        <v>0.59767958664730658</v>
      </c>
      <c r="Q572" s="1">
        <v>0.62262522303307666</v>
      </c>
      <c r="R572" s="4" t="s">
        <v>251</v>
      </c>
      <c r="S572" s="1">
        <v>0.67079684269966289</v>
      </c>
      <c r="T572" s="1">
        <v>0.6599877373010955</v>
      </c>
      <c r="U572" s="1">
        <v>0.67011360418261212</v>
      </c>
    </row>
    <row r="573" spans="2:21" hidden="1">
      <c r="N573" s="1" t="s">
        <v>252</v>
      </c>
      <c r="O573" s="1">
        <v>80.941443304599659</v>
      </c>
      <c r="P573" s="1">
        <v>81.234529648594787</v>
      </c>
      <c r="Q573" s="1">
        <v>81.590854778192764</v>
      </c>
      <c r="R573" s="1" t="s">
        <v>252</v>
      </c>
      <c r="S573" s="1">
        <v>86.921769811050737</v>
      </c>
      <c r="T573" s="1">
        <v>87.096689459479165</v>
      </c>
      <c r="U573" s="1">
        <v>87.502653632890372</v>
      </c>
    </row>
  </sheetData>
  <phoneticPr fontId="6"/>
  <pageMargins left="0.75" right="0.75" top="0.4" bottom="0.51" header="0.41" footer="0.51200000000000001"/>
  <pageSetup paperSize="8" scale="47" fitToHeight="4" orientation="landscape" r:id="rId1"/>
  <headerFooter alignWithMargins="0"/>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syncVertical="1" syncRef="C7" transitionEvaluation="1" codeName="Sheet89">
    <tabColor indexed="58"/>
  </sheetPr>
  <dimension ref="A1:BF573"/>
  <sheetViews>
    <sheetView showGridLines="0" zoomScale="70" zoomScaleNormal="70" workbookViewId="0">
      <pane xSplit="2" ySplit="6" topLeftCell="C7" activePane="bottomRight" state="frozen"/>
      <selection pane="topRight"/>
      <selection pane="bottomLeft"/>
      <selection pane="bottomRight"/>
    </sheetView>
  </sheetViews>
  <sheetFormatPr defaultColWidth="13.375" defaultRowHeight="17.25"/>
  <cols>
    <col min="1" max="1" width="15.625" style="4" customWidth="1"/>
    <col min="2" max="2" width="32.5" style="4" customWidth="1"/>
    <col min="3" max="3" width="32.5" style="1" customWidth="1"/>
    <col min="4" max="7" width="13.5" style="1" customWidth="1"/>
    <col min="8" max="8" width="14.875" style="1" bestFit="1" customWidth="1"/>
    <col min="9" max="24" width="13.5" style="1" bestFit="1" customWidth="1"/>
    <col min="25" max="16384" width="13.375" style="1"/>
  </cols>
  <sheetData>
    <row r="1" spans="1:58" ht="28.5">
      <c r="A1" s="2" t="s">
        <v>326</v>
      </c>
      <c r="B1" s="2"/>
      <c r="C1" s="3"/>
      <c r="D1" s="3"/>
      <c r="E1" s="3"/>
      <c r="F1" s="3"/>
      <c r="G1" s="3"/>
      <c r="H1" s="22"/>
    </row>
    <row r="2" spans="1:58" ht="15" customHeight="1">
      <c r="C2" s="5"/>
      <c r="D2" s="5"/>
      <c r="E2" s="5"/>
      <c r="F2" s="5"/>
      <c r="G2" s="5"/>
    </row>
    <row r="3" spans="1:58" ht="15" customHeight="1">
      <c r="C3" s="6"/>
      <c r="D3" s="6"/>
      <c r="E3" s="6"/>
      <c r="F3" s="6"/>
      <c r="G3" s="6"/>
    </row>
    <row r="4" spans="1:58" ht="15" customHeight="1">
      <c r="H4" s="21"/>
      <c r="I4" s="28" t="s">
        <v>41</v>
      </c>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row>
    <row r="5" spans="1:58" s="47" customFormat="1" ht="15" customHeight="1">
      <c r="A5" s="46"/>
      <c r="B5" s="46"/>
      <c r="C5" s="7">
        <v>2019</v>
      </c>
      <c r="D5" s="7">
        <v>2020</v>
      </c>
      <c r="E5" s="7">
        <v>2021</v>
      </c>
      <c r="F5" s="7">
        <v>2022</v>
      </c>
      <c r="G5" s="7">
        <v>2023</v>
      </c>
      <c r="H5" s="7">
        <v>2024</v>
      </c>
      <c r="I5" s="7">
        <v>2025</v>
      </c>
      <c r="J5" s="7">
        <v>2026</v>
      </c>
      <c r="K5" s="7">
        <v>2027</v>
      </c>
      <c r="L5" s="7">
        <v>2028</v>
      </c>
      <c r="M5" s="7">
        <v>2029</v>
      </c>
      <c r="N5" s="7">
        <v>2030</v>
      </c>
      <c r="O5" s="7">
        <v>2031</v>
      </c>
      <c r="P5" s="7">
        <v>2032</v>
      </c>
      <c r="Q5" s="7">
        <v>2033</v>
      </c>
      <c r="R5" s="7">
        <v>2034</v>
      </c>
      <c r="S5" s="7">
        <v>2035</v>
      </c>
      <c r="T5" s="7">
        <v>2036</v>
      </c>
      <c r="U5" s="7">
        <v>2037</v>
      </c>
      <c r="V5" s="7">
        <v>2038</v>
      </c>
      <c r="W5" s="7">
        <v>2039</v>
      </c>
      <c r="X5" s="7">
        <v>2040</v>
      </c>
      <c r="Y5" s="7">
        <v>2041</v>
      </c>
      <c r="Z5" s="7">
        <v>2042</v>
      </c>
      <c r="AA5" s="7">
        <v>2043</v>
      </c>
      <c r="AB5" s="7">
        <v>2044</v>
      </c>
      <c r="AC5" s="7">
        <v>2045</v>
      </c>
      <c r="AD5" s="7">
        <v>2046</v>
      </c>
      <c r="AE5" s="7">
        <v>2047</v>
      </c>
      <c r="AF5" s="7">
        <v>2048</v>
      </c>
      <c r="AG5" s="7">
        <v>2049</v>
      </c>
      <c r="AH5" s="7">
        <v>2050</v>
      </c>
      <c r="AI5" s="7">
        <v>2051</v>
      </c>
      <c r="AJ5" s="7">
        <v>2052</v>
      </c>
      <c r="AK5" s="7">
        <v>2053</v>
      </c>
      <c r="AL5" s="7">
        <v>2054</v>
      </c>
      <c r="AM5" s="7">
        <v>2055</v>
      </c>
      <c r="AN5" s="7">
        <v>2056</v>
      </c>
      <c r="AO5" s="7">
        <v>2057</v>
      </c>
      <c r="AP5" s="7">
        <v>2058</v>
      </c>
      <c r="AQ5" s="7">
        <v>2059</v>
      </c>
      <c r="AR5" s="7">
        <v>2060</v>
      </c>
      <c r="AS5" s="7">
        <v>2061</v>
      </c>
      <c r="AT5" s="7">
        <v>2062</v>
      </c>
      <c r="AU5" s="7">
        <v>2063</v>
      </c>
      <c r="AV5" s="7">
        <v>2064</v>
      </c>
      <c r="AW5" s="7">
        <v>2065</v>
      </c>
      <c r="AX5" s="7">
        <v>2066</v>
      </c>
      <c r="AY5" s="7">
        <v>2067</v>
      </c>
      <c r="AZ5" s="7">
        <v>2068</v>
      </c>
      <c r="BA5" s="7">
        <v>2069</v>
      </c>
      <c r="BB5" s="7">
        <v>2070</v>
      </c>
      <c r="BC5" s="7">
        <v>2071</v>
      </c>
      <c r="BD5" s="7" t="s">
        <v>258</v>
      </c>
      <c r="BE5" s="7" t="s">
        <v>258</v>
      </c>
      <c r="BF5" s="7" t="s">
        <v>258</v>
      </c>
    </row>
    <row r="6" spans="1:58" s="10" customFormat="1" ht="15" customHeight="1">
      <c r="A6" s="8"/>
      <c r="B6" s="8"/>
      <c r="C6" s="9" t="s">
        <v>328</v>
      </c>
      <c r="D6" s="9">
        <v>2</v>
      </c>
      <c r="E6" s="9">
        <v>3</v>
      </c>
      <c r="F6" s="9">
        <v>4</v>
      </c>
      <c r="G6" s="9">
        <v>5</v>
      </c>
      <c r="H6" s="9">
        <v>6</v>
      </c>
      <c r="I6" s="9">
        <v>7</v>
      </c>
      <c r="J6" s="9">
        <v>8</v>
      </c>
      <c r="K6" s="9">
        <v>9</v>
      </c>
      <c r="L6" s="9">
        <v>10</v>
      </c>
      <c r="M6" s="9">
        <v>11</v>
      </c>
      <c r="N6" s="9">
        <v>12</v>
      </c>
      <c r="O6" s="9">
        <v>13</v>
      </c>
      <c r="P6" s="9">
        <v>14</v>
      </c>
      <c r="Q6" s="9">
        <v>15</v>
      </c>
      <c r="R6" s="9">
        <v>16</v>
      </c>
      <c r="S6" s="9">
        <v>17</v>
      </c>
      <c r="T6" s="9">
        <v>18</v>
      </c>
      <c r="U6" s="9">
        <v>19</v>
      </c>
      <c r="V6" s="9">
        <v>20</v>
      </c>
      <c r="W6" s="9">
        <v>21</v>
      </c>
      <c r="X6" s="9">
        <v>22</v>
      </c>
      <c r="Y6" s="9">
        <v>23</v>
      </c>
      <c r="Z6" s="9">
        <v>24</v>
      </c>
      <c r="AA6" s="9">
        <v>25</v>
      </c>
      <c r="AB6" s="9">
        <v>26</v>
      </c>
      <c r="AC6" s="9">
        <v>27</v>
      </c>
      <c r="AD6" s="9">
        <v>28</v>
      </c>
      <c r="AE6" s="9">
        <v>29</v>
      </c>
      <c r="AF6" s="9">
        <v>30</v>
      </c>
      <c r="AG6" s="9">
        <v>31</v>
      </c>
      <c r="AH6" s="9">
        <v>32</v>
      </c>
      <c r="AI6" s="9">
        <v>33</v>
      </c>
      <c r="AJ6" s="9">
        <v>34</v>
      </c>
      <c r="AK6" s="9">
        <v>35</v>
      </c>
      <c r="AL6" s="9">
        <v>36</v>
      </c>
      <c r="AM6" s="9">
        <v>37</v>
      </c>
      <c r="AN6" s="9">
        <v>38</v>
      </c>
      <c r="AO6" s="9">
        <v>39</v>
      </c>
      <c r="AP6" s="9">
        <v>40</v>
      </c>
      <c r="AQ6" s="9">
        <v>41</v>
      </c>
      <c r="AR6" s="9">
        <v>42</v>
      </c>
      <c r="AS6" s="9">
        <v>43</v>
      </c>
      <c r="AT6" s="9">
        <v>44</v>
      </c>
      <c r="AU6" s="9">
        <v>45</v>
      </c>
      <c r="AV6" s="9">
        <v>46</v>
      </c>
      <c r="AW6" s="9">
        <v>47</v>
      </c>
      <c r="AX6" s="9">
        <v>48</v>
      </c>
      <c r="AY6" s="9">
        <v>49</v>
      </c>
      <c r="AZ6" s="9">
        <v>50</v>
      </c>
      <c r="BA6" s="9">
        <v>51</v>
      </c>
      <c r="BB6" s="9">
        <v>52</v>
      </c>
      <c r="BC6" s="9" t="s">
        <v>325</v>
      </c>
      <c r="BD6" s="9" t="s">
        <v>258</v>
      </c>
      <c r="BE6" s="9" t="s">
        <v>258</v>
      </c>
      <c r="BF6" s="9" t="s">
        <v>258</v>
      </c>
    </row>
    <row r="7" spans="1:58" ht="15" customHeight="1">
      <c r="A7" s="11" t="s">
        <v>42</v>
      </c>
      <c r="B7" s="11" t="s">
        <v>43</v>
      </c>
      <c r="C7" s="12"/>
      <c r="D7" s="12"/>
      <c r="E7" s="12"/>
      <c r="F7" s="12"/>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t="s">
        <v>258</v>
      </c>
      <c r="BE7" s="13" t="s">
        <v>258</v>
      </c>
      <c r="BF7" s="13" t="s">
        <v>258</v>
      </c>
    </row>
    <row r="8" spans="1:58" ht="15" customHeight="1">
      <c r="A8" s="11" t="s">
        <v>3</v>
      </c>
      <c r="B8" s="11" t="s">
        <v>44</v>
      </c>
      <c r="C8" s="14"/>
      <c r="D8" s="14"/>
      <c r="E8" s="14"/>
      <c r="F8" s="14"/>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t="s">
        <v>258</v>
      </c>
      <c r="BE8" s="13" t="s">
        <v>258</v>
      </c>
      <c r="BF8" s="13" t="s">
        <v>258</v>
      </c>
    </row>
    <row r="9" spans="1:58" ht="15" customHeight="1">
      <c r="A9" s="11"/>
      <c r="B9" s="11" t="s">
        <v>45</v>
      </c>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t="s">
        <v>258</v>
      </c>
      <c r="BE9" s="14" t="s">
        <v>258</v>
      </c>
      <c r="BF9" s="14" t="s">
        <v>258</v>
      </c>
    </row>
    <row r="10" spans="1:58" ht="15" customHeight="1">
      <c r="A10" s="11"/>
      <c r="B10" s="11" t="s">
        <v>259</v>
      </c>
      <c r="C10" s="14">
        <v>80325</v>
      </c>
      <c r="D10" s="14">
        <v>80020</v>
      </c>
      <c r="E10" s="14">
        <v>79689</v>
      </c>
      <c r="F10" s="14">
        <v>78224</v>
      </c>
      <c r="G10" s="14">
        <v>76917</v>
      </c>
      <c r="H10" s="14">
        <v>75471.999999999985</v>
      </c>
      <c r="I10" s="14">
        <v>74262.999999999985</v>
      </c>
      <c r="J10" s="14">
        <v>73278.636145658325</v>
      </c>
      <c r="K10" s="14">
        <v>72246.326852999206</v>
      </c>
      <c r="L10" s="14">
        <v>71288.031088299787</v>
      </c>
      <c r="M10" s="14">
        <v>70244.914474889345</v>
      </c>
      <c r="N10" s="14">
        <v>69196.694751471223</v>
      </c>
      <c r="O10" s="14">
        <v>68089.651884923718</v>
      </c>
      <c r="P10" s="14">
        <v>67185.647564417013</v>
      </c>
      <c r="Q10" s="14">
        <v>66486.957551811938</v>
      </c>
      <c r="R10" s="14">
        <v>65774.70067955149</v>
      </c>
      <c r="S10" s="14">
        <v>65547.832898366381</v>
      </c>
      <c r="T10" s="14">
        <v>65323.679711335179</v>
      </c>
      <c r="U10" s="14">
        <v>65284.532694418594</v>
      </c>
      <c r="V10" s="14">
        <v>65430.024935233334</v>
      </c>
      <c r="W10" s="14">
        <v>65800.872637721113</v>
      </c>
      <c r="X10" s="14">
        <v>66258.717071689462</v>
      </c>
      <c r="Y10" s="14">
        <v>66368.374664707168</v>
      </c>
      <c r="Z10" s="14">
        <v>66475.70824756549</v>
      </c>
      <c r="AA10" s="14">
        <v>66570.439081175486</v>
      </c>
      <c r="AB10" s="14">
        <v>66649.855414355363</v>
      </c>
      <c r="AC10" s="14">
        <v>66692.462943804363</v>
      </c>
      <c r="AD10" s="14">
        <v>66695.011019907222</v>
      </c>
      <c r="AE10" s="14">
        <v>66647.587960573859</v>
      </c>
      <c r="AF10" s="14">
        <v>66553.556614149697</v>
      </c>
      <c r="AG10" s="14">
        <v>66414.474172423535</v>
      </c>
      <c r="AH10" s="14">
        <v>66242.181339557574</v>
      </c>
      <c r="AI10" s="14">
        <v>66027.509706515586</v>
      </c>
      <c r="AJ10" s="14">
        <v>65767.424099549549</v>
      </c>
      <c r="AK10" s="14">
        <v>65464.968594866979</v>
      </c>
      <c r="AL10" s="14">
        <v>65133.959608952355</v>
      </c>
      <c r="AM10" s="14">
        <v>64773.462515521067</v>
      </c>
      <c r="AN10" s="14">
        <v>64385.839775250919</v>
      </c>
      <c r="AO10" s="14">
        <v>63971.521492360756</v>
      </c>
      <c r="AP10" s="14">
        <v>63539.895309818661</v>
      </c>
      <c r="AQ10" s="14">
        <v>63089.227637033109</v>
      </c>
      <c r="AR10" s="14">
        <v>62636.834524874328</v>
      </c>
      <c r="AS10" s="14">
        <v>62184.337713433917</v>
      </c>
      <c r="AT10" s="14">
        <v>61742.577835176875</v>
      </c>
      <c r="AU10" s="14">
        <v>61312.495231916473</v>
      </c>
      <c r="AV10" s="14">
        <v>60884.504434935407</v>
      </c>
      <c r="AW10" s="14">
        <v>60456.020156281214</v>
      </c>
      <c r="AX10" s="14">
        <v>60028.755700847338</v>
      </c>
      <c r="AY10" s="14">
        <v>59616.573899999537</v>
      </c>
      <c r="AZ10" s="14">
        <v>59217.181305617196</v>
      </c>
      <c r="BA10" s="14">
        <v>58822.321434226986</v>
      </c>
      <c r="BB10" s="14">
        <v>58440.927866818747</v>
      </c>
      <c r="BC10" s="14">
        <v>58068.388296580713</v>
      </c>
      <c r="BD10" s="14" t="s">
        <v>258</v>
      </c>
      <c r="BE10" s="14" t="s">
        <v>258</v>
      </c>
      <c r="BF10" s="14" t="s">
        <v>258</v>
      </c>
    </row>
    <row r="11" spans="1:58" ht="15" customHeight="1">
      <c r="A11" s="11"/>
      <c r="B11" s="11" t="s">
        <v>257</v>
      </c>
      <c r="C11" s="14">
        <v>80325</v>
      </c>
      <c r="D11" s="14">
        <v>80020</v>
      </c>
      <c r="E11" s="14">
        <v>79689</v>
      </c>
      <c r="F11" s="14">
        <v>78224</v>
      </c>
      <c r="G11" s="14">
        <v>76917</v>
      </c>
      <c r="H11" s="14">
        <v>75471.999999999985</v>
      </c>
      <c r="I11" s="14">
        <v>74704.29030367019</v>
      </c>
      <c r="J11" s="14">
        <v>74068.79790454387</v>
      </c>
      <c r="K11" s="14">
        <v>73364.777283497111</v>
      </c>
      <c r="L11" s="14">
        <v>72739.162101314781</v>
      </c>
      <c r="M11" s="14">
        <v>72012.587016986217</v>
      </c>
      <c r="N11" s="14">
        <v>71265.252300593289</v>
      </c>
      <c r="O11" s="14">
        <v>70478.100949924381</v>
      </c>
      <c r="P11" s="14">
        <v>69882.328765877304</v>
      </c>
      <c r="Q11" s="14">
        <v>69484.267748545739</v>
      </c>
      <c r="R11" s="14">
        <v>69073.731646553919</v>
      </c>
      <c r="S11" s="14">
        <v>69165.161561907269</v>
      </c>
      <c r="T11" s="14">
        <v>69252.153491511461</v>
      </c>
      <c r="U11" s="14">
        <v>69561.120812800305</v>
      </c>
      <c r="V11" s="14">
        <v>69971.639887573911</v>
      </c>
      <c r="W11" s="14">
        <v>70650.788737862429</v>
      </c>
      <c r="X11" s="14">
        <v>70748.765102252175</v>
      </c>
      <c r="Y11" s="14">
        <v>70865.517256939667</v>
      </c>
      <c r="Z11" s="14">
        <v>70989.770192209442</v>
      </c>
      <c r="AA11" s="14">
        <v>71108.368900384594</v>
      </c>
      <c r="AB11" s="14">
        <v>71217.641128674702</v>
      </c>
      <c r="AC11" s="14">
        <v>71295.197314469769</v>
      </c>
      <c r="AD11" s="14">
        <v>71341.689573011186</v>
      </c>
      <c r="AE11" s="14">
        <v>71345.350424142598</v>
      </c>
      <c r="AF11" s="14">
        <v>71317.157374317176</v>
      </c>
      <c r="AG11" s="14">
        <v>71260.163170470201</v>
      </c>
      <c r="AH11" s="14">
        <v>71190.064796109349</v>
      </c>
      <c r="AI11" s="14">
        <v>71097.076468076702</v>
      </c>
      <c r="AJ11" s="14">
        <v>70987.430883892346</v>
      </c>
      <c r="AK11" s="14">
        <v>70859.885253424727</v>
      </c>
      <c r="AL11" s="14">
        <v>70721.407423415483</v>
      </c>
      <c r="AM11" s="14">
        <v>70557.910554570946</v>
      </c>
      <c r="AN11" s="14">
        <v>70374.072188501683</v>
      </c>
      <c r="AO11" s="14">
        <v>70171.351471508271</v>
      </c>
      <c r="AP11" s="14">
        <v>69959.032238687578</v>
      </c>
      <c r="AQ11" s="14">
        <v>69735.396078883263</v>
      </c>
      <c r="AR11" s="14">
        <v>69517.801387360887</v>
      </c>
      <c r="AS11" s="14">
        <v>69305.511595902033</v>
      </c>
      <c r="AT11" s="14">
        <v>69110.75187890415</v>
      </c>
      <c r="AU11" s="14">
        <v>68929.125634079654</v>
      </c>
      <c r="AV11" s="14">
        <v>68747.857215067808</v>
      </c>
      <c r="AW11" s="14">
        <v>68560.147383715434</v>
      </c>
      <c r="AX11" s="14">
        <v>68370.388005759072</v>
      </c>
      <c r="AY11" s="14">
        <v>68186.124834459843</v>
      </c>
      <c r="AZ11" s="14">
        <v>68006.411626895962</v>
      </c>
      <c r="BA11" s="14">
        <v>67830.583777706095</v>
      </c>
      <c r="BB11" s="14">
        <v>67670.760703583423</v>
      </c>
      <c r="BC11" s="14" t="s">
        <v>258</v>
      </c>
      <c r="BD11" s="14" t="s">
        <v>258</v>
      </c>
      <c r="BE11" s="14" t="s">
        <v>258</v>
      </c>
      <c r="BF11" s="14" t="s">
        <v>258</v>
      </c>
    </row>
    <row r="12" spans="1:58" ht="15" customHeight="1">
      <c r="A12" s="11"/>
      <c r="B12" s="11"/>
      <c r="C12" s="14"/>
      <c r="D12" s="14"/>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t="s">
        <v>258</v>
      </c>
      <c r="BE12" s="14" t="s">
        <v>258</v>
      </c>
      <c r="BF12" s="14" t="s">
        <v>258</v>
      </c>
    </row>
    <row r="13" spans="1:58" ht="15" customHeight="1">
      <c r="A13" s="11"/>
      <c r="B13" s="11"/>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t="s">
        <v>258</v>
      </c>
      <c r="BE13" s="14" t="s">
        <v>258</v>
      </c>
      <c r="BF13" s="14" t="s">
        <v>258</v>
      </c>
    </row>
    <row r="14" spans="1:58" ht="15" customHeight="1">
      <c r="A14" s="11" t="s">
        <v>48</v>
      </c>
      <c r="B14" s="11" t="s">
        <v>22</v>
      </c>
      <c r="C14" s="12"/>
      <c r="D14" s="12"/>
      <c r="E14" s="12"/>
      <c r="F14" s="12"/>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t="s">
        <v>258</v>
      </c>
      <c r="BE14" s="13" t="s">
        <v>258</v>
      </c>
      <c r="BF14" s="13" t="s">
        <v>258</v>
      </c>
    </row>
    <row r="15" spans="1:58" ht="15" customHeight="1">
      <c r="A15" s="11" t="s">
        <v>4</v>
      </c>
      <c r="B15" s="11" t="s">
        <v>23</v>
      </c>
      <c r="C15" s="14"/>
      <c r="D15" s="14"/>
      <c r="E15" s="14"/>
      <c r="F15" s="14"/>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t="s">
        <v>258</v>
      </c>
      <c r="BE15" s="13" t="s">
        <v>258</v>
      </c>
      <c r="BF15" s="13" t="s">
        <v>258</v>
      </c>
    </row>
    <row r="16" spans="1:58" ht="15" customHeight="1">
      <c r="A16" s="11"/>
      <c r="B16" s="11" t="s">
        <v>24</v>
      </c>
      <c r="C16" s="14"/>
      <c r="D16" s="14"/>
      <c r="E16" s="14"/>
      <c r="F16" s="14"/>
      <c r="G16" s="14"/>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t="s">
        <v>258</v>
      </c>
      <c r="BE16" s="13" t="s">
        <v>258</v>
      </c>
      <c r="BF16" s="13" t="s">
        <v>258</v>
      </c>
    </row>
    <row r="17" spans="1:58" ht="15" customHeight="1">
      <c r="A17" s="11"/>
      <c r="B17" s="11" t="s">
        <v>259</v>
      </c>
      <c r="C17" s="13">
        <v>483583.99999999988</v>
      </c>
      <c r="D17" s="13">
        <v>488363.00000000012</v>
      </c>
      <c r="E17" s="13">
        <v>487654.00000000012</v>
      </c>
      <c r="F17" s="13">
        <v>484818.99999999988</v>
      </c>
      <c r="G17" s="13">
        <v>486774</v>
      </c>
      <c r="H17" s="13">
        <v>493790.00000000012</v>
      </c>
      <c r="I17" s="13">
        <v>502188.99999999994</v>
      </c>
      <c r="J17" s="13">
        <v>504715.00733535714</v>
      </c>
      <c r="K17" s="13">
        <v>507267.20392148232</v>
      </c>
      <c r="L17" s="13">
        <v>509251.17597829242</v>
      </c>
      <c r="M17" s="13">
        <v>510790.19728181406</v>
      </c>
      <c r="N17" s="13">
        <v>511503.63401014288</v>
      </c>
      <c r="O17" s="13">
        <v>511582.76065527304</v>
      </c>
      <c r="P17" s="13">
        <v>513623.02762890788</v>
      </c>
      <c r="Q17" s="13">
        <v>512627.65125499899</v>
      </c>
      <c r="R17" s="13">
        <v>511681.37236464419</v>
      </c>
      <c r="S17" s="13">
        <v>510003.5418530436</v>
      </c>
      <c r="T17" s="13">
        <v>508366.11906583281</v>
      </c>
      <c r="U17" s="13">
        <v>506220.69300817046</v>
      </c>
      <c r="V17" s="13">
        <v>503825.45244653482</v>
      </c>
      <c r="W17" s="13">
        <v>501149.4023010853</v>
      </c>
      <c r="X17" s="13">
        <v>498704.14085732028</v>
      </c>
      <c r="Y17" s="13">
        <v>497181.33346006682</v>
      </c>
      <c r="Z17" s="13">
        <v>495748.18640360731</v>
      </c>
      <c r="AA17" s="13">
        <v>494367.04238981981</v>
      </c>
      <c r="AB17" s="13">
        <v>492832.8314382903</v>
      </c>
      <c r="AC17" s="13">
        <v>491443.0827092604</v>
      </c>
      <c r="AD17" s="13">
        <v>490188.27064433205</v>
      </c>
      <c r="AE17" s="13">
        <v>488702.14734054235</v>
      </c>
      <c r="AF17" s="13">
        <v>487255.30521520076</v>
      </c>
      <c r="AG17" s="13">
        <v>486095.66576240142</v>
      </c>
      <c r="AH17" s="13">
        <v>484883.41198295471</v>
      </c>
      <c r="AI17" s="13">
        <v>483918.86969334166</v>
      </c>
      <c r="AJ17" s="13">
        <v>483480.49581510329</v>
      </c>
      <c r="AK17" s="13">
        <v>483246.19308766397</v>
      </c>
      <c r="AL17" s="13">
        <v>482957.82740882394</v>
      </c>
      <c r="AM17" s="13">
        <v>482994.78469371429</v>
      </c>
      <c r="AN17" s="13">
        <v>483013.46056432085</v>
      </c>
      <c r="AO17" s="13">
        <v>482668.41147880303</v>
      </c>
      <c r="AP17" s="13">
        <v>482381.14050187333</v>
      </c>
      <c r="AQ17" s="13">
        <v>481819.43755981862</v>
      </c>
      <c r="AR17" s="13">
        <v>480549.11083378061</v>
      </c>
      <c r="AS17" s="13">
        <v>479331.14758784615</v>
      </c>
      <c r="AT17" s="13">
        <v>477306.15158081258</v>
      </c>
      <c r="AU17" s="13">
        <v>475099.09935726796</v>
      </c>
      <c r="AV17" s="13">
        <v>472927.83600210282</v>
      </c>
      <c r="AW17" s="13">
        <v>470506.41993064899</v>
      </c>
      <c r="AX17" s="13">
        <v>467592.23042359145</v>
      </c>
      <c r="AY17" s="13">
        <v>464625.12000191904</v>
      </c>
      <c r="AZ17" s="13">
        <v>461909.97101373132</v>
      </c>
      <c r="BA17" s="13">
        <v>459498.41055335023</v>
      </c>
      <c r="BB17" s="13">
        <v>457067.36448667676</v>
      </c>
      <c r="BC17" s="13">
        <v>455028.06097651197</v>
      </c>
      <c r="BD17" s="13" t="s">
        <v>258</v>
      </c>
      <c r="BE17" s="13" t="s">
        <v>258</v>
      </c>
      <c r="BF17" s="13" t="s">
        <v>258</v>
      </c>
    </row>
    <row r="18" spans="1:58" ht="15" customHeight="1">
      <c r="A18" s="11"/>
      <c r="B18" s="11" t="s">
        <v>257</v>
      </c>
      <c r="C18" s="13">
        <v>483583.99999999988</v>
      </c>
      <c r="D18" s="13">
        <v>488363.00000000012</v>
      </c>
      <c r="E18" s="13">
        <v>487654.00000000012</v>
      </c>
      <c r="F18" s="13">
        <v>484818.99999999988</v>
      </c>
      <c r="G18" s="13">
        <v>486774</v>
      </c>
      <c r="H18" s="13">
        <v>493790.00000000012</v>
      </c>
      <c r="I18" s="13">
        <v>496188.6946925543</v>
      </c>
      <c r="J18" s="13">
        <v>497957.47424240527</v>
      </c>
      <c r="K18" s="13">
        <v>499794.86826209049</v>
      </c>
      <c r="L18" s="13">
        <v>501107.52427429322</v>
      </c>
      <c r="M18" s="13">
        <v>502058.38255276496</v>
      </c>
      <c r="N18" s="13">
        <v>502243.0312175338</v>
      </c>
      <c r="O18" s="13">
        <v>501810.19700867491</v>
      </c>
      <c r="P18" s="13">
        <v>503342.009742486</v>
      </c>
      <c r="Q18" s="13">
        <v>501840.78399549838</v>
      </c>
      <c r="R18" s="13">
        <v>500412.25802802172</v>
      </c>
      <c r="S18" s="13">
        <v>498223.33212977456</v>
      </c>
      <c r="T18" s="13">
        <v>496103.24472913845</v>
      </c>
      <c r="U18" s="13">
        <v>493434.74123302399</v>
      </c>
      <c r="V18" s="13">
        <v>490631.85096794233</v>
      </c>
      <c r="W18" s="13">
        <v>487471.69275806157</v>
      </c>
      <c r="X18" s="13">
        <v>485254.39417070971</v>
      </c>
      <c r="Y18" s="13">
        <v>483590.83906533598</v>
      </c>
      <c r="Z18" s="13">
        <v>481976.40734701126</v>
      </c>
      <c r="AA18" s="13">
        <v>480516.82962495578</v>
      </c>
      <c r="AB18" s="13">
        <v>478936.68069303903</v>
      </c>
      <c r="AC18" s="13">
        <v>477499.39726483176</v>
      </c>
      <c r="AD18" s="13">
        <v>476329.47526392899</v>
      </c>
      <c r="AE18" s="13">
        <v>475047.12388722849</v>
      </c>
      <c r="AF18" s="13">
        <v>474119.45109826431</v>
      </c>
      <c r="AG18" s="13">
        <v>473413.86908327724</v>
      </c>
      <c r="AH18" s="13">
        <v>472647.43034397362</v>
      </c>
      <c r="AI18" s="13">
        <v>472160.73599822493</v>
      </c>
      <c r="AJ18" s="13">
        <v>472132.51584641176</v>
      </c>
      <c r="AK18" s="13">
        <v>472307.65129859932</v>
      </c>
      <c r="AL18" s="13">
        <v>472507.27138300001</v>
      </c>
      <c r="AM18" s="13">
        <v>472992.80958844605</v>
      </c>
      <c r="AN18" s="13">
        <v>473500.76751908043</v>
      </c>
      <c r="AO18" s="13">
        <v>473595.027189132</v>
      </c>
      <c r="AP18" s="13">
        <v>473760.02799336507</v>
      </c>
      <c r="AQ18" s="13">
        <v>473650.14218486845</v>
      </c>
      <c r="AR18" s="13">
        <v>472905.1483085826</v>
      </c>
      <c r="AS18" s="13">
        <v>472262.24650377716</v>
      </c>
      <c r="AT18" s="13">
        <v>470803.30012092466</v>
      </c>
      <c r="AU18" s="13">
        <v>469193.31344394787</v>
      </c>
      <c r="AV18" s="13">
        <v>467714.98842513701</v>
      </c>
      <c r="AW18" s="13">
        <v>466273.09893653338</v>
      </c>
      <c r="AX18" s="13">
        <v>464348.56778622861</v>
      </c>
      <c r="AY18" s="13">
        <v>462975.37824154395</v>
      </c>
      <c r="AZ18" s="13">
        <v>461643.92332149611</v>
      </c>
      <c r="BA18" s="13">
        <v>460371.9376374319</v>
      </c>
      <c r="BB18" s="13">
        <v>459025.73168484529</v>
      </c>
      <c r="BC18" s="13" t="s">
        <v>258</v>
      </c>
      <c r="BD18" s="13" t="s">
        <v>258</v>
      </c>
      <c r="BE18" s="14" t="s">
        <v>258</v>
      </c>
      <c r="BF18" s="14" t="s">
        <v>258</v>
      </c>
    </row>
    <row r="19" spans="1:58" ht="15" customHeight="1">
      <c r="A19" s="11"/>
      <c r="B19" s="11"/>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t="s">
        <v>258</v>
      </c>
      <c r="BE19" s="14" t="s">
        <v>258</v>
      </c>
      <c r="BF19" s="14" t="s">
        <v>258</v>
      </c>
    </row>
    <row r="20" spans="1:58" ht="15" customHeight="1">
      <c r="A20" s="11"/>
      <c r="B20" s="11"/>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3"/>
      <c r="AX20" s="13"/>
      <c r="AY20" s="13"/>
      <c r="AZ20" s="13"/>
      <c r="BA20" s="13"/>
      <c r="BB20" s="13"/>
      <c r="BC20" s="13"/>
      <c r="BD20" s="13" t="s">
        <v>258</v>
      </c>
      <c r="BE20" s="13" t="s">
        <v>258</v>
      </c>
      <c r="BF20" s="13" t="s">
        <v>258</v>
      </c>
    </row>
    <row r="21" spans="1:58" ht="15" customHeight="1">
      <c r="A21" s="11" t="s">
        <v>49</v>
      </c>
      <c r="B21" s="11" t="s">
        <v>22</v>
      </c>
      <c r="C21" s="12"/>
      <c r="D21" s="12"/>
      <c r="E21" s="12"/>
      <c r="F21" s="12"/>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t="s">
        <v>258</v>
      </c>
      <c r="BE21" s="13" t="s">
        <v>258</v>
      </c>
      <c r="BF21" s="13" t="s">
        <v>258</v>
      </c>
    </row>
    <row r="22" spans="1:58" ht="15" customHeight="1">
      <c r="A22" s="11" t="s">
        <v>5</v>
      </c>
      <c r="B22" s="11" t="s">
        <v>23</v>
      </c>
      <c r="C22" s="14"/>
      <c r="D22" s="14"/>
      <c r="E22" s="14"/>
      <c r="F22" s="14"/>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t="s">
        <v>258</v>
      </c>
      <c r="BF22" s="13" t="s">
        <v>258</v>
      </c>
    </row>
    <row r="23" spans="1:58" ht="15" customHeight="1">
      <c r="A23" s="11"/>
      <c r="B23" s="11" t="s">
        <v>24</v>
      </c>
      <c r="C23" s="14"/>
      <c r="D23" s="14"/>
      <c r="E23" s="14"/>
      <c r="F23" s="14"/>
      <c r="G23" s="14"/>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t="s">
        <v>258</v>
      </c>
      <c r="BF23" s="13" t="s">
        <v>258</v>
      </c>
    </row>
    <row r="24" spans="1:58" ht="15" customHeight="1">
      <c r="A24" s="11"/>
      <c r="B24" s="11" t="s">
        <v>259</v>
      </c>
      <c r="C24" s="14">
        <v>165624.99999999997</v>
      </c>
      <c r="D24" s="14">
        <v>166110</v>
      </c>
      <c r="E24" s="14">
        <v>166329</v>
      </c>
      <c r="F24" s="14">
        <v>165660</v>
      </c>
      <c r="G24" s="14">
        <v>164734.00000000003</v>
      </c>
      <c r="H24" s="14">
        <v>164372.00000000003</v>
      </c>
      <c r="I24" s="14">
        <v>164067</v>
      </c>
      <c r="J24" s="14">
        <v>163194.19435487676</v>
      </c>
      <c r="K24" s="14">
        <v>162128.51325431591</v>
      </c>
      <c r="L24" s="14">
        <v>161362.21834861446</v>
      </c>
      <c r="M24" s="14">
        <v>160916.17642452905</v>
      </c>
      <c r="N24" s="14">
        <v>161214.12515211129</v>
      </c>
      <c r="O24" s="14">
        <v>162489.88272960417</v>
      </c>
      <c r="P24" s="14">
        <v>161577.35680855688</v>
      </c>
      <c r="Q24" s="14">
        <v>163462.08812340593</v>
      </c>
      <c r="R24" s="14">
        <v>165253.07374245123</v>
      </c>
      <c r="S24" s="14">
        <v>167299.16081430466</v>
      </c>
      <c r="T24" s="14">
        <v>169614.56705457187</v>
      </c>
      <c r="U24" s="14">
        <v>172217.63256264926</v>
      </c>
      <c r="V24" s="14">
        <v>174845.76920206562</v>
      </c>
      <c r="W24" s="14">
        <v>177490.47013942091</v>
      </c>
      <c r="X24" s="14">
        <v>179711.29366536575</v>
      </c>
      <c r="Y24" s="14">
        <v>181550.07724615288</v>
      </c>
      <c r="Z24" s="14">
        <v>183109.58276268566</v>
      </c>
      <c r="AA24" s="14">
        <v>184214.43362501639</v>
      </c>
      <c r="AB24" s="14">
        <v>185262.48664191191</v>
      </c>
      <c r="AC24" s="14">
        <v>185924.49476018263</v>
      </c>
      <c r="AD24" s="14">
        <v>186428.26624335509</v>
      </c>
      <c r="AE24" s="14">
        <v>187021.89060171891</v>
      </c>
      <c r="AF24" s="14">
        <v>187520.99371973809</v>
      </c>
      <c r="AG24" s="14">
        <v>187840.21604827576</v>
      </c>
      <c r="AH24" s="14">
        <v>188220.96804648178</v>
      </c>
      <c r="AI24" s="14">
        <v>188373.48270060093</v>
      </c>
      <c r="AJ24" s="14">
        <v>187986.89776359891</v>
      </c>
      <c r="AK24" s="14">
        <v>187370.88645142468</v>
      </c>
      <c r="AL24" s="14">
        <v>186754.95364123586</v>
      </c>
      <c r="AM24" s="14">
        <v>185759.7781370054</v>
      </c>
      <c r="AN24" s="14">
        <v>184714.57211912354</v>
      </c>
      <c r="AO24" s="14">
        <v>183954.17544567276</v>
      </c>
      <c r="AP24" s="14">
        <v>183034.63224204886</v>
      </c>
      <c r="AQ24" s="14">
        <v>182318.9826938952</v>
      </c>
      <c r="AR24" s="14">
        <v>182224.92804209489</v>
      </c>
      <c r="AS24" s="14">
        <v>182006.10772338836</v>
      </c>
      <c r="AT24" s="14">
        <v>182525.96010118711</v>
      </c>
      <c r="AU24" s="14">
        <v>183145.56896945089</v>
      </c>
      <c r="AV24" s="14">
        <v>183680.3689192452</v>
      </c>
      <c r="AW24" s="14">
        <v>184424.25758856296</v>
      </c>
      <c r="AX24" s="14">
        <v>185621.15239810041</v>
      </c>
      <c r="AY24" s="14">
        <v>186825.20515676969</v>
      </c>
      <c r="AZ24" s="14">
        <v>187738.32868722023</v>
      </c>
      <c r="BA24" s="14">
        <v>188322.64954320787</v>
      </c>
      <c r="BB24" s="14">
        <v>188905.09531681988</v>
      </c>
      <c r="BC24" s="14">
        <v>189083.03027538874</v>
      </c>
      <c r="BD24" s="14"/>
      <c r="BE24" s="14" t="s">
        <v>258</v>
      </c>
      <c r="BF24" s="14" t="s">
        <v>258</v>
      </c>
    </row>
    <row r="25" spans="1:58" ht="15" customHeight="1">
      <c r="A25" s="11"/>
      <c r="B25" s="11" t="s">
        <v>257</v>
      </c>
      <c r="C25" s="14">
        <v>165624.99999999997</v>
      </c>
      <c r="D25" s="14">
        <v>166110</v>
      </c>
      <c r="E25" s="14">
        <v>166329</v>
      </c>
      <c r="F25" s="14">
        <v>165660</v>
      </c>
      <c r="G25" s="14">
        <v>164734.00000000003</v>
      </c>
      <c r="H25" s="14">
        <v>164372.00000000003</v>
      </c>
      <c r="I25" s="14">
        <v>162773.5282600158</v>
      </c>
      <c r="J25" s="14">
        <v>161972.42927487585</v>
      </c>
      <c r="K25" s="14">
        <v>161030.49044085955</v>
      </c>
      <c r="L25" s="14">
        <v>160378.47253879748</v>
      </c>
      <c r="M25" s="14">
        <v>160024.13640270539</v>
      </c>
      <c r="N25" s="14">
        <v>160407.44508799602</v>
      </c>
      <c r="O25" s="14">
        <v>161762.23986014223</v>
      </c>
      <c r="P25" s="14">
        <v>160928.70917694276</v>
      </c>
      <c r="Q25" s="14">
        <v>162909.66017978857</v>
      </c>
      <c r="R25" s="14">
        <v>164764.23858778251</v>
      </c>
      <c r="S25" s="14">
        <v>166888.86519867583</v>
      </c>
      <c r="T25" s="14">
        <v>169236.56462616299</v>
      </c>
      <c r="U25" s="14">
        <v>171878.247726153</v>
      </c>
      <c r="V25" s="14">
        <v>174517.72955250446</v>
      </c>
      <c r="W25" s="14">
        <v>177182.61644393223</v>
      </c>
      <c r="X25" s="14">
        <v>179389.74662446277</v>
      </c>
      <c r="Y25" s="14">
        <v>181235.9489737149</v>
      </c>
      <c r="Z25" s="14">
        <v>182848.83237831411</v>
      </c>
      <c r="AA25" s="14">
        <v>183923.74179216189</v>
      </c>
      <c r="AB25" s="14">
        <v>184981.71227345589</v>
      </c>
      <c r="AC25" s="14">
        <v>185687.97179268155</v>
      </c>
      <c r="AD25" s="14">
        <v>186220.39738113817</v>
      </c>
      <c r="AE25" s="14">
        <v>186800.02045683376</v>
      </c>
      <c r="AF25" s="14">
        <v>187264.26316297502</v>
      </c>
      <c r="AG25" s="14">
        <v>187563.37397884231</v>
      </c>
      <c r="AH25" s="14">
        <v>187948.62352804851</v>
      </c>
      <c r="AI25" s="14">
        <v>188062.29064940079</v>
      </c>
      <c r="AJ25" s="14">
        <v>187692.22887615001</v>
      </c>
      <c r="AK25" s="14">
        <v>187086.71501039015</v>
      </c>
      <c r="AL25" s="14">
        <v>186388.32372970364</v>
      </c>
      <c r="AM25" s="14">
        <v>185339.38621556392</v>
      </c>
      <c r="AN25" s="14">
        <v>184192.20907027565</v>
      </c>
      <c r="AO25" s="14">
        <v>183381.68625665334</v>
      </c>
      <c r="AP25" s="14">
        <v>182406.92719305123</v>
      </c>
      <c r="AQ25" s="14">
        <v>181634.29699988809</v>
      </c>
      <c r="AR25" s="14">
        <v>181418.41654227552</v>
      </c>
      <c r="AS25" s="14">
        <v>181029.39019308056</v>
      </c>
      <c r="AT25" s="14">
        <v>181409.82681737223</v>
      </c>
      <c r="AU25" s="14">
        <v>181882.98766819536</v>
      </c>
      <c r="AV25" s="14">
        <v>182201.49085960301</v>
      </c>
      <c r="AW25" s="14">
        <v>182469.70271928652</v>
      </c>
      <c r="AX25" s="14">
        <v>183215.62528638355</v>
      </c>
      <c r="AY25" s="14">
        <v>183406.54174833882</v>
      </c>
      <c r="AZ25" s="14">
        <v>183563.93323185091</v>
      </c>
      <c r="BA25" s="14">
        <v>183673.03995884056</v>
      </c>
      <c r="BB25" s="14">
        <v>183875.3426995693</v>
      </c>
      <c r="BC25" s="14" t="s">
        <v>258</v>
      </c>
      <c r="BD25" s="14" t="s">
        <v>258</v>
      </c>
      <c r="BE25" s="14" t="s">
        <v>258</v>
      </c>
      <c r="BF25" s="14" t="s">
        <v>258</v>
      </c>
    </row>
    <row r="26" spans="1:58" ht="15" customHeight="1">
      <c r="A26" s="11"/>
      <c r="B26" s="11"/>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t="s">
        <v>258</v>
      </c>
      <c r="BE26" s="14" t="s">
        <v>258</v>
      </c>
      <c r="BF26" s="14" t="s">
        <v>258</v>
      </c>
    </row>
    <row r="27" spans="1:58" ht="15" customHeight="1">
      <c r="A27" s="11"/>
      <c r="B27" s="11"/>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3"/>
      <c r="AX27" s="13"/>
      <c r="AY27" s="13"/>
      <c r="AZ27" s="13"/>
      <c r="BA27" s="13"/>
      <c r="BB27" s="13"/>
      <c r="BC27" s="13"/>
      <c r="BD27" s="13" t="s">
        <v>258</v>
      </c>
      <c r="BE27" s="13" t="s">
        <v>258</v>
      </c>
      <c r="BF27" s="13" t="s">
        <v>258</v>
      </c>
    </row>
    <row r="28" spans="1:58" ht="15" customHeight="1">
      <c r="A28" s="15" t="s">
        <v>50</v>
      </c>
      <c r="B28" s="11" t="s">
        <v>22</v>
      </c>
      <c r="C28" s="12"/>
      <c r="D28" s="12"/>
      <c r="E28" s="12"/>
      <c r="F28" s="12"/>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t="s">
        <v>258</v>
      </c>
      <c r="BE28" s="13" t="s">
        <v>258</v>
      </c>
      <c r="BF28" s="13" t="s">
        <v>258</v>
      </c>
    </row>
    <row r="29" spans="1:58" ht="15" customHeight="1">
      <c r="A29" s="11" t="s">
        <v>6</v>
      </c>
      <c r="B29" s="11" t="s">
        <v>23</v>
      </c>
      <c r="C29" s="14"/>
      <c r="D29" s="14"/>
      <c r="E29" s="14"/>
      <c r="F29" s="14"/>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t="s">
        <v>258</v>
      </c>
      <c r="BE29" s="13" t="s">
        <v>258</v>
      </c>
      <c r="BF29" s="13" t="s">
        <v>258</v>
      </c>
    </row>
    <row r="30" spans="1:58" ht="15" customHeight="1">
      <c r="A30" s="11"/>
      <c r="B30" s="11" t="s">
        <v>24</v>
      </c>
      <c r="C30" s="14"/>
      <c r="D30" s="14"/>
      <c r="E30" s="14"/>
      <c r="F30" s="14"/>
      <c r="G30" s="14"/>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t="s">
        <v>258</v>
      </c>
      <c r="BE30" s="13" t="s">
        <v>258</v>
      </c>
      <c r="BF30" s="13" t="s">
        <v>258</v>
      </c>
    </row>
    <row r="31" spans="1:58" ht="15" customHeight="1">
      <c r="A31" s="11"/>
      <c r="B31" s="11" t="s">
        <v>259</v>
      </c>
      <c r="C31" s="13">
        <v>729534.00000000012</v>
      </c>
      <c r="D31" s="13">
        <v>734493.00000000023</v>
      </c>
      <c r="E31" s="13">
        <v>733672.00000000023</v>
      </c>
      <c r="F31" s="13">
        <v>728703.00000000023</v>
      </c>
      <c r="G31" s="13">
        <v>728425</v>
      </c>
      <c r="H31" s="13">
        <v>733633.99999999988</v>
      </c>
      <c r="I31" s="13">
        <v>740519</v>
      </c>
      <c r="J31" s="13">
        <v>741187.83783589222</v>
      </c>
      <c r="K31" s="13">
        <v>741642.04402879719</v>
      </c>
      <c r="L31" s="13">
        <v>741901.4254152067</v>
      </c>
      <c r="M31" s="13">
        <v>741951.28818123275</v>
      </c>
      <c r="N31" s="13">
        <v>741914.45391372521</v>
      </c>
      <c r="O31" s="13">
        <v>742162.29526980082</v>
      </c>
      <c r="P31" s="13">
        <v>742386.03200188174</v>
      </c>
      <c r="Q31" s="13">
        <v>742576.69693021663</v>
      </c>
      <c r="R31" s="13">
        <v>742709.14678664692</v>
      </c>
      <c r="S31" s="13">
        <v>742850.5355657147</v>
      </c>
      <c r="T31" s="13">
        <v>743304.3658317402</v>
      </c>
      <c r="U31" s="13">
        <v>743722.85826523858</v>
      </c>
      <c r="V31" s="13">
        <v>744101.24658383382</v>
      </c>
      <c r="W31" s="13">
        <v>744440.74507822772</v>
      </c>
      <c r="X31" s="13">
        <v>744674.15159437549</v>
      </c>
      <c r="Y31" s="13">
        <v>745099.78537092649</v>
      </c>
      <c r="Z31" s="13">
        <v>745333.4774138584</v>
      </c>
      <c r="AA31" s="13">
        <v>745151.91509601113</v>
      </c>
      <c r="AB31" s="13">
        <v>744745.17349455738</v>
      </c>
      <c r="AC31" s="13">
        <v>744060.04041324742</v>
      </c>
      <c r="AD31" s="13">
        <v>743311.54790759447</v>
      </c>
      <c r="AE31" s="13">
        <v>742371.62590283516</v>
      </c>
      <c r="AF31" s="13">
        <v>741329.85554908868</v>
      </c>
      <c r="AG31" s="13">
        <v>740350.35598310095</v>
      </c>
      <c r="AH31" s="13">
        <v>739346.56136899407</v>
      </c>
      <c r="AI31" s="13">
        <v>738319.86210045812</v>
      </c>
      <c r="AJ31" s="13">
        <v>737234.81767825177</v>
      </c>
      <c r="AK31" s="13">
        <v>736082.04813395557</v>
      </c>
      <c r="AL31" s="13">
        <v>734846.74065901188</v>
      </c>
      <c r="AM31" s="13">
        <v>733528.02534624049</v>
      </c>
      <c r="AN31" s="13">
        <v>732113.87245869485</v>
      </c>
      <c r="AO31" s="13">
        <v>730594.10841683671</v>
      </c>
      <c r="AP31" s="13">
        <v>728955.66805374098</v>
      </c>
      <c r="AQ31" s="13">
        <v>727227.64789074718</v>
      </c>
      <c r="AR31" s="13">
        <v>725410.87340074987</v>
      </c>
      <c r="AS31" s="13">
        <v>723521.59302466852</v>
      </c>
      <c r="AT31" s="13">
        <v>721574.68951717659</v>
      </c>
      <c r="AU31" s="13">
        <v>719557.16355863563</v>
      </c>
      <c r="AV31" s="13">
        <v>717492.7093562833</v>
      </c>
      <c r="AW31" s="13">
        <v>715386.69767549285</v>
      </c>
      <c r="AX31" s="13">
        <v>713242.13852253929</v>
      </c>
      <c r="AY31" s="13">
        <v>711066.89905868843</v>
      </c>
      <c r="AZ31" s="13">
        <v>708865.48100656876</v>
      </c>
      <c r="BA31" s="13">
        <v>706643.38153078489</v>
      </c>
      <c r="BB31" s="13">
        <v>704413.38767031534</v>
      </c>
      <c r="BC31" s="13">
        <v>702179.47954848141</v>
      </c>
      <c r="BD31" s="13" t="s">
        <v>258</v>
      </c>
      <c r="BE31" s="13" t="s">
        <v>258</v>
      </c>
      <c r="BF31" s="13" t="s">
        <v>258</v>
      </c>
    </row>
    <row r="32" spans="1:58" ht="15" customHeight="1">
      <c r="A32" s="11"/>
      <c r="B32" s="11" t="s">
        <v>257</v>
      </c>
      <c r="C32" s="13">
        <v>729534.00000000012</v>
      </c>
      <c r="D32" s="13">
        <v>734493.00000000023</v>
      </c>
      <c r="E32" s="13">
        <v>733672.00000000023</v>
      </c>
      <c r="F32" s="13">
        <v>728703.00000000023</v>
      </c>
      <c r="G32" s="13">
        <v>728425</v>
      </c>
      <c r="H32" s="13">
        <v>733633.99999999988</v>
      </c>
      <c r="I32" s="13">
        <v>733666.51325624017</v>
      </c>
      <c r="J32" s="13">
        <v>733998.70142182522</v>
      </c>
      <c r="K32" s="13">
        <v>734190.13598644745</v>
      </c>
      <c r="L32" s="13">
        <v>734225.15891440562</v>
      </c>
      <c r="M32" s="13">
        <v>734095.10597245628</v>
      </c>
      <c r="N32" s="13">
        <v>733915.72860612301</v>
      </c>
      <c r="O32" s="13">
        <v>734050.53781874152</v>
      </c>
      <c r="P32" s="13">
        <v>734153.04768530582</v>
      </c>
      <c r="Q32" s="13">
        <v>734234.71192383277</v>
      </c>
      <c r="R32" s="13">
        <v>734250.22826235811</v>
      </c>
      <c r="S32" s="13">
        <v>734277.35889035754</v>
      </c>
      <c r="T32" s="13">
        <v>734591.96284681302</v>
      </c>
      <c r="U32" s="13">
        <v>734874.10977197741</v>
      </c>
      <c r="V32" s="13">
        <v>735121.22040802077</v>
      </c>
      <c r="W32" s="13">
        <v>735305.09793985612</v>
      </c>
      <c r="X32" s="13">
        <v>735392.90589742421</v>
      </c>
      <c r="Y32" s="13">
        <v>735692.30529599066</v>
      </c>
      <c r="Z32" s="13">
        <v>735815.00991753465</v>
      </c>
      <c r="AA32" s="13">
        <v>735548.94031750213</v>
      </c>
      <c r="AB32" s="13">
        <v>735136.03409516939</v>
      </c>
      <c r="AC32" s="13">
        <v>734482.56637198303</v>
      </c>
      <c r="AD32" s="13">
        <v>733891.56221807841</v>
      </c>
      <c r="AE32" s="13">
        <v>733192.49476820487</v>
      </c>
      <c r="AF32" s="13">
        <v>732700.87163555645</v>
      </c>
      <c r="AG32" s="13">
        <v>732237.40623258951</v>
      </c>
      <c r="AH32" s="13">
        <v>731786.11866813141</v>
      </c>
      <c r="AI32" s="13">
        <v>731320.10311570251</v>
      </c>
      <c r="AJ32" s="13">
        <v>730812.17560645414</v>
      </c>
      <c r="AK32" s="13">
        <v>730254.25156241423</v>
      </c>
      <c r="AL32" s="13">
        <v>729617.00253611896</v>
      </c>
      <c r="AM32" s="13">
        <v>728890.10635858111</v>
      </c>
      <c r="AN32" s="13">
        <v>728067.04877785756</v>
      </c>
      <c r="AO32" s="13">
        <v>727148.06491729373</v>
      </c>
      <c r="AP32" s="13">
        <v>726125.9874251039</v>
      </c>
      <c r="AQ32" s="13">
        <v>725019.83526364004</v>
      </c>
      <c r="AR32" s="13">
        <v>723841.36623821908</v>
      </c>
      <c r="AS32" s="13">
        <v>722597.14829275967</v>
      </c>
      <c r="AT32" s="13">
        <v>721323.87881720124</v>
      </c>
      <c r="AU32" s="13">
        <v>720005.42674622289</v>
      </c>
      <c r="AV32" s="13">
        <v>718664.33649980766</v>
      </c>
      <c r="AW32" s="13">
        <v>717302.9490395349</v>
      </c>
      <c r="AX32" s="13">
        <v>715934.58107837127</v>
      </c>
      <c r="AY32" s="13">
        <v>714568.04482434248</v>
      </c>
      <c r="AZ32" s="13">
        <v>713214.26818024297</v>
      </c>
      <c r="BA32" s="13">
        <v>711875.56137397862</v>
      </c>
      <c r="BB32" s="13">
        <v>710571.83508799784</v>
      </c>
      <c r="BC32" s="13" t="s">
        <v>258</v>
      </c>
      <c r="BD32" s="13" t="s">
        <v>258</v>
      </c>
      <c r="BE32" s="14" t="s">
        <v>258</v>
      </c>
      <c r="BF32" s="14" t="s">
        <v>258</v>
      </c>
    </row>
    <row r="33" spans="1:58" ht="15" customHeight="1">
      <c r="A33" s="11"/>
      <c r="B33" s="11"/>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t="s">
        <v>258</v>
      </c>
      <c r="BE33" s="13" t="s">
        <v>258</v>
      </c>
      <c r="BF33" s="13" t="s">
        <v>258</v>
      </c>
    </row>
    <row r="34" spans="1:58" ht="15" customHeight="1">
      <c r="A34" s="11"/>
      <c r="B34" s="11"/>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2"/>
      <c r="AI34" s="12"/>
      <c r="AJ34" s="12"/>
      <c r="AK34" s="12"/>
      <c r="AL34" s="12"/>
      <c r="AM34" s="12"/>
      <c r="AN34" s="12"/>
      <c r="AO34" s="12"/>
      <c r="AP34" s="12"/>
      <c r="AQ34" s="12"/>
      <c r="AR34" s="12"/>
      <c r="AS34" s="12"/>
      <c r="AT34" s="12"/>
      <c r="AU34" s="12"/>
      <c r="AV34" s="12"/>
      <c r="AW34" s="12"/>
      <c r="AX34" s="12"/>
      <c r="AY34" s="12"/>
      <c r="AZ34" s="12"/>
      <c r="BA34" s="12"/>
      <c r="BB34" s="12"/>
      <c r="BC34" s="12"/>
      <c r="BD34" s="12" t="s">
        <v>258</v>
      </c>
      <c r="BE34" s="12" t="s">
        <v>258</v>
      </c>
      <c r="BF34" s="12" t="s">
        <v>258</v>
      </c>
    </row>
    <row r="35" spans="1:58" ht="15" customHeight="1">
      <c r="A35" s="1"/>
      <c r="B35" s="1"/>
      <c r="BD35" s="1" t="s">
        <v>258</v>
      </c>
      <c r="BE35" s="1" t="s">
        <v>258</v>
      </c>
      <c r="BF35" s="1" t="s">
        <v>258</v>
      </c>
    </row>
    <row r="36" spans="1:58" ht="15" customHeight="1">
      <c r="A36" s="11" t="s">
        <v>51</v>
      </c>
      <c r="B36" s="11" t="s">
        <v>22</v>
      </c>
      <c r="C36" s="12"/>
      <c r="D36" s="12"/>
      <c r="E36" s="12"/>
      <c r="F36" s="12"/>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t="s">
        <v>258</v>
      </c>
      <c r="BE36" s="16" t="s">
        <v>258</v>
      </c>
      <c r="BF36" s="16" t="s">
        <v>258</v>
      </c>
    </row>
    <row r="37" spans="1:58" ht="15" customHeight="1">
      <c r="A37" s="11" t="s">
        <v>7</v>
      </c>
      <c r="B37" s="11" t="s">
        <v>23</v>
      </c>
      <c r="C37" s="14"/>
      <c r="D37" s="14"/>
      <c r="E37" s="14"/>
      <c r="F37" s="14"/>
      <c r="G37" s="13"/>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t="s">
        <v>258</v>
      </c>
      <c r="BE37" s="16" t="s">
        <v>258</v>
      </c>
      <c r="BF37" s="16" t="s">
        <v>258</v>
      </c>
    </row>
    <row r="38" spans="1:58" ht="15" customHeight="1">
      <c r="A38" s="11"/>
      <c r="B38" s="11" t="s">
        <v>24</v>
      </c>
      <c r="C38" s="14"/>
      <c r="D38" s="14"/>
      <c r="E38" s="14"/>
      <c r="F38" s="14"/>
      <c r="G38" s="14"/>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t="s">
        <v>258</v>
      </c>
      <c r="BE38" s="16" t="s">
        <v>258</v>
      </c>
      <c r="BF38" s="16" t="s">
        <v>258</v>
      </c>
    </row>
    <row r="39" spans="1:58" ht="15" customHeight="1">
      <c r="A39" s="11"/>
      <c r="B39" s="11" t="s">
        <v>259</v>
      </c>
      <c r="C39" s="16">
        <v>0.11010453248237914</v>
      </c>
      <c r="D39" s="16">
        <v>0.10894589873559037</v>
      </c>
      <c r="E39" s="16">
        <v>0.10861665703475119</v>
      </c>
      <c r="F39" s="16">
        <v>0.10734688892456869</v>
      </c>
      <c r="G39" s="16">
        <v>0.10559357517932526</v>
      </c>
      <c r="H39" s="16">
        <v>0.10287418522042326</v>
      </c>
      <c r="I39" s="16">
        <v>0.100285070335805</v>
      </c>
      <c r="J39" s="16">
        <v>9.8866484857085699E-2</v>
      </c>
      <c r="K39" s="16">
        <v>9.7414011833172123E-2</v>
      </c>
      <c r="L39" s="16">
        <v>9.6088278909025271E-2</v>
      </c>
      <c r="M39" s="16">
        <v>9.467591146998719E-2</v>
      </c>
      <c r="N39" s="16">
        <v>9.3267753966035927E-2</v>
      </c>
      <c r="O39" s="16">
        <v>9.1744962414414835E-2</v>
      </c>
      <c r="P39" s="16">
        <v>9.0499611614792225E-2</v>
      </c>
      <c r="Q39" s="16">
        <v>8.9535475361220529E-2</v>
      </c>
      <c r="R39" s="16">
        <v>8.8560509809429006E-2</v>
      </c>
      <c r="S39" s="16">
        <v>8.8238252192210792E-2</v>
      </c>
      <c r="T39" s="16">
        <v>8.7882814516015262E-2</v>
      </c>
      <c r="U39" s="16">
        <v>8.7780726340316084E-2</v>
      </c>
      <c r="V39" s="16">
        <v>8.7931615805809146E-2</v>
      </c>
      <c r="W39" s="16">
        <v>8.8389671136023848E-2</v>
      </c>
      <c r="X39" s="16">
        <v>8.8976791969785765E-2</v>
      </c>
      <c r="Y39" s="16">
        <v>8.9073136199693814E-2</v>
      </c>
      <c r="Z39" s="16">
        <v>8.9189215649109754E-2</v>
      </c>
      <c r="AA39" s="16">
        <v>8.9338076884091525E-2</v>
      </c>
      <c r="AB39" s="16">
        <v>8.9493504337349622E-2</v>
      </c>
      <c r="AC39" s="16">
        <v>8.9633173831998397E-2</v>
      </c>
      <c r="AD39" s="16">
        <v>8.9726859763785721E-2</v>
      </c>
      <c r="AE39" s="16">
        <v>8.9776583095454929E-2</v>
      </c>
      <c r="AF39" s="16">
        <v>8.9775902205981931E-2</v>
      </c>
      <c r="AG39" s="16">
        <v>8.9706817367883454E-2</v>
      </c>
      <c r="AH39" s="16">
        <v>8.959557641940169E-2</v>
      </c>
      <c r="AI39" s="16">
        <v>8.942941006445751E-2</v>
      </c>
      <c r="AJ39" s="16">
        <v>8.920824481224128E-2</v>
      </c>
      <c r="AK39" s="16">
        <v>8.893705363529443E-2</v>
      </c>
      <c r="AL39" s="16">
        <v>8.8636114178774345E-2</v>
      </c>
      <c r="AM39" s="16">
        <v>8.8304005133200802E-2</v>
      </c>
      <c r="AN39" s="16">
        <v>8.7945116459848954E-2</v>
      </c>
      <c r="AO39" s="16">
        <v>8.7560959984996398E-2</v>
      </c>
      <c r="AP39" s="16">
        <v>8.7165650936586569E-2</v>
      </c>
      <c r="AQ39" s="16">
        <v>8.6753065315953337E-2</v>
      </c>
      <c r="AR39" s="16">
        <v>8.634669925918094E-2</v>
      </c>
      <c r="AS39" s="16">
        <v>8.5946761386171563E-2</v>
      </c>
      <c r="AT39" s="16">
        <v>8.5566440636229021E-2</v>
      </c>
      <c r="AU39" s="16">
        <v>8.5208651010699313E-2</v>
      </c>
      <c r="AV39" s="16">
        <v>8.4857314424225269E-2</v>
      </c>
      <c r="AW39" s="16">
        <v>8.4508169291826446E-2</v>
      </c>
      <c r="AX39" s="16">
        <v>8.4163220957745422E-2</v>
      </c>
      <c r="AY39" s="16">
        <v>8.3841019711253698E-2</v>
      </c>
      <c r="AZ39" s="16">
        <v>8.3537967205753183E-2</v>
      </c>
      <c r="BA39" s="16">
        <v>8.3241876980155935E-2</v>
      </c>
      <c r="BB39" s="16">
        <v>8.2963965321696434E-2</v>
      </c>
      <c r="BC39" s="16">
        <v>8.2697358706523449E-2</v>
      </c>
      <c r="BD39" s="16"/>
      <c r="BE39" s="16"/>
      <c r="BF39" s="16"/>
    </row>
    <row r="40" spans="1:58" ht="15" customHeight="1">
      <c r="A40" s="11"/>
      <c r="B40" s="11" t="s">
        <v>327</v>
      </c>
      <c r="C40" s="16">
        <v>0.11010453248237914</v>
      </c>
      <c r="D40" s="16">
        <v>0.10894589873559037</v>
      </c>
      <c r="E40" s="16">
        <v>0.10861665703475119</v>
      </c>
      <c r="F40" s="16">
        <v>0.10734688892456869</v>
      </c>
      <c r="G40" s="16">
        <v>0.10559357517932526</v>
      </c>
      <c r="H40" s="16">
        <v>0.10287418522042326</v>
      </c>
      <c r="I40" s="16">
        <v>0.10182322479474948</v>
      </c>
      <c r="J40" s="16">
        <v>0.1009113473376255</v>
      </c>
      <c r="K40" s="16">
        <v>9.992612769841322E-2</v>
      </c>
      <c r="L40" s="16">
        <v>9.906928578811415E-2</v>
      </c>
      <c r="M40" s="16">
        <v>9.8097080924672689E-2</v>
      </c>
      <c r="N40" s="16">
        <v>9.7102772870044096E-2</v>
      </c>
      <c r="O40" s="16">
        <v>9.6012600384917199E-2</v>
      </c>
      <c r="P40" s="16">
        <v>9.5187684619995355E-2</v>
      </c>
      <c r="Q40" s="16">
        <v>9.463495340132301E-2</v>
      </c>
      <c r="R40" s="16">
        <v>9.4073830674892056E-2</v>
      </c>
      <c r="S40" s="16">
        <v>9.4194871630564642E-2</v>
      </c>
      <c r="T40" s="16">
        <v>9.4272952869146553E-2</v>
      </c>
      <c r="U40" s="16">
        <v>9.4657193508129275E-2</v>
      </c>
      <c r="V40" s="16">
        <v>9.5183811791934039E-2</v>
      </c>
      <c r="W40" s="16">
        <v>9.6083637847484735E-2</v>
      </c>
      <c r="X40" s="16">
        <v>9.6205395149841874E-2</v>
      </c>
      <c r="Y40" s="16">
        <v>9.6324940123477823E-2</v>
      </c>
      <c r="Z40" s="16">
        <v>9.6477741328170941E-2</v>
      </c>
      <c r="AA40" s="16">
        <v>9.6673878518117956E-2</v>
      </c>
      <c r="AB40" s="16">
        <v>9.6876819834211786E-2</v>
      </c>
      <c r="AC40" s="16">
        <v>9.7068603910690915E-2</v>
      </c>
      <c r="AD40" s="16">
        <v>9.7210123737342766E-2</v>
      </c>
      <c r="AE40" s="16">
        <v>9.730780243010817E-2</v>
      </c>
      <c r="AF40" s="16">
        <v>9.7334615168562469E-2</v>
      </c>
      <c r="AG40" s="16">
        <v>9.731838685640018E-2</v>
      </c>
      <c r="AH40" s="16">
        <v>9.7282611653903742E-2</v>
      </c>
      <c r="AI40" s="16">
        <v>9.7217451243547179E-2</v>
      </c>
      <c r="AJ40" s="16">
        <v>9.713498659896358E-2</v>
      </c>
      <c r="AK40" s="16">
        <v>9.7034539822009366E-2</v>
      </c>
      <c r="AL40" s="16">
        <v>9.6929494759018436E-2</v>
      </c>
      <c r="AM40" s="16">
        <v>9.6801849742572346E-2</v>
      </c>
      <c r="AN40" s="16">
        <v>9.6658779306977943E-2</v>
      </c>
      <c r="AO40" s="16">
        <v>9.650214977810552E-2</v>
      </c>
      <c r="AP40" s="16">
        <v>9.6345583893461026E-2</v>
      </c>
      <c r="AQ40" s="16">
        <v>9.6184121712373949E-2</v>
      </c>
      <c r="AR40" s="16">
        <v>9.6040105788154556E-2</v>
      </c>
      <c r="AS40" s="16">
        <v>9.5911687113139507E-2</v>
      </c>
      <c r="AT40" s="16">
        <v>9.5810985756120071E-2</v>
      </c>
      <c r="AU40" s="16">
        <v>9.5734175151397566E-2</v>
      </c>
      <c r="AV40" s="16">
        <v>9.5660593859294984E-2</v>
      </c>
      <c r="AW40" s="16">
        <v>9.5580462168065997E-2</v>
      </c>
      <c r="AX40" s="16">
        <v>9.5498094117449486E-2</v>
      </c>
      <c r="AY40" s="16">
        <v>9.5422857666720304E-2</v>
      </c>
      <c r="AZ40" s="16">
        <v>9.5352006628265373E-2</v>
      </c>
      <c r="BA40" s="16">
        <v>9.5284327006236125E-2</v>
      </c>
      <c r="BB40" s="16">
        <v>9.5234228774636165E-2</v>
      </c>
      <c r="BC40" s="16" t="s">
        <v>258</v>
      </c>
      <c r="BD40" s="16" t="s">
        <v>258</v>
      </c>
      <c r="BE40" s="16" t="s">
        <v>258</v>
      </c>
      <c r="BF40" s="16" t="s">
        <v>258</v>
      </c>
    </row>
    <row r="41" spans="1:58" ht="15" customHeight="1">
      <c r="A41" s="11"/>
      <c r="B41" s="11" t="s">
        <v>31</v>
      </c>
      <c r="C41" s="16"/>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t="s">
        <v>258</v>
      </c>
      <c r="BE41" s="16" t="s">
        <v>258</v>
      </c>
      <c r="BF41" s="16" t="s">
        <v>258</v>
      </c>
    </row>
    <row r="42" spans="1:58" ht="15" customHeight="1">
      <c r="A42" s="11"/>
      <c r="B42" s="11" t="s">
        <v>32</v>
      </c>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t="s">
        <v>258</v>
      </c>
      <c r="BE42" s="16" t="s">
        <v>258</v>
      </c>
      <c r="BF42" s="16" t="s">
        <v>258</v>
      </c>
    </row>
    <row r="43" spans="1:58" ht="15" customHeight="1">
      <c r="A43" s="11" t="s">
        <v>52</v>
      </c>
      <c r="B43" s="11" t="s">
        <v>22</v>
      </c>
      <c r="C43" s="12"/>
      <c r="D43" s="12"/>
      <c r="E43" s="12"/>
      <c r="F43" s="12"/>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t="s">
        <v>258</v>
      </c>
      <c r="BE43" s="16" t="s">
        <v>258</v>
      </c>
      <c r="BF43" s="16" t="s">
        <v>258</v>
      </c>
    </row>
    <row r="44" spans="1:58" ht="15" customHeight="1">
      <c r="A44" s="11" t="s">
        <v>8</v>
      </c>
      <c r="B44" s="11" t="s">
        <v>23</v>
      </c>
      <c r="C44" s="14"/>
      <c r="D44" s="14"/>
      <c r="E44" s="14"/>
      <c r="F44" s="14"/>
      <c r="G44" s="13"/>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t="s">
        <v>258</v>
      </c>
      <c r="BE44" s="16" t="s">
        <v>258</v>
      </c>
      <c r="BF44" s="16" t="s">
        <v>258</v>
      </c>
    </row>
    <row r="45" spans="1:58" ht="15" customHeight="1">
      <c r="A45" s="11"/>
      <c r="B45" s="11" t="s">
        <v>24</v>
      </c>
      <c r="C45" s="14"/>
      <c r="D45" s="14"/>
      <c r="E45" s="14"/>
      <c r="F45" s="14"/>
      <c r="G45" s="14"/>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t="s">
        <v>258</v>
      </c>
      <c r="BE45" s="16" t="s">
        <v>258</v>
      </c>
      <c r="BF45" s="16" t="s">
        <v>258</v>
      </c>
    </row>
    <row r="46" spans="1:58" ht="15" customHeight="1">
      <c r="A46" s="11"/>
      <c r="B46" s="11" t="s">
        <v>259</v>
      </c>
      <c r="C46" s="16">
        <v>0.66286698083982354</v>
      </c>
      <c r="D46" s="16">
        <v>0.66489809977766967</v>
      </c>
      <c r="E46" s="16">
        <v>0.66467576791808869</v>
      </c>
      <c r="F46" s="16">
        <v>0.66531769458887879</v>
      </c>
      <c r="G46" s="16">
        <v>0.66825548271956614</v>
      </c>
      <c r="H46" s="16">
        <v>0.67307403964374635</v>
      </c>
      <c r="I46" s="16">
        <v>0.67815815664419132</v>
      </c>
      <c r="J46" s="16">
        <v>0.68095424880286148</v>
      </c>
      <c r="K46" s="16">
        <v>0.68397848801272332</v>
      </c>
      <c r="L46" s="16">
        <v>0.6864135295242072</v>
      </c>
      <c r="M46" s="16">
        <v>0.68844168804387318</v>
      </c>
      <c r="N46" s="16">
        <v>0.68943748340778921</v>
      </c>
      <c r="O46" s="16">
        <v>0.68931386560037466</v>
      </c>
      <c r="P46" s="16">
        <v>0.69185437964652596</v>
      </c>
      <c r="Q46" s="16">
        <v>0.69033630246435407</v>
      </c>
      <c r="R46" s="16">
        <v>0.68893910163682348</v>
      </c>
      <c r="S46" s="16">
        <v>0.68654933588309597</v>
      </c>
      <c r="T46" s="16">
        <v>0.68392726107155721</v>
      </c>
      <c r="U46" s="16">
        <v>0.68065770385079893</v>
      </c>
      <c r="V46" s="16">
        <v>0.67709260636183</v>
      </c>
      <c r="W46" s="16">
        <v>0.67318910956227052</v>
      </c>
      <c r="X46" s="16">
        <v>0.66969444258213595</v>
      </c>
      <c r="Y46" s="16">
        <v>0.66726812062166863</v>
      </c>
      <c r="Z46" s="16">
        <v>0.66513607858289603</v>
      </c>
      <c r="AA46" s="16">
        <v>0.66344463776372598</v>
      </c>
      <c r="AB46" s="16">
        <v>0.66174692898750542</v>
      </c>
      <c r="AC46" s="16">
        <v>0.66048847675829392</v>
      </c>
      <c r="AD46" s="16">
        <v>0.65946543145226411</v>
      </c>
      <c r="AE46" s="16">
        <v>0.65829852635626707</v>
      </c>
      <c r="AF46" s="16">
        <v>0.6572719303936575</v>
      </c>
      <c r="AG46" s="16">
        <v>0.65657517664987375</v>
      </c>
      <c r="AH46" s="16">
        <v>0.65582696575355881</v>
      </c>
      <c r="AI46" s="16">
        <v>0.65543254967654951</v>
      </c>
      <c r="AJ46" s="16">
        <v>0.65580258042846074</v>
      </c>
      <c r="AK46" s="16">
        <v>0.65651131461872114</v>
      </c>
      <c r="AL46" s="16">
        <v>0.65722252095138434</v>
      </c>
      <c r="AM46" s="16">
        <v>0.65845443937296155</v>
      </c>
      <c r="AN46" s="16">
        <v>0.65975182104143504</v>
      </c>
      <c r="AO46" s="16">
        <v>0.66065193507339237</v>
      </c>
      <c r="AP46" s="16">
        <v>0.66174276659346942</v>
      </c>
      <c r="AQ46" s="16">
        <v>0.66254279379681025</v>
      </c>
      <c r="AR46" s="16">
        <v>0.66245093429734614</v>
      </c>
      <c r="AS46" s="16">
        <v>0.66249736318720109</v>
      </c>
      <c r="AT46" s="16">
        <v>0.6614785115317583</v>
      </c>
      <c r="AU46" s="16">
        <v>0.66026595720015069</v>
      </c>
      <c r="AV46" s="16">
        <v>0.65913957010992064</v>
      </c>
      <c r="AW46" s="16">
        <v>0.65769523176691191</v>
      </c>
      <c r="AX46" s="16">
        <v>0.655586939089431</v>
      </c>
      <c r="AY46" s="16">
        <v>0.65341970019556606</v>
      </c>
      <c r="AZ46" s="16">
        <v>0.65161865458285873</v>
      </c>
      <c r="BA46" s="16">
        <v>0.65025502617451769</v>
      </c>
      <c r="BB46" s="16">
        <v>0.64886240450131361</v>
      </c>
      <c r="BC46" s="16">
        <v>0.64802244188210423</v>
      </c>
      <c r="BD46" s="16"/>
      <c r="BE46" s="16"/>
      <c r="BF46" s="16"/>
    </row>
    <row r="47" spans="1:58" ht="15" customHeight="1">
      <c r="A47" s="11"/>
      <c r="B47" s="11" t="s">
        <v>327</v>
      </c>
      <c r="C47" s="16">
        <v>0.66286698083982354</v>
      </c>
      <c r="D47" s="16">
        <v>0.66489809977766967</v>
      </c>
      <c r="E47" s="16">
        <v>0.66467576791808869</v>
      </c>
      <c r="F47" s="16">
        <v>0.66531769458887879</v>
      </c>
      <c r="G47" s="16">
        <v>0.66825548271956614</v>
      </c>
      <c r="H47" s="16">
        <v>0.67307403964374635</v>
      </c>
      <c r="I47" s="16">
        <v>0.67631367348403915</v>
      </c>
      <c r="J47" s="16">
        <v>0.67841737768447596</v>
      </c>
      <c r="K47" s="16">
        <v>0.68074309877586847</v>
      </c>
      <c r="L47" s="16">
        <v>0.68249843823822343</v>
      </c>
      <c r="M47" s="16">
        <v>0.6839146296823323</v>
      </c>
      <c r="N47" s="16">
        <v>0.68433338003453115</v>
      </c>
      <c r="O47" s="16">
        <v>0.68361804965067197</v>
      </c>
      <c r="P47" s="16">
        <v>0.68560909925997227</v>
      </c>
      <c r="Q47" s="16">
        <v>0.683488230460504</v>
      </c>
      <c r="R47" s="16">
        <v>0.68152822943245617</v>
      </c>
      <c r="S47" s="16">
        <v>0.67852198640945616</v>
      </c>
      <c r="T47" s="16">
        <v>0.67534532069552811</v>
      </c>
      <c r="U47" s="16">
        <v>0.67145479024445542</v>
      </c>
      <c r="V47" s="16">
        <v>0.66741625373788371</v>
      </c>
      <c r="W47" s="16">
        <v>0.66295160216328874</v>
      </c>
      <c r="X47" s="16">
        <v>0.65985732290759291</v>
      </c>
      <c r="Y47" s="16">
        <v>0.65732757510733131</v>
      </c>
      <c r="Z47" s="16">
        <v>0.65502388623606367</v>
      </c>
      <c r="AA47" s="16">
        <v>0.65327648955287609</v>
      </c>
      <c r="AB47" s="16">
        <v>0.65149395279273814</v>
      </c>
      <c r="AC47" s="16">
        <v>0.6501167204328161</v>
      </c>
      <c r="AD47" s="16">
        <v>0.64904612586673405</v>
      </c>
      <c r="AE47" s="16">
        <v>0.64791596651219441</v>
      </c>
      <c r="AF47" s="16">
        <v>0.64708460089575293</v>
      </c>
      <c r="AG47" s="16">
        <v>0.6465305719889719</v>
      </c>
      <c r="AH47" s="16">
        <v>0.64588192955095058</v>
      </c>
      <c r="AI47" s="16">
        <v>0.64562800063425052</v>
      </c>
      <c r="AJ47" s="16">
        <v>0.64603810884050927</v>
      </c>
      <c r="AK47" s="16">
        <v>0.64677151867048266</v>
      </c>
      <c r="AL47" s="16">
        <v>0.64761000599024421</v>
      </c>
      <c r="AM47" s="16">
        <v>0.64892197803512908</v>
      </c>
      <c r="AN47" s="16">
        <v>0.65035324468248457</v>
      </c>
      <c r="AO47" s="16">
        <v>0.65130480302247518</v>
      </c>
      <c r="AP47" s="16">
        <v>0.65244879841493197</v>
      </c>
      <c r="AQ47" s="16">
        <v>0.65329266752079185</v>
      </c>
      <c r="AR47" s="16">
        <v>0.6533270552997763</v>
      </c>
      <c r="AS47" s="16">
        <v>0.65356228933308835</v>
      </c>
      <c r="AT47" s="16">
        <v>0.65269335169234877</v>
      </c>
      <c r="AU47" s="16">
        <v>0.6516524681824688</v>
      </c>
      <c r="AV47" s="16">
        <v>0.6508114632529316</v>
      </c>
      <c r="AW47" s="16">
        <v>0.65003650070151076</v>
      </c>
      <c r="AX47" s="16">
        <v>0.64859077918377261</v>
      </c>
      <c r="AY47" s="16">
        <v>0.6479094350704615</v>
      </c>
      <c r="AZ47" s="16">
        <v>0.64727241716486494</v>
      </c>
      <c r="BA47" s="16">
        <v>0.64670282647275601</v>
      </c>
      <c r="BB47" s="16">
        <v>0.64599482982322143</v>
      </c>
      <c r="BC47" s="16" t="s">
        <v>258</v>
      </c>
      <c r="BD47" s="16" t="s">
        <v>258</v>
      </c>
      <c r="BE47" s="16" t="s">
        <v>258</v>
      </c>
      <c r="BF47" s="16" t="s">
        <v>258</v>
      </c>
    </row>
    <row r="48" spans="1:58" ht="15" customHeight="1">
      <c r="A48" s="11"/>
      <c r="B48" s="11" t="s">
        <v>31</v>
      </c>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t="s">
        <v>258</v>
      </c>
      <c r="BE48" s="16" t="s">
        <v>258</v>
      </c>
      <c r="BF48" s="16" t="s">
        <v>258</v>
      </c>
    </row>
    <row r="49" spans="1:58" ht="15" customHeight="1">
      <c r="A49" s="11"/>
      <c r="B49" s="11" t="s">
        <v>32</v>
      </c>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t="s">
        <v>258</v>
      </c>
      <c r="BE49" s="16" t="s">
        <v>258</v>
      </c>
      <c r="BF49" s="16" t="s">
        <v>258</v>
      </c>
    </row>
    <row r="50" spans="1:58" ht="15" customHeight="1">
      <c r="A50" s="11" t="s">
        <v>53</v>
      </c>
      <c r="B50" s="11" t="s">
        <v>22</v>
      </c>
      <c r="C50" s="12"/>
      <c r="D50" s="12"/>
      <c r="E50" s="12"/>
      <c r="F50" s="12"/>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t="s">
        <v>258</v>
      </c>
      <c r="BE50" s="16" t="s">
        <v>258</v>
      </c>
      <c r="BF50" s="16" t="s">
        <v>258</v>
      </c>
    </row>
    <row r="51" spans="1:58" ht="15" customHeight="1">
      <c r="A51" s="11" t="s">
        <v>9</v>
      </c>
      <c r="B51" s="11" t="s">
        <v>23</v>
      </c>
      <c r="C51" s="14"/>
      <c r="D51" s="14"/>
      <c r="E51" s="14"/>
      <c r="F51" s="14"/>
      <c r="G51" s="13"/>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t="s">
        <v>258</v>
      </c>
      <c r="BE51" s="16" t="s">
        <v>258</v>
      </c>
      <c r="BF51" s="16" t="s">
        <v>258</v>
      </c>
    </row>
    <row r="52" spans="1:58" ht="15" customHeight="1">
      <c r="A52" s="11"/>
      <c r="B52" s="11" t="s">
        <v>24</v>
      </c>
      <c r="C52" s="14"/>
      <c r="D52" s="14"/>
      <c r="E52" s="14"/>
      <c r="F52" s="14"/>
      <c r="G52" s="14"/>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t="s">
        <v>258</v>
      </c>
      <c r="BE52" s="16" t="s">
        <v>258</v>
      </c>
      <c r="BF52" s="16" t="s">
        <v>258</v>
      </c>
    </row>
    <row r="53" spans="1:58" ht="15" customHeight="1">
      <c r="A53" s="11"/>
      <c r="B53" s="11" t="s">
        <v>259</v>
      </c>
      <c r="C53" s="16">
        <v>0.22702848667779699</v>
      </c>
      <c r="D53" s="16">
        <v>0.22615600148673976</v>
      </c>
      <c r="E53" s="16">
        <v>0.22670757504715996</v>
      </c>
      <c r="F53" s="16">
        <v>0.22733541648655206</v>
      </c>
      <c r="G53" s="16">
        <v>0.22615094210110859</v>
      </c>
      <c r="H53" s="16">
        <v>0.22405177513583074</v>
      </c>
      <c r="I53" s="16">
        <v>0.22155677302000354</v>
      </c>
      <c r="J53" s="16">
        <v>0.22017926634005278</v>
      </c>
      <c r="K53" s="16">
        <v>0.21860750015410485</v>
      </c>
      <c r="L53" s="16">
        <v>0.21749819156676745</v>
      </c>
      <c r="M53" s="16">
        <v>0.21688240048613927</v>
      </c>
      <c r="N53" s="16">
        <v>0.21729476262617514</v>
      </c>
      <c r="O53" s="16">
        <v>0.21894117198521068</v>
      </c>
      <c r="P53" s="16">
        <v>0.21764600873868184</v>
      </c>
      <c r="Q53" s="16">
        <v>0.22012822217442574</v>
      </c>
      <c r="R53" s="16">
        <v>0.22250038855374751</v>
      </c>
      <c r="S53" s="16">
        <v>0.22521241192469316</v>
      </c>
      <c r="T53" s="16">
        <v>0.22818992441242714</v>
      </c>
      <c r="U53" s="16">
        <v>0.23156156980888465</v>
      </c>
      <c r="V53" s="16">
        <v>0.23497577783236076</v>
      </c>
      <c r="W53" s="16">
        <v>0.23842121930170515</v>
      </c>
      <c r="X53" s="16">
        <v>0.2413287654480783</v>
      </c>
      <c r="Y53" s="16">
        <v>0.243658743178638</v>
      </c>
      <c r="Z53" s="16">
        <v>0.24567470576799427</v>
      </c>
      <c r="AA53" s="16">
        <v>0.24721728535218324</v>
      </c>
      <c r="AB53" s="16">
        <v>0.24875956667514518</v>
      </c>
      <c r="AC53" s="16">
        <v>0.24987834940970763</v>
      </c>
      <c r="AD53" s="16">
        <v>0.25080770878395003</v>
      </c>
      <c r="AE53" s="16">
        <v>0.25192489054827799</v>
      </c>
      <c r="AF53" s="16">
        <v>0.25295216740036042</v>
      </c>
      <c r="AG53" s="16">
        <v>0.25371800598224248</v>
      </c>
      <c r="AH53" s="16">
        <v>0.25457745782703955</v>
      </c>
      <c r="AI53" s="16">
        <v>0.25513804025899312</v>
      </c>
      <c r="AJ53" s="16">
        <v>0.25498917475929794</v>
      </c>
      <c r="AK53" s="16">
        <v>0.2545516317459845</v>
      </c>
      <c r="AL53" s="16">
        <v>0.25414136486984168</v>
      </c>
      <c r="AM53" s="16">
        <v>0.25324155549383803</v>
      </c>
      <c r="AN53" s="16">
        <v>0.25230306249871665</v>
      </c>
      <c r="AO53" s="16">
        <v>0.25178710494161094</v>
      </c>
      <c r="AP53" s="16">
        <v>0.25109158246994379</v>
      </c>
      <c r="AQ53" s="16">
        <v>0.25070414088723608</v>
      </c>
      <c r="AR53" s="16">
        <v>0.25120236644347288</v>
      </c>
      <c r="AS53" s="16">
        <v>0.25155587542662716</v>
      </c>
      <c r="AT53" s="16">
        <v>0.25295504783201267</v>
      </c>
      <c r="AU53" s="16">
        <v>0.25452539178914957</v>
      </c>
      <c r="AV53" s="16">
        <v>0.25600311546585425</v>
      </c>
      <c r="AW53" s="16">
        <v>0.25779659894126211</v>
      </c>
      <c r="AX53" s="16">
        <v>0.26024983995282347</v>
      </c>
      <c r="AY53" s="16">
        <v>0.26273928009317998</v>
      </c>
      <c r="AZ53" s="16">
        <v>0.26484337821138809</v>
      </c>
      <c r="BA53" s="16">
        <v>0.26650309684532664</v>
      </c>
      <c r="BB53" s="16">
        <v>0.26817363017699009</v>
      </c>
      <c r="BC53" s="16">
        <v>0.26928019941137238</v>
      </c>
      <c r="BD53" s="16"/>
      <c r="BE53" s="16"/>
      <c r="BF53" s="16"/>
    </row>
    <row r="54" spans="1:58" ht="15" customHeight="1">
      <c r="A54" s="11"/>
      <c r="B54" s="11" t="s">
        <v>327</v>
      </c>
      <c r="C54" s="16">
        <v>0.22702848667779699</v>
      </c>
      <c r="D54" s="16">
        <v>0.22615600148673976</v>
      </c>
      <c r="E54" s="16">
        <v>0.22670757504715996</v>
      </c>
      <c r="F54" s="16">
        <v>0.22733541648655206</v>
      </c>
      <c r="G54" s="16">
        <v>0.22615094210110859</v>
      </c>
      <c r="H54" s="16">
        <v>0.22405177513583074</v>
      </c>
      <c r="I54" s="16">
        <v>0.22186310172121151</v>
      </c>
      <c r="J54" s="16">
        <v>0.22067127497789826</v>
      </c>
      <c r="K54" s="16">
        <v>0.21933077352571792</v>
      </c>
      <c r="L54" s="16">
        <v>0.21843227597366227</v>
      </c>
      <c r="M54" s="16">
        <v>0.21798828939299536</v>
      </c>
      <c r="N54" s="16">
        <v>0.2185638470954249</v>
      </c>
      <c r="O54" s="16">
        <v>0.22036934996441082</v>
      </c>
      <c r="P54" s="16">
        <v>0.21920321612003271</v>
      </c>
      <c r="Q54" s="16">
        <v>0.22187681613817287</v>
      </c>
      <c r="R54" s="16">
        <v>0.22439793989265183</v>
      </c>
      <c r="S54" s="16">
        <v>0.22728314195997934</v>
      </c>
      <c r="T54" s="16">
        <v>0.23038172643532512</v>
      </c>
      <c r="U54" s="16">
        <v>0.23388801624741515</v>
      </c>
      <c r="V54" s="16">
        <v>0.23739993447018215</v>
      </c>
      <c r="W54" s="16">
        <v>0.24096475998922665</v>
      </c>
      <c r="X54" s="16">
        <v>0.24393728194256586</v>
      </c>
      <c r="Y54" s="16">
        <v>0.24634748476919077</v>
      </c>
      <c r="Z54" s="16">
        <v>0.24849837243576564</v>
      </c>
      <c r="AA54" s="16">
        <v>0.25004963192900609</v>
      </c>
      <c r="AB54" s="16">
        <v>0.25162922737305038</v>
      </c>
      <c r="AC54" s="16">
        <v>0.25281467565649307</v>
      </c>
      <c r="AD54" s="16">
        <v>0.25374375039592312</v>
      </c>
      <c r="AE54" s="16">
        <v>0.25477623105769742</v>
      </c>
      <c r="AF54" s="16">
        <v>0.25558078393568473</v>
      </c>
      <c r="AG54" s="16">
        <v>0.25615104115462828</v>
      </c>
      <c r="AH54" s="16">
        <v>0.25683545879514574</v>
      </c>
      <c r="AI54" s="16">
        <v>0.25715454812220218</v>
      </c>
      <c r="AJ54" s="16">
        <v>0.25682690456052715</v>
      </c>
      <c r="AK54" s="16">
        <v>0.25619394150750796</v>
      </c>
      <c r="AL54" s="16">
        <v>0.2554604992507376</v>
      </c>
      <c r="AM54" s="16">
        <v>0.25427617222229831</v>
      </c>
      <c r="AN54" s="16">
        <v>0.25298797601053774</v>
      </c>
      <c r="AO54" s="16">
        <v>0.25219304719941915</v>
      </c>
      <c r="AP54" s="16">
        <v>0.25120561769160693</v>
      </c>
      <c r="AQ54" s="16">
        <v>0.25052321076683393</v>
      </c>
      <c r="AR54" s="16">
        <v>0.250632838912069</v>
      </c>
      <c r="AS54" s="16">
        <v>0.25052602355377224</v>
      </c>
      <c r="AT54" s="16">
        <v>0.25149566255153094</v>
      </c>
      <c r="AU54" s="16">
        <v>0.25261335666613366</v>
      </c>
      <c r="AV54" s="16">
        <v>0.25352794288777369</v>
      </c>
      <c r="AW54" s="16">
        <v>0.25438303713042382</v>
      </c>
      <c r="AX54" s="16">
        <v>0.25591112669877791</v>
      </c>
      <c r="AY54" s="16">
        <v>0.2566677072628184</v>
      </c>
      <c r="AZ54" s="16">
        <v>0.25737557620686968</v>
      </c>
      <c r="BA54" s="16">
        <v>0.2580128465210077</v>
      </c>
      <c r="BB54" s="16">
        <v>0.25877094140214268</v>
      </c>
      <c r="BC54" s="16" t="s">
        <v>258</v>
      </c>
      <c r="BD54" s="16" t="s">
        <v>258</v>
      </c>
      <c r="BE54" s="14" t="s">
        <v>258</v>
      </c>
      <c r="BF54" s="14" t="s">
        <v>258</v>
      </c>
    </row>
    <row r="55" spans="1:58" ht="15" customHeight="1">
      <c r="A55" s="11"/>
      <c r="B55" s="11" t="s">
        <v>31</v>
      </c>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v>0.27193170169361086</v>
      </c>
      <c r="AI55" s="16">
        <v>0.27294380537011409</v>
      </c>
      <c r="AJ55" s="16">
        <v>0.27394038429223949</v>
      </c>
      <c r="AK55" s="16">
        <v>0.2748901707045609</v>
      </c>
      <c r="AL55" s="16">
        <v>0.27571375016487187</v>
      </c>
      <c r="AM55" s="16">
        <v>0.27597436198509112</v>
      </c>
      <c r="AN55" s="16">
        <v>0.27583713731188009</v>
      </c>
      <c r="AO55" s="16">
        <v>0.27537686789922583</v>
      </c>
      <c r="AP55" s="16">
        <v>0.27466425914528603</v>
      </c>
      <c r="AQ55" s="16">
        <v>0.27365183443037683</v>
      </c>
      <c r="AR55" s="16">
        <v>0.27284928742364933</v>
      </c>
      <c r="AS55" s="16">
        <v>0.27227423186124255</v>
      </c>
      <c r="AT55" s="16">
        <v>0.27175991444896813</v>
      </c>
      <c r="AU55" s="16">
        <v>0.27169106277122607</v>
      </c>
      <c r="AV55" s="16">
        <v>0.27198125455856659</v>
      </c>
      <c r="AW55" s="16">
        <v>0.27256493665147563</v>
      </c>
      <c r="AX55" s="16">
        <v>0.27324792006913029</v>
      </c>
      <c r="AY55" s="16">
        <v>0.27362762057580758</v>
      </c>
      <c r="AZ55" s="16">
        <v>0.27321452694502252</v>
      </c>
      <c r="BA55" s="16">
        <v>0.2730266910861372</v>
      </c>
      <c r="BB55" s="16">
        <v>0.27263820183647336</v>
      </c>
      <c r="BC55" s="16">
        <v>0.27206789615041221</v>
      </c>
      <c r="BD55" s="16" t="s">
        <v>258</v>
      </c>
      <c r="BE55" s="16" t="s">
        <v>258</v>
      </c>
      <c r="BF55" s="16" t="s">
        <v>258</v>
      </c>
    </row>
    <row r="56" spans="1:58" ht="15" customHeight="1">
      <c r="A56" s="11"/>
      <c r="B56" s="11" t="s">
        <v>32</v>
      </c>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t="s">
        <v>258</v>
      </c>
      <c r="BE56" s="16" t="s">
        <v>258</v>
      </c>
      <c r="BF56" s="16" t="s">
        <v>258</v>
      </c>
    </row>
    <row r="57" spans="1:58">
      <c r="A57" s="1"/>
      <c r="B57" s="1"/>
      <c r="BD57" s="1" t="s">
        <v>258</v>
      </c>
      <c r="BE57" s="1" t="s">
        <v>258</v>
      </c>
      <c r="BF57" s="1" t="s">
        <v>258</v>
      </c>
    </row>
    <row r="58" spans="1:58">
      <c r="A58" s="11" t="s">
        <v>54</v>
      </c>
      <c r="B58" s="11" t="s">
        <v>22</v>
      </c>
      <c r="C58" s="12"/>
      <c r="D58" s="12"/>
      <c r="E58" s="12"/>
      <c r="F58" s="12"/>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t="s">
        <v>258</v>
      </c>
      <c r="BE58" s="13" t="s">
        <v>258</v>
      </c>
      <c r="BF58" s="13" t="s">
        <v>258</v>
      </c>
    </row>
    <row r="59" spans="1:58">
      <c r="A59" s="11" t="s">
        <v>10</v>
      </c>
      <c r="B59" s="11" t="s">
        <v>23</v>
      </c>
      <c r="C59" s="14"/>
      <c r="D59" s="14"/>
      <c r="E59" s="14"/>
      <c r="F59" s="14"/>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t="s">
        <v>258</v>
      </c>
      <c r="BE59" s="13" t="s">
        <v>258</v>
      </c>
      <c r="BF59" s="13" t="s">
        <v>258</v>
      </c>
    </row>
    <row r="60" spans="1:58">
      <c r="A60" s="11"/>
      <c r="B60" s="11" t="s">
        <v>24</v>
      </c>
      <c r="C60" s="14"/>
      <c r="D60" s="14"/>
      <c r="E60" s="14"/>
      <c r="F60" s="14"/>
      <c r="G60" s="14"/>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t="s">
        <v>258</v>
      </c>
      <c r="BE60" s="13" t="s">
        <v>258</v>
      </c>
      <c r="BF60" s="13" t="s">
        <v>258</v>
      </c>
    </row>
    <row r="61" spans="1:58">
      <c r="A61" s="11"/>
      <c r="B61" s="11" t="s">
        <v>259</v>
      </c>
      <c r="C61" s="14">
        <v>83608</v>
      </c>
      <c r="D61" s="14">
        <v>85606.000000000015</v>
      </c>
      <c r="E61" s="14">
        <v>86168</v>
      </c>
      <c r="F61" s="14">
        <v>86749.999999999985</v>
      </c>
      <c r="G61" s="14">
        <v>89728</v>
      </c>
      <c r="H61" s="14">
        <v>92601</v>
      </c>
      <c r="I61" s="14">
        <v>95230</v>
      </c>
      <c r="J61" s="14">
        <v>95686.288461127493</v>
      </c>
      <c r="K61" s="14">
        <v>95254.656735041644</v>
      </c>
      <c r="L61" s="14">
        <v>94491.343439369433</v>
      </c>
      <c r="M61" s="14">
        <v>93178.710501427355</v>
      </c>
      <c r="N61" s="14">
        <v>91639.102606023065</v>
      </c>
      <c r="O61" s="14">
        <v>90299.878122923488</v>
      </c>
      <c r="P61" s="14">
        <v>88727.020408004377</v>
      </c>
      <c r="Q61" s="14">
        <v>87376.880925966179</v>
      </c>
      <c r="R61" s="14">
        <v>86242.756346914568</v>
      </c>
      <c r="S61" s="14">
        <v>85134.7494259175</v>
      </c>
      <c r="T61" s="14">
        <v>84731.950954836982</v>
      </c>
      <c r="U61" s="14">
        <v>84178.227580881183</v>
      </c>
      <c r="V61" s="14">
        <v>83924.589813248793</v>
      </c>
      <c r="W61" s="14">
        <v>84031.423075629718</v>
      </c>
      <c r="X61" s="14">
        <v>84805.671381483044</v>
      </c>
      <c r="Y61" s="14">
        <v>86450.59188395305</v>
      </c>
      <c r="Z61" s="14">
        <v>86281.29926784386</v>
      </c>
      <c r="AA61" s="14">
        <v>88388.518485538545</v>
      </c>
      <c r="AB61" s="14">
        <v>90396.303027385089</v>
      </c>
      <c r="AC61" s="14">
        <v>92608.69252348505</v>
      </c>
      <c r="AD61" s="14">
        <v>94884.071882717923</v>
      </c>
      <c r="AE61" s="14">
        <v>97423.554894220171</v>
      </c>
      <c r="AF61" s="14">
        <v>99982.680344175766</v>
      </c>
      <c r="AG61" s="14">
        <v>102500.29570400689</v>
      </c>
      <c r="AH61" s="14">
        <v>104581.49118867185</v>
      </c>
      <c r="AI61" s="14">
        <v>105965.90221059418</v>
      </c>
      <c r="AJ61" s="14">
        <v>107055.15657507483</v>
      </c>
      <c r="AK61" s="14">
        <v>107720.75996272945</v>
      </c>
      <c r="AL61" s="14">
        <v>108277.85511569818</v>
      </c>
      <c r="AM61" s="14">
        <v>108430.35287769858</v>
      </c>
      <c r="AN61" s="14">
        <v>108241.2881156255</v>
      </c>
      <c r="AO61" s="14">
        <v>108032.1501493601</v>
      </c>
      <c r="AP61" s="14">
        <v>107655.33886733257</v>
      </c>
      <c r="AQ61" s="14">
        <v>107083.57307309163</v>
      </c>
      <c r="AR61" s="14">
        <v>106541.25396610488</v>
      </c>
      <c r="AS61" s="14">
        <v>105808.3367498609</v>
      </c>
      <c r="AT61" s="14">
        <v>104681.33585415043</v>
      </c>
      <c r="AU61" s="14">
        <v>103403.59112486715</v>
      </c>
      <c r="AV61" s="14">
        <v>102225.01685362629</v>
      </c>
      <c r="AW61" s="14">
        <v>100825.25903424727</v>
      </c>
      <c r="AX61" s="14">
        <v>99511.612421151716</v>
      </c>
      <c r="AY61" s="14">
        <v>98544.21526396228</v>
      </c>
      <c r="AZ61" s="14">
        <v>97597.285411834484</v>
      </c>
      <c r="BA61" s="14">
        <v>96936.458600035185</v>
      </c>
      <c r="BB61" s="14">
        <v>96929.991228270417</v>
      </c>
      <c r="BC61" s="14">
        <v>96925.944155702397</v>
      </c>
      <c r="BD61" s="14"/>
      <c r="BE61" s="14"/>
      <c r="BF61" s="14"/>
    </row>
    <row r="62" spans="1:58">
      <c r="A62" s="11"/>
      <c r="B62" s="11" t="s">
        <v>327</v>
      </c>
      <c r="C62" s="14">
        <v>83608</v>
      </c>
      <c r="D62" s="14">
        <v>85606.000000000015</v>
      </c>
      <c r="E62" s="14">
        <v>86168</v>
      </c>
      <c r="F62" s="14">
        <v>86749.999999999985</v>
      </c>
      <c r="G62" s="14">
        <v>89728</v>
      </c>
      <c r="H62" s="14">
        <v>92601</v>
      </c>
      <c r="I62" s="14">
        <v>94119.163241951261</v>
      </c>
      <c r="J62" s="14">
        <v>94623.082293594809</v>
      </c>
      <c r="K62" s="14">
        <v>94266.36644688237</v>
      </c>
      <c r="L62" s="14">
        <v>93604.317611795574</v>
      </c>
      <c r="M62" s="14">
        <v>92395.515503310598</v>
      </c>
      <c r="N62" s="14">
        <v>90955.121334860713</v>
      </c>
      <c r="O62" s="14">
        <v>89735.380177210362</v>
      </c>
      <c r="P62" s="14">
        <v>88267.719598656928</v>
      </c>
      <c r="Q62" s="14">
        <v>86999.772384736221</v>
      </c>
      <c r="R62" s="14">
        <v>85944.272962253192</v>
      </c>
      <c r="S62" s="14">
        <v>84940.902436681237</v>
      </c>
      <c r="T62" s="14">
        <v>84563.760103750305</v>
      </c>
      <c r="U62" s="14">
        <v>84070.742569046808</v>
      </c>
      <c r="V62" s="14">
        <v>83873.754122949831</v>
      </c>
      <c r="W62" s="14">
        <v>84015.40450270084</v>
      </c>
      <c r="X62" s="14">
        <v>84811.072322524618</v>
      </c>
      <c r="Y62" s="14">
        <v>86466.833439862909</v>
      </c>
      <c r="Z62" s="14">
        <v>86309.604689504282</v>
      </c>
      <c r="AA62" s="14">
        <v>88452.538903629931</v>
      </c>
      <c r="AB62" s="14">
        <v>90471.801870449388</v>
      </c>
      <c r="AC62" s="14">
        <v>92717.774271890143</v>
      </c>
      <c r="AD62" s="14">
        <v>94996.925720989559</v>
      </c>
      <c r="AE62" s="14">
        <v>97544.053235541651</v>
      </c>
      <c r="AF62" s="14">
        <v>100086.55655202983</v>
      </c>
      <c r="AG62" s="14">
        <v>102598.17568799181</v>
      </c>
      <c r="AH62" s="14">
        <v>104652.19722923823</v>
      </c>
      <c r="AI62" s="14">
        <v>106030.31402179436</v>
      </c>
      <c r="AJ62" s="14">
        <v>107156.24531061114</v>
      </c>
      <c r="AK62" s="14">
        <v>107787.20503309942</v>
      </c>
      <c r="AL62" s="14">
        <v>108344.75038320513</v>
      </c>
      <c r="AM62" s="14">
        <v>108528.6707969468</v>
      </c>
      <c r="AN62" s="14">
        <v>108361.82069187087</v>
      </c>
      <c r="AO62" s="14">
        <v>108139.36792580812</v>
      </c>
      <c r="AP62" s="14">
        <v>107735.65946404438</v>
      </c>
      <c r="AQ62" s="14">
        <v>107150.67131792368</v>
      </c>
      <c r="AR62" s="14">
        <v>106612.12843030402</v>
      </c>
      <c r="AS62" s="14">
        <v>105847.26876147182</v>
      </c>
      <c r="AT62" s="14">
        <v>104736.09394732637</v>
      </c>
      <c r="AU62" s="14">
        <v>103463.89054409698</v>
      </c>
      <c r="AV62" s="14">
        <v>102218.90659552216</v>
      </c>
      <c r="AW62" s="14">
        <v>100773.62731111825</v>
      </c>
      <c r="AX62" s="14">
        <v>99372.66729145986</v>
      </c>
      <c r="AY62" s="14">
        <v>98368.008301103095</v>
      </c>
      <c r="AZ62" s="14">
        <v>97380.999593947156</v>
      </c>
      <c r="BA62" s="14">
        <v>96681.59589084785</v>
      </c>
      <c r="BB62" s="14">
        <v>96589.257954622473</v>
      </c>
      <c r="BC62" s="14" t="s">
        <v>258</v>
      </c>
      <c r="BD62" s="14" t="s">
        <v>258</v>
      </c>
      <c r="BE62" s="14" t="s">
        <v>258</v>
      </c>
      <c r="BF62" s="14" t="s">
        <v>258</v>
      </c>
    </row>
    <row r="63" spans="1:58">
      <c r="A63" s="11"/>
      <c r="B63" s="11" t="s">
        <v>31</v>
      </c>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t="s">
        <v>258</v>
      </c>
      <c r="BE63" s="14" t="s">
        <v>258</v>
      </c>
      <c r="BF63" s="14" t="s">
        <v>258</v>
      </c>
    </row>
    <row r="64" spans="1:58">
      <c r="A64" s="11"/>
      <c r="B64" s="11" t="s">
        <v>32</v>
      </c>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t="s">
        <v>258</v>
      </c>
      <c r="BE64" s="14" t="s">
        <v>258</v>
      </c>
      <c r="BF64" s="14" t="s">
        <v>258</v>
      </c>
    </row>
    <row r="65" spans="1:58">
      <c r="A65" s="1"/>
      <c r="B65" s="1"/>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22"/>
      <c r="AX65" s="22"/>
      <c r="AY65" s="22"/>
      <c r="AZ65" s="22"/>
      <c r="BA65" s="22"/>
      <c r="BB65" s="22"/>
      <c r="BC65" s="22"/>
      <c r="BD65" s="22" t="s">
        <v>258</v>
      </c>
      <c r="BE65" s="22" t="s">
        <v>258</v>
      </c>
      <c r="BF65" s="22" t="s">
        <v>258</v>
      </c>
    </row>
    <row r="66" spans="1:58" hidden="1">
      <c r="A66" s="11" t="s">
        <v>55</v>
      </c>
      <c r="B66" s="11" t="s">
        <v>22</v>
      </c>
      <c r="C66" s="12"/>
      <c r="D66" s="12"/>
      <c r="E66" s="12"/>
      <c r="F66" s="12"/>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t="s">
        <v>258</v>
      </c>
      <c r="BE66" s="13" t="s">
        <v>258</v>
      </c>
      <c r="BF66" s="13" t="s">
        <v>258</v>
      </c>
    </row>
    <row r="67" spans="1:58" hidden="1">
      <c r="A67" s="11" t="s">
        <v>10</v>
      </c>
      <c r="B67" s="11" t="s">
        <v>23</v>
      </c>
      <c r="C67" s="14"/>
      <c r="D67" s="14"/>
      <c r="E67" s="14"/>
      <c r="F67" s="14"/>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t="s">
        <v>258</v>
      </c>
      <c r="BE67" s="13" t="s">
        <v>258</v>
      </c>
      <c r="BF67" s="13" t="s">
        <v>258</v>
      </c>
    </row>
    <row r="68" spans="1:58" hidden="1">
      <c r="A68" s="11"/>
      <c r="B68" s="11" t="s">
        <v>24</v>
      </c>
      <c r="C68" s="14"/>
      <c r="D68" s="14"/>
      <c r="E68" s="14"/>
      <c r="F68" s="14"/>
      <c r="G68" s="14"/>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t="s">
        <v>258</v>
      </c>
      <c r="BE68" s="13" t="s">
        <v>258</v>
      </c>
      <c r="BF68" s="13" t="s">
        <v>258</v>
      </c>
    </row>
    <row r="69" spans="1:58" hidden="1">
      <c r="A69" s="11"/>
      <c r="B69" s="11" t="s">
        <v>259</v>
      </c>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t="s">
        <v>258</v>
      </c>
      <c r="BE69" s="14" t="s">
        <v>258</v>
      </c>
      <c r="BF69" s="14" t="s">
        <v>258</v>
      </c>
    </row>
    <row r="70" spans="1:58" hidden="1">
      <c r="A70" s="11"/>
      <c r="B70" s="11" t="s">
        <v>25</v>
      </c>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3"/>
      <c r="AX70" s="13"/>
      <c r="AY70" s="13"/>
      <c r="AZ70" s="13"/>
      <c r="BA70" s="13"/>
      <c r="BB70" s="13"/>
      <c r="BC70" s="13"/>
      <c r="BD70" s="13" t="s">
        <v>258</v>
      </c>
      <c r="BE70" s="13" t="s">
        <v>258</v>
      </c>
      <c r="BF70" s="13" t="s">
        <v>258</v>
      </c>
    </row>
    <row r="71" spans="1:58" hidden="1">
      <c r="A71" s="11"/>
      <c r="B71" s="11" t="s">
        <v>31</v>
      </c>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t="s">
        <v>258</v>
      </c>
      <c r="BE71" s="14" t="s">
        <v>258</v>
      </c>
      <c r="BF71" s="14" t="s">
        <v>258</v>
      </c>
    </row>
    <row r="72" spans="1:58" hidden="1">
      <c r="A72" s="11"/>
      <c r="B72" s="11" t="s">
        <v>26</v>
      </c>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t="s">
        <v>258</v>
      </c>
      <c r="BE72" s="14" t="s">
        <v>258</v>
      </c>
      <c r="BF72" s="14" t="s">
        <v>258</v>
      </c>
    </row>
    <row r="73" spans="1:58" hidden="1">
      <c r="A73" s="1"/>
      <c r="B73" s="1"/>
      <c r="BD73" s="1" t="s">
        <v>258</v>
      </c>
      <c r="BE73" s="1" t="s">
        <v>258</v>
      </c>
      <c r="BF73" s="1" t="s">
        <v>258</v>
      </c>
    </row>
    <row r="74" spans="1:58" hidden="1">
      <c r="A74" s="11" t="s">
        <v>56</v>
      </c>
      <c r="B74" s="11" t="s">
        <v>22</v>
      </c>
      <c r="C74" s="12"/>
      <c r="D74" s="12"/>
      <c r="E74" s="12"/>
      <c r="F74" s="12"/>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t="s">
        <v>258</v>
      </c>
      <c r="BE74" s="13" t="s">
        <v>258</v>
      </c>
      <c r="BF74" s="13" t="s">
        <v>258</v>
      </c>
    </row>
    <row r="75" spans="1:58" hidden="1">
      <c r="A75" s="11" t="s">
        <v>11</v>
      </c>
      <c r="B75" s="11" t="s">
        <v>23</v>
      </c>
      <c r="C75" s="14"/>
      <c r="D75" s="14"/>
      <c r="E75" s="14"/>
      <c r="F75" s="14"/>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t="s">
        <v>258</v>
      </c>
      <c r="BE75" s="13" t="s">
        <v>258</v>
      </c>
      <c r="BF75" s="13" t="s">
        <v>258</v>
      </c>
    </row>
    <row r="76" spans="1:58" hidden="1">
      <c r="A76" s="11"/>
      <c r="B76" s="11" t="s">
        <v>24</v>
      </c>
      <c r="C76" s="14"/>
      <c r="D76" s="14"/>
      <c r="E76" s="14"/>
      <c r="F76" s="14"/>
      <c r="G76" s="14"/>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t="s">
        <v>258</v>
      </c>
      <c r="BE76" s="13" t="s">
        <v>258</v>
      </c>
      <c r="BF76" s="13" t="s">
        <v>258</v>
      </c>
    </row>
    <row r="77" spans="1:58" hidden="1">
      <c r="A77" s="11"/>
      <c r="B77" s="11" t="s">
        <v>259</v>
      </c>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t="s">
        <v>258</v>
      </c>
      <c r="BE77" s="17" t="s">
        <v>258</v>
      </c>
      <c r="BF77" s="17" t="s">
        <v>258</v>
      </c>
    </row>
    <row r="78" spans="1:58" hidden="1">
      <c r="A78" s="11"/>
      <c r="B78" s="11" t="s">
        <v>327</v>
      </c>
      <c r="C78" s="17">
        <v>33766</v>
      </c>
      <c r="D78" s="17">
        <v>33175</v>
      </c>
      <c r="E78" s="17">
        <v>32455</v>
      </c>
      <c r="F78" s="17">
        <v>30987</v>
      </c>
      <c r="G78" s="17">
        <v>29621.429388469154</v>
      </c>
      <c r="H78" s="17">
        <v>28560.375801817441</v>
      </c>
      <c r="I78" s="17"/>
      <c r="J78" s="17">
        <v>27532.139146442707</v>
      </c>
      <c r="K78" s="17">
        <v>27054.472655265694</v>
      </c>
      <c r="L78" s="17">
        <v>26713.067476880773</v>
      </c>
      <c r="M78" s="17">
        <v>26659.60016546832</v>
      </c>
      <c r="N78" s="17">
        <v>26728.732342307303</v>
      </c>
      <c r="O78" s="17">
        <v>26887.853436110479</v>
      </c>
      <c r="P78" s="17">
        <v>27104.109908068836</v>
      </c>
      <c r="Q78" s="17">
        <v>27360.275322575158</v>
      </c>
      <c r="R78" s="17">
        <v>27636.240694919805</v>
      </c>
      <c r="S78" s="17">
        <v>27918.23040087874</v>
      </c>
      <c r="T78" s="17">
        <v>28207.998468012094</v>
      </c>
      <c r="U78" s="17">
        <v>28508.780849404946</v>
      </c>
      <c r="V78" s="17">
        <v>28818.530328765206</v>
      </c>
      <c r="W78" s="17">
        <v>29134.092270461537</v>
      </c>
      <c r="X78" s="17">
        <v>29449.181069732709</v>
      </c>
      <c r="Y78" s="17">
        <v>29750.014029371006</v>
      </c>
      <c r="Z78" s="17">
        <v>30029.003595860911</v>
      </c>
      <c r="AA78" s="17">
        <v>30277.093451629989</v>
      </c>
      <c r="AB78" s="17">
        <v>30485.803942848888</v>
      </c>
      <c r="AC78" s="17">
        <v>30647.474344141738</v>
      </c>
      <c r="AD78" s="17">
        <v>30752.00219580363</v>
      </c>
      <c r="AE78" s="17">
        <v>30794.755261110135</v>
      </c>
      <c r="AF78" s="17">
        <v>30765.063973338882</v>
      </c>
      <c r="AG78" s="17">
        <v>30658.588807663014</v>
      </c>
      <c r="AH78" s="17">
        <v>30472.711264717935</v>
      </c>
      <c r="AI78" s="17">
        <v>30210.799264987225</v>
      </c>
      <c r="AJ78" s="17">
        <v>29878.862638902581</v>
      </c>
      <c r="AK78" s="17">
        <v>29490.349006064578</v>
      </c>
      <c r="AL78" s="17">
        <v>29065.522614415531</v>
      </c>
      <c r="AM78" s="17">
        <v>28624.849679598105</v>
      </c>
      <c r="AN78" s="17">
        <v>28188.649664382741</v>
      </c>
      <c r="AO78" s="17">
        <v>27779.369654531671</v>
      </c>
      <c r="AP78" s="17">
        <v>27412.737332035427</v>
      </c>
      <c r="AQ78" s="17">
        <v>27101.347943018751</v>
      </c>
      <c r="AR78" s="17">
        <v>26855.243351254219</v>
      </c>
      <c r="AS78" s="17">
        <v>26675.800686554699</v>
      </c>
      <c r="AT78" s="17">
        <v>26565.124419746113</v>
      </c>
      <c r="AU78" s="17">
        <v>26518.458333219969</v>
      </c>
      <c r="AV78" s="17">
        <v>26531.761513767895</v>
      </c>
      <c r="AW78" s="17">
        <v>26601.718651416901</v>
      </c>
      <c r="AX78" s="17">
        <v>26718.974424317326</v>
      </c>
      <c r="AY78" s="17">
        <v>26876.639217514828</v>
      </c>
      <c r="AZ78" s="17">
        <v>27064.663064414304</v>
      </c>
      <c r="BA78" s="17">
        <v>27273.250613861055</v>
      </c>
      <c r="BB78" s="17">
        <v>27494.43124228223</v>
      </c>
      <c r="BC78" s="17">
        <v>27716.825113928047</v>
      </c>
      <c r="BD78" s="17" t="s">
        <v>258</v>
      </c>
      <c r="BE78" s="13" t="s">
        <v>258</v>
      </c>
      <c r="BF78" s="13" t="s">
        <v>258</v>
      </c>
    </row>
    <row r="79" spans="1:58" hidden="1">
      <c r="A79" s="11"/>
      <c r="B79" s="11" t="s">
        <v>31</v>
      </c>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t="s">
        <v>258</v>
      </c>
      <c r="BE79" s="17" t="s">
        <v>258</v>
      </c>
      <c r="BF79" s="17" t="s">
        <v>258</v>
      </c>
    </row>
    <row r="80" spans="1:58" hidden="1">
      <c r="A80" s="11"/>
      <c r="B80" s="11" t="s">
        <v>26</v>
      </c>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t="s">
        <v>258</v>
      </c>
      <c r="BE80" s="17" t="s">
        <v>258</v>
      </c>
      <c r="BF80" s="17" t="s">
        <v>258</v>
      </c>
    </row>
    <row r="81" spans="1:58" hidden="1">
      <c r="A81" s="11" t="s">
        <v>57</v>
      </c>
      <c r="B81" s="11" t="s">
        <v>22</v>
      </c>
      <c r="C81" s="12"/>
      <c r="D81" s="12"/>
      <c r="E81" s="12"/>
      <c r="F81" s="12"/>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t="s">
        <v>258</v>
      </c>
      <c r="BE81" s="13" t="s">
        <v>258</v>
      </c>
      <c r="BF81" s="13" t="s">
        <v>258</v>
      </c>
    </row>
    <row r="82" spans="1:58" hidden="1">
      <c r="A82" s="11" t="s">
        <v>12</v>
      </c>
      <c r="B82" s="11" t="s">
        <v>23</v>
      </c>
      <c r="C82" s="14"/>
      <c r="D82" s="14"/>
      <c r="E82" s="14"/>
      <c r="F82" s="14"/>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t="s">
        <v>258</v>
      </c>
      <c r="BE82" s="13" t="s">
        <v>258</v>
      </c>
      <c r="BF82" s="13" t="s">
        <v>258</v>
      </c>
    </row>
    <row r="83" spans="1:58" hidden="1">
      <c r="A83" s="11"/>
      <c r="B83" s="11" t="s">
        <v>24</v>
      </c>
      <c r="C83" s="14"/>
      <c r="D83" s="14"/>
      <c r="E83" s="14"/>
      <c r="F83" s="14"/>
      <c r="G83" s="14"/>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t="s">
        <v>258</v>
      </c>
      <c r="BE83" s="13" t="s">
        <v>258</v>
      </c>
      <c r="BF83" s="13" t="s">
        <v>258</v>
      </c>
    </row>
    <row r="84" spans="1:58" hidden="1">
      <c r="A84" s="11"/>
      <c r="B84" s="11" t="s">
        <v>259</v>
      </c>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t="s">
        <v>258</v>
      </c>
      <c r="BE84" s="17" t="s">
        <v>258</v>
      </c>
      <c r="BF84" s="17" t="s">
        <v>258</v>
      </c>
    </row>
    <row r="85" spans="1:58" hidden="1">
      <c r="A85" s="11"/>
      <c r="B85" s="11" t="s">
        <v>327</v>
      </c>
      <c r="C85" s="17">
        <v>31294</v>
      </c>
      <c r="D85" s="17">
        <v>31587</v>
      </c>
      <c r="E85" s="17">
        <v>31700</v>
      </c>
      <c r="F85" s="17">
        <v>31621</v>
      </c>
      <c r="G85" s="17">
        <v>31444.787105280098</v>
      </c>
      <c r="H85" s="17">
        <v>31112.004131406022</v>
      </c>
      <c r="I85" s="17"/>
      <c r="J85" s="17">
        <v>30949.497019063961</v>
      </c>
      <c r="K85" s="17">
        <v>30230.417282505216</v>
      </c>
      <c r="L85" s="17">
        <v>29481.919761369558</v>
      </c>
      <c r="M85" s="17">
        <v>28400.205813049099</v>
      </c>
      <c r="N85" s="17">
        <v>27439.282961631499</v>
      </c>
      <c r="O85" s="17">
        <v>26647.738786796377</v>
      </c>
      <c r="P85" s="17">
        <v>25807.422690001335</v>
      </c>
      <c r="Q85" s="17">
        <v>25414.199083172782</v>
      </c>
      <c r="R85" s="17">
        <v>25084.748162579861</v>
      </c>
      <c r="S85" s="17">
        <v>25028.826348775692</v>
      </c>
      <c r="T85" s="17">
        <v>25089.619352107751</v>
      </c>
      <c r="U85" s="17">
        <v>25236.379131543188</v>
      </c>
      <c r="V85" s="17">
        <v>25438.19815970456</v>
      </c>
      <c r="W85" s="17">
        <v>25678.66560095768</v>
      </c>
      <c r="X85" s="17">
        <v>25938.07880000232</v>
      </c>
      <c r="Y85" s="17">
        <v>26202.946299064257</v>
      </c>
      <c r="Z85" s="17">
        <v>26474.957526022339</v>
      </c>
      <c r="AA85" s="17">
        <v>26757.073319421877</v>
      </c>
      <c r="AB85" s="17">
        <v>27047.758753238028</v>
      </c>
      <c r="AC85" s="17">
        <v>27344.271590775516</v>
      </c>
      <c r="AD85" s="17">
        <v>27640.689942578876</v>
      </c>
      <c r="AE85" s="17">
        <v>27924.037865703907</v>
      </c>
      <c r="AF85" s="17">
        <v>28187.384145473978</v>
      </c>
      <c r="AG85" s="17">
        <v>28421.968411693408</v>
      </c>
      <c r="AH85" s="17">
        <v>28619.827482874127</v>
      </c>
      <c r="AI85" s="17">
        <v>28773.845616805629</v>
      </c>
      <c r="AJ85" s="17">
        <v>28874.390429159641</v>
      </c>
      <c r="AK85" s="17">
        <v>28917.238896088609</v>
      </c>
      <c r="AL85" s="17">
        <v>28892.435457225281</v>
      </c>
      <c r="AM85" s="17">
        <v>28795.704445419495</v>
      </c>
      <c r="AN85" s="17">
        <v>28624.483587025028</v>
      </c>
      <c r="AO85" s="17">
        <v>28381.74773171073</v>
      </c>
      <c r="AP85" s="17">
        <v>28072.733688170847</v>
      </c>
      <c r="AQ85" s="17">
        <v>27709.876677265824</v>
      </c>
      <c r="AR85" s="17">
        <v>27312.411049780603</v>
      </c>
      <c r="AS85" s="17">
        <v>26898.935677054364</v>
      </c>
      <c r="AT85" s="17">
        <v>26488.859585069851</v>
      </c>
      <c r="AU85" s="17">
        <v>26103.149685267163</v>
      </c>
      <c r="AV85" s="17">
        <v>25757.115295294199</v>
      </c>
      <c r="AW85" s="13">
        <v>25462.398610509328</v>
      </c>
      <c r="AX85" s="13">
        <v>25228.800807860771</v>
      </c>
      <c r="AY85" s="13">
        <v>25057.842021094235</v>
      </c>
      <c r="AZ85" s="13">
        <v>24951.48112494879</v>
      </c>
      <c r="BA85" s="13">
        <v>24905.330045069568</v>
      </c>
      <c r="BB85" s="13">
        <v>24915.79403117187</v>
      </c>
      <c r="BC85" s="13">
        <v>24979.681296015966</v>
      </c>
      <c r="BD85" s="13" t="s">
        <v>258</v>
      </c>
      <c r="BE85" s="13" t="s">
        <v>258</v>
      </c>
      <c r="BF85" s="13" t="s">
        <v>258</v>
      </c>
    </row>
    <row r="86" spans="1:58" hidden="1">
      <c r="A86" s="11"/>
      <c r="B86" s="11" t="s">
        <v>31</v>
      </c>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t="s">
        <v>258</v>
      </c>
      <c r="BE86" s="17" t="s">
        <v>258</v>
      </c>
      <c r="BF86" s="17" t="s">
        <v>258</v>
      </c>
    </row>
    <row r="87" spans="1:58" hidden="1">
      <c r="A87" s="11"/>
      <c r="B87" s="11" t="s">
        <v>26</v>
      </c>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3"/>
      <c r="AX87" s="13"/>
      <c r="AY87" s="13"/>
      <c r="AZ87" s="13"/>
      <c r="BA87" s="13"/>
      <c r="BB87" s="13"/>
      <c r="BC87" s="13"/>
      <c r="BD87" s="13" t="s">
        <v>258</v>
      </c>
      <c r="BE87" s="13" t="s">
        <v>258</v>
      </c>
      <c r="BF87" s="13" t="s">
        <v>258</v>
      </c>
    </row>
    <row r="88" spans="1:58" hidden="1">
      <c r="A88" s="11" t="s">
        <v>58</v>
      </c>
      <c r="B88" s="11" t="s">
        <v>22</v>
      </c>
      <c r="C88" s="12"/>
      <c r="D88" s="12"/>
      <c r="E88" s="12"/>
      <c r="F88" s="12"/>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t="s">
        <v>258</v>
      </c>
      <c r="BE88" s="13" t="s">
        <v>258</v>
      </c>
      <c r="BF88" s="13" t="s">
        <v>258</v>
      </c>
    </row>
    <row r="89" spans="1:58" hidden="1">
      <c r="A89" s="11" t="s">
        <v>13</v>
      </c>
      <c r="B89" s="11" t="s">
        <v>23</v>
      </c>
      <c r="C89" s="14"/>
      <c r="D89" s="14"/>
      <c r="E89" s="14"/>
      <c r="F89" s="14"/>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t="s">
        <v>258</v>
      </c>
      <c r="BE89" s="13" t="s">
        <v>258</v>
      </c>
      <c r="BF89" s="13" t="s">
        <v>258</v>
      </c>
    </row>
    <row r="90" spans="1:58" hidden="1">
      <c r="A90" s="11"/>
      <c r="B90" s="11" t="s">
        <v>24</v>
      </c>
      <c r="C90" s="14"/>
      <c r="D90" s="14"/>
      <c r="E90" s="14"/>
      <c r="F90" s="14"/>
      <c r="G90" s="14"/>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t="s">
        <v>258</v>
      </c>
      <c r="BE90" s="13" t="s">
        <v>258</v>
      </c>
      <c r="BF90" s="13" t="s">
        <v>258</v>
      </c>
    </row>
    <row r="91" spans="1:58" hidden="1">
      <c r="A91" s="11"/>
      <c r="B91" s="11" t="s">
        <v>259</v>
      </c>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t="s">
        <v>258</v>
      </c>
      <c r="BE91" s="17" t="s">
        <v>258</v>
      </c>
      <c r="BF91" s="17" t="s">
        <v>258</v>
      </c>
    </row>
    <row r="92" spans="1:58" hidden="1">
      <c r="A92" s="11"/>
      <c r="B92" s="11" t="s">
        <v>327</v>
      </c>
      <c r="C92" s="17">
        <v>15265</v>
      </c>
      <c r="D92" s="17">
        <v>15258</v>
      </c>
      <c r="E92" s="17">
        <v>15534</v>
      </c>
      <c r="F92" s="17">
        <v>15616</v>
      </c>
      <c r="G92" s="17">
        <v>15662.695368814575</v>
      </c>
      <c r="H92" s="17">
        <v>15626.667238851831</v>
      </c>
      <c r="I92" s="17"/>
      <c r="J92" s="17">
        <v>15457.103800540326</v>
      </c>
      <c r="K92" s="17">
        <v>15530.44762331311</v>
      </c>
      <c r="L92" s="17">
        <v>15596.080856608341</v>
      </c>
      <c r="M92" s="17">
        <v>15824.903271017032</v>
      </c>
      <c r="N92" s="17">
        <v>15746.970403082732</v>
      </c>
      <c r="O92" s="17">
        <v>15444.588407928153</v>
      </c>
      <c r="P92" s="17">
        <v>15077.464470370078</v>
      </c>
      <c r="Q92" s="17">
        <v>14458.346484545869</v>
      </c>
      <c r="R92" s="17">
        <v>14013.045470006244</v>
      </c>
      <c r="S92" s="17">
        <v>13300.080271079976</v>
      </c>
      <c r="T92" s="17">
        <v>12959.643091008356</v>
      </c>
      <c r="U92" s="17">
        <v>12611.76009763969</v>
      </c>
      <c r="V92" s="17">
        <v>12481.433111229235</v>
      </c>
      <c r="W92" s="17">
        <v>12427.218659222246</v>
      </c>
      <c r="X92" s="17">
        <v>12443.191709242779</v>
      </c>
      <c r="Y92" s="17">
        <v>12516.375753028165</v>
      </c>
      <c r="Z92" s="17">
        <v>12630.29921006169</v>
      </c>
      <c r="AA92" s="17">
        <v>12760.408374555223</v>
      </c>
      <c r="AB92" s="17">
        <v>12888.52599651279</v>
      </c>
      <c r="AC92" s="17">
        <v>13014.763288798795</v>
      </c>
      <c r="AD92" s="17">
        <v>13143.82739718349</v>
      </c>
      <c r="AE92" s="17">
        <v>13280.231054800781</v>
      </c>
      <c r="AF92" s="17">
        <v>13425.59482042343</v>
      </c>
      <c r="AG92" s="17">
        <v>13578.228042525228</v>
      </c>
      <c r="AH92" s="17">
        <v>13732.132795056958</v>
      </c>
      <c r="AI92" s="17">
        <v>13882.931744543741</v>
      </c>
      <c r="AJ92" s="17">
        <v>14026.594777974944</v>
      </c>
      <c r="AK92" s="17">
        <v>14156.024506208523</v>
      </c>
      <c r="AL92" s="17">
        <v>14268.64597635172</v>
      </c>
      <c r="AM92" s="17">
        <v>14359.815571752177</v>
      </c>
      <c r="AN92" s="17">
        <v>14428.599326974479</v>
      </c>
      <c r="AO92" s="17">
        <v>14470.444638459277</v>
      </c>
      <c r="AP92" s="17">
        <v>14480.41516608412</v>
      </c>
      <c r="AQ92" s="17">
        <v>14455.371090292876</v>
      </c>
      <c r="AR92" s="17">
        <v>14389.651029687375</v>
      </c>
      <c r="AS92" s="17">
        <v>14283.96105435241</v>
      </c>
      <c r="AT92" s="17">
        <v>14138.962320728113</v>
      </c>
      <c r="AU92" s="17">
        <v>13963.199526748813</v>
      </c>
      <c r="AV92" s="17">
        <v>13760.823786883497</v>
      </c>
      <c r="AW92" s="13">
        <v>13544.024536080004</v>
      </c>
      <c r="AX92" s="13">
        <v>13323.09377940251</v>
      </c>
      <c r="AY92" s="13">
        <v>13112.352250126612</v>
      </c>
      <c r="AZ92" s="13">
        <v>12919.375283081725</v>
      </c>
      <c r="BA92" s="13">
        <v>12754.573020891914</v>
      </c>
      <c r="BB92" s="13">
        <v>12618.997949852299</v>
      </c>
      <c r="BC92" s="13">
        <v>12516.910824310065</v>
      </c>
      <c r="BD92" s="13" t="s">
        <v>258</v>
      </c>
      <c r="BE92" s="13" t="s">
        <v>258</v>
      </c>
      <c r="BF92" s="13" t="s">
        <v>258</v>
      </c>
    </row>
    <row r="93" spans="1:58" hidden="1">
      <c r="A93" s="11"/>
      <c r="B93" s="11" t="s">
        <v>31</v>
      </c>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t="s">
        <v>258</v>
      </c>
      <c r="BE93" s="17" t="s">
        <v>258</v>
      </c>
      <c r="BF93" s="17" t="s">
        <v>258</v>
      </c>
    </row>
    <row r="94" spans="1:58" hidden="1">
      <c r="A94" s="11"/>
      <c r="B94" s="11" t="s">
        <v>26</v>
      </c>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t="s">
        <v>258</v>
      </c>
      <c r="BE94" s="17" t="s">
        <v>258</v>
      </c>
      <c r="BF94" s="17" t="s">
        <v>258</v>
      </c>
    </row>
    <row r="95" spans="1:58" hidden="1">
      <c r="C95" s="18"/>
      <c r="D95" s="18"/>
      <c r="E95" s="18"/>
      <c r="F95" s="18"/>
      <c r="H95" s="19"/>
      <c r="I95" s="19"/>
      <c r="J95" s="19"/>
      <c r="K95" s="19"/>
      <c r="L95" s="19"/>
      <c r="M95" s="19"/>
      <c r="N95" s="19"/>
      <c r="O95" s="19"/>
      <c r="P95" s="19"/>
      <c r="Q95" s="19"/>
      <c r="R95" s="19"/>
      <c r="S95" s="19"/>
      <c r="T95" s="19"/>
      <c r="U95" s="19"/>
      <c r="V95" s="19"/>
      <c r="W95" s="19"/>
      <c r="X95" s="19"/>
      <c r="BD95" s="1" t="s">
        <v>258</v>
      </c>
      <c r="BE95" s="1" t="s">
        <v>258</v>
      </c>
      <c r="BF95" s="1" t="s">
        <v>258</v>
      </c>
    </row>
    <row r="96" spans="1:58">
      <c r="A96" s="11" t="s">
        <v>59</v>
      </c>
      <c r="B96" s="11" t="s">
        <v>22</v>
      </c>
      <c r="C96" s="12"/>
      <c r="D96" s="12"/>
      <c r="E96" s="12"/>
      <c r="F96" s="12"/>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t="s">
        <v>258</v>
      </c>
      <c r="BE96" s="13" t="s">
        <v>258</v>
      </c>
      <c r="BF96" s="13" t="s">
        <v>258</v>
      </c>
    </row>
    <row r="97" spans="1:58">
      <c r="A97" s="11" t="s">
        <v>14</v>
      </c>
      <c r="B97" s="11" t="s">
        <v>23</v>
      </c>
      <c r="C97" s="14"/>
      <c r="D97" s="14"/>
      <c r="E97" s="14"/>
      <c r="F97" s="14"/>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t="s">
        <v>258</v>
      </c>
      <c r="BE97" s="13" t="s">
        <v>258</v>
      </c>
      <c r="BF97" s="13" t="s">
        <v>258</v>
      </c>
    </row>
    <row r="98" spans="1:58">
      <c r="A98" s="11"/>
      <c r="B98" s="11" t="s">
        <v>24</v>
      </c>
      <c r="C98" s="14"/>
      <c r="D98" s="14"/>
      <c r="E98" s="14"/>
      <c r="F98" s="14"/>
      <c r="G98" s="14"/>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t="s">
        <v>258</v>
      </c>
      <c r="BE98" s="13" t="s">
        <v>258</v>
      </c>
      <c r="BF98" s="13" t="s">
        <v>258</v>
      </c>
    </row>
    <row r="99" spans="1:58">
      <c r="A99" s="11"/>
      <c r="B99" s="11" t="s">
        <v>259</v>
      </c>
      <c r="C99" s="14">
        <v>362653.00000000017</v>
      </c>
      <c r="D99" s="14">
        <v>364570.99999999988</v>
      </c>
      <c r="E99" s="14">
        <v>363630</v>
      </c>
      <c r="F99" s="14">
        <v>361634.00000000006</v>
      </c>
      <c r="G99" s="14">
        <v>361782.00000000006</v>
      </c>
      <c r="H99" s="14">
        <v>364637</v>
      </c>
      <c r="I99" s="14">
        <v>368378</v>
      </c>
      <c r="J99" s="14">
        <v>368806.05075570842</v>
      </c>
      <c r="K99" s="14">
        <v>369146.17248162185</v>
      </c>
      <c r="L99" s="14">
        <v>369378.10093967849</v>
      </c>
      <c r="M99" s="14">
        <v>369455.68589110987</v>
      </c>
      <c r="N99" s="14">
        <v>369470.14395188197</v>
      </c>
      <c r="O99" s="14">
        <v>369629.21075458149</v>
      </c>
      <c r="P99" s="14">
        <v>369755.88081589615</v>
      </c>
      <c r="Q99" s="14">
        <v>369895.33975955332</v>
      </c>
      <c r="R99" s="14">
        <v>369984.09537736065</v>
      </c>
      <c r="S99" s="14">
        <v>370085.12548201164</v>
      </c>
      <c r="T99" s="14">
        <v>370330.59621899429</v>
      </c>
      <c r="U99" s="14">
        <v>370537.97022656596</v>
      </c>
      <c r="V99" s="14">
        <v>370731.7171830897</v>
      </c>
      <c r="W99" s="14">
        <v>370908.95420947112</v>
      </c>
      <c r="X99" s="14">
        <v>371061.54765285447</v>
      </c>
      <c r="Y99" s="14">
        <v>371304.54029619682</v>
      </c>
      <c r="Z99" s="14">
        <v>371444.30247623799</v>
      </c>
      <c r="AA99" s="14">
        <v>371377.50836478639</v>
      </c>
      <c r="AB99" s="14">
        <v>371172.48776437232</v>
      </c>
      <c r="AC99" s="14">
        <v>370844.89720847167</v>
      </c>
      <c r="AD99" s="14">
        <v>370506.9192390595</v>
      </c>
      <c r="AE99" s="14">
        <v>370036.98157847684</v>
      </c>
      <c r="AF99" s="14">
        <v>369468.00379167427</v>
      </c>
      <c r="AG99" s="14">
        <v>368900.93879922223</v>
      </c>
      <c r="AH99" s="14">
        <v>368307.56067174918</v>
      </c>
      <c r="AI99" s="14">
        <v>367701.89438495121</v>
      </c>
      <c r="AJ99" s="14">
        <v>367063.96256126463</v>
      </c>
      <c r="AK99" s="14">
        <v>366392.70441247447</v>
      </c>
      <c r="AL99" s="14">
        <v>365690.28227866953</v>
      </c>
      <c r="AM99" s="14">
        <v>364957.96179924137</v>
      </c>
      <c r="AN99" s="14">
        <v>364199.01093950734</v>
      </c>
      <c r="AO99" s="14">
        <v>363402.1511257544</v>
      </c>
      <c r="AP99" s="14">
        <v>362569.68269965309</v>
      </c>
      <c r="AQ99" s="14">
        <v>361716.71108175279</v>
      </c>
      <c r="AR99" s="14">
        <v>360836.44057528418</v>
      </c>
      <c r="AS99" s="14">
        <v>359937.6363700853</v>
      </c>
      <c r="AT99" s="14">
        <v>359025.61711084575</v>
      </c>
      <c r="AU99" s="14">
        <v>358098.92510938906</v>
      </c>
      <c r="AV99" s="14">
        <v>357168.47635383549</v>
      </c>
      <c r="AW99" s="14">
        <v>356227.55002205388</v>
      </c>
      <c r="AX99" s="14">
        <v>355280.27400278486</v>
      </c>
      <c r="AY99" s="14">
        <v>354324.23395472532</v>
      </c>
      <c r="AZ99" s="14">
        <v>353355.91930187005</v>
      </c>
      <c r="BA99" s="14">
        <v>352376.7920066932</v>
      </c>
      <c r="BB99" s="14">
        <v>351383.59000132233</v>
      </c>
      <c r="BC99" s="14">
        <v>350377.07489647123</v>
      </c>
      <c r="BD99" s="14" t="s">
        <v>258</v>
      </c>
      <c r="BE99" s="14" t="s">
        <v>258</v>
      </c>
      <c r="BF99" s="14" t="s">
        <v>258</v>
      </c>
    </row>
    <row r="100" spans="1:58">
      <c r="A100" s="11"/>
      <c r="B100" s="11" t="s">
        <v>327</v>
      </c>
      <c r="C100" s="14">
        <v>362653.00000000017</v>
      </c>
      <c r="D100" s="14">
        <v>364570.99999999988</v>
      </c>
      <c r="E100" s="14">
        <v>363630</v>
      </c>
      <c r="F100" s="14">
        <v>361634.00000000006</v>
      </c>
      <c r="G100" s="14">
        <v>361782.00000000006</v>
      </c>
      <c r="H100" s="14">
        <v>364637</v>
      </c>
      <c r="I100" s="14">
        <v>364454.89046941721</v>
      </c>
      <c r="J100" s="14">
        <v>364451.6308692359</v>
      </c>
      <c r="K100" s="14">
        <v>364345.87732205691</v>
      </c>
      <c r="L100" s="14">
        <v>364138.66368071915</v>
      </c>
      <c r="M100" s="14">
        <v>363791.92701142369</v>
      </c>
      <c r="N100" s="14">
        <v>363402.23383373092</v>
      </c>
      <c r="O100" s="14">
        <v>363179.55808221619</v>
      </c>
      <c r="P100" s="14">
        <v>362924.10517467151</v>
      </c>
      <c r="Q100" s="14">
        <v>362689.59867426648</v>
      </c>
      <c r="R100" s="14">
        <v>362405.94910508109</v>
      </c>
      <c r="S100" s="14">
        <v>362136.21180443361</v>
      </c>
      <c r="T100" s="14">
        <v>362002.68160958204</v>
      </c>
      <c r="U100" s="14">
        <v>361832.26258178364</v>
      </c>
      <c r="V100" s="14">
        <v>361652.81864879344</v>
      </c>
      <c r="W100" s="14">
        <v>361450.25552740059</v>
      </c>
      <c r="X100" s="14">
        <v>361234.49622392276</v>
      </c>
      <c r="Y100" s="14">
        <v>361123.43458217644</v>
      </c>
      <c r="Z100" s="14">
        <v>360922.12060011621</v>
      </c>
      <c r="AA100" s="14">
        <v>360536.10404653894</v>
      </c>
      <c r="AB100" s="14">
        <v>360053.80641809362</v>
      </c>
      <c r="AC100" s="14">
        <v>359455.70305472217</v>
      </c>
      <c r="AD100" s="14">
        <v>358881.37724283332</v>
      </c>
      <c r="AE100" s="14">
        <v>358220.26558788889</v>
      </c>
      <c r="AF100" s="14">
        <v>357562.77661234932</v>
      </c>
      <c r="AG100" s="14">
        <v>356886.93108777812</v>
      </c>
      <c r="AH100" s="14">
        <v>356203.96074620186</v>
      </c>
      <c r="AI100" s="14">
        <v>355510.83179156703</v>
      </c>
      <c r="AJ100" s="14">
        <v>354795.81474932039</v>
      </c>
      <c r="AK100" s="14">
        <v>354060.61118981201</v>
      </c>
      <c r="AL100" s="14">
        <v>353302.40077480325</v>
      </c>
      <c r="AM100" s="14">
        <v>352518.54424856696</v>
      </c>
      <c r="AN100" s="14">
        <v>351712.9246691697</v>
      </c>
      <c r="AO100" s="14">
        <v>350878.68807809107</v>
      </c>
      <c r="AP100" s="14">
        <v>350021.05521065503</v>
      </c>
      <c r="AQ100" s="14">
        <v>349149.59901188524</v>
      </c>
      <c r="AR100" s="14">
        <v>348267.47032138408</v>
      </c>
      <c r="AS100" s="14">
        <v>347375.74997889949</v>
      </c>
      <c r="AT100" s="14">
        <v>346490.37763146567</v>
      </c>
      <c r="AU100" s="14">
        <v>345608.41325177124</v>
      </c>
      <c r="AV100" s="14">
        <v>344738.17152483377</v>
      </c>
      <c r="AW100" s="14">
        <v>343876.28978026478</v>
      </c>
      <c r="AX100" s="14">
        <v>343029.4614196273</v>
      </c>
      <c r="AY100" s="14">
        <v>342196.64378937276</v>
      </c>
      <c r="AZ100" s="14">
        <v>341377.71704121929</v>
      </c>
      <c r="BA100" s="14">
        <v>340569.58747538214</v>
      </c>
      <c r="BB100" s="14">
        <v>339776.49127425731</v>
      </c>
      <c r="BC100" s="14" t="s">
        <v>258</v>
      </c>
      <c r="BD100" s="14" t="s">
        <v>258</v>
      </c>
      <c r="BE100" s="14" t="s">
        <v>258</v>
      </c>
      <c r="BF100" s="13" t="s">
        <v>258</v>
      </c>
    </row>
    <row r="101" spans="1:58">
      <c r="A101" s="11"/>
      <c r="B101" s="11" t="s">
        <v>31</v>
      </c>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t="s">
        <v>258</v>
      </c>
      <c r="BE101" s="14" t="s">
        <v>258</v>
      </c>
      <c r="BF101" s="14" t="s">
        <v>258</v>
      </c>
    </row>
    <row r="102" spans="1:58">
      <c r="A102" s="11"/>
      <c r="B102" s="11" t="s">
        <v>32</v>
      </c>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3"/>
      <c r="AX102" s="13"/>
      <c r="AY102" s="13"/>
      <c r="AZ102" s="13"/>
      <c r="BA102" s="13"/>
      <c r="BB102" s="13"/>
      <c r="BC102" s="13"/>
      <c r="BD102" s="13" t="s">
        <v>258</v>
      </c>
      <c r="BE102" s="13" t="s">
        <v>258</v>
      </c>
      <c r="BF102" s="13" t="s">
        <v>258</v>
      </c>
    </row>
    <row r="103" spans="1:58">
      <c r="A103" s="11" t="s">
        <v>60</v>
      </c>
      <c r="B103" s="11" t="s">
        <v>22</v>
      </c>
      <c r="C103" s="12"/>
      <c r="D103" s="12"/>
      <c r="E103" s="12"/>
      <c r="F103" s="12"/>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t="s">
        <v>258</v>
      </c>
      <c r="BE103" s="13" t="s">
        <v>258</v>
      </c>
      <c r="BF103" s="13" t="s">
        <v>258</v>
      </c>
    </row>
    <row r="104" spans="1:58">
      <c r="A104" s="11" t="s">
        <v>15</v>
      </c>
      <c r="B104" s="11" t="s">
        <v>23</v>
      </c>
      <c r="C104" s="14"/>
      <c r="D104" s="14"/>
      <c r="E104" s="14"/>
      <c r="F104" s="14"/>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t="s">
        <v>258</v>
      </c>
      <c r="BE104" s="13" t="s">
        <v>258</v>
      </c>
      <c r="BF104" s="13" t="s">
        <v>258</v>
      </c>
    </row>
    <row r="105" spans="1:58">
      <c r="A105" s="11"/>
      <c r="B105" s="11" t="s">
        <v>24</v>
      </c>
      <c r="C105" s="14"/>
      <c r="D105" s="14"/>
      <c r="E105" s="14"/>
      <c r="F105" s="14"/>
      <c r="G105" s="14"/>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t="s">
        <v>258</v>
      </c>
      <c r="BE105" s="13" t="s">
        <v>258</v>
      </c>
      <c r="BF105" s="13" t="s">
        <v>258</v>
      </c>
    </row>
    <row r="106" spans="1:58">
      <c r="A106" s="11"/>
      <c r="B106" s="11" t="s">
        <v>259</v>
      </c>
      <c r="C106" s="14">
        <v>366880.99999999994</v>
      </c>
      <c r="D106" s="14">
        <v>369921.99999999994</v>
      </c>
      <c r="E106" s="14">
        <v>370042</v>
      </c>
      <c r="F106" s="14">
        <v>367068.99999999988</v>
      </c>
      <c r="G106" s="14">
        <v>366643.00000000006</v>
      </c>
      <c r="H106" s="14">
        <v>368997</v>
      </c>
      <c r="I106" s="14">
        <v>372141</v>
      </c>
      <c r="J106" s="14">
        <v>372381.7870801838</v>
      </c>
      <c r="K106" s="14">
        <v>372495.87154717569</v>
      </c>
      <c r="L106" s="14">
        <v>372523.32447552815</v>
      </c>
      <c r="M106" s="14">
        <v>372495.60229012242</v>
      </c>
      <c r="N106" s="14">
        <v>372444.30996184354</v>
      </c>
      <c r="O106" s="14">
        <v>372533.08451521938</v>
      </c>
      <c r="P106" s="14">
        <v>372630.15118598542</v>
      </c>
      <c r="Q106" s="14">
        <v>372681.35717066331</v>
      </c>
      <c r="R106" s="14">
        <v>372725.0514092861</v>
      </c>
      <c r="S106" s="14">
        <v>372765.41008370323</v>
      </c>
      <c r="T106" s="14">
        <v>372973.76961274556</v>
      </c>
      <c r="U106" s="14">
        <v>373184.88803867233</v>
      </c>
      <c r="V106" s="14">
        <v>373369.52940074407</v>
      </c>
      <c r="W106" s="14">
        <v>373531.79086875601</v>
      </c>
      <c r="X106" s="14">
        <v>373612.60394152097</v>
      </c>
      <c r="Y106" s="14">
        <v>373795.24507473002</v>
      </c>
      <c r="Z106" s="14">
        <v>373889.17493762041</v>
      </c>
      <c r="AA106" s="14">
        <v>373774.40673122508</v>
      </c>
      <c r="AB106" s="14">
        <v>373572.68573018519</v>
      </c>
      <c r="AC106" s="14">
        <v>373215.14320477581</v>
      </c>
      <c r="AD106" s="14">
        <v>372804.62866853509</v>
      </c>
      <c r="AE106" s="14">
        <v>372334.64432435844</v>
      </c>
      <c r="AF106" s="14">
        <v>371861.85175741452</v>
      </c>
      <c r="AG106" s="14">
        <v>371449.41718387837</v>
      </c>
      <c r="AH106" s="14">
        <v>371039.00069724501</v>
      </c>
      <c r="AI106" s="14">
        <v>370617.96771550702</v>
      </c>
      <c r="AJ106" s="14">
        <v>370170.85511698702</v>
      </c>
      <c r="AK106" s="14">
        <v>369689.34372148116</v>
      </c>
      <c r="AL106" s="14">
        <v>369156.45838034258</v>
      </c>
      <c r="AM106" s="14">
        <v>368570.06354699953</v>
      </c>
      <c r="AN106" s="14">
        <v>367914.86151918781</v>
      </c>
      <c r="AO106" s="14">
        <v>367191.95729108213</v>
      </c>
      <c r="AP106" s="14">
        <v>366385.98535408784</v>
      </c>
      <c r="AQ106" s="14">
        <v>365510.93680899404</v>
      </c>
      <c r="AR106" s="14">
        <v>364574.43282546545</v>
      </c>
      <c r="AS106" s="14">
        <v>363583.95665458322</v>
      </c>
      <c r="AT106" s="14">
        <v>362549.07240633084</v>
      </c>
      <c r="AU106" s="14">
        <v>361458.23844924633</v>
      </c>
      <c r="AV106" s="14">
        <v>360324.23300244776</v>
      </c>
      <c r="AW106" s="14">
        <v>359159.14765343932</v>
      </c>
      <c r="AX106" s="14">
        <v>357961.86451975419</v>
      </c>
      <c r="AY106" s="14">
        <v>356742.66510396323</v>
      </c>
      <c r="AZ106" s="14">
        <v>355509.56170469883</v>
      </c>
      <c r="BA106" s="14">
        <v>354266.5895240918</v>
      </c>
      <c r="BB106" s="14">
        <v>353029.79766899289</v>
      </c>
      <c r="BC106" s="14">
        <v>351802.40465201018</v>
      </c>
      <c r="BD106" s="14" t="s">
        <v>258</v>
      </c>
      <c r="BE106" s="14" t="s">
        <v>258</v>
      </c>
      <c r="BF106" s="14" t="s">
        <v>258</v>
      </c>
    </row>
    <row r="107" spans="1:58">
      <c r="A107" s="11"/>
      <c r="B107" s="11" t="s">
        <v>327</v>
      </c>
      <c r="C107" s="14">
        <v>366880.99999999994</v>
      </c>
      <c r="D107" s="14">
        <v>369921.99999999994</v>
      </c>
      <c r="E107" s="14">
        <v>370042</v>
      </c>
      <c r="F107" s="14">
        <v>367068.99999999988</v>
      </c>
      <c r="G107" s="14">
        <v>366643.00000000006</v>
      </c>
      <c r="H107" s="14">
        <v>368997</v>
      </c>
      <c r="I107" s="14">
        <v>369211.62278682308</v>
      </c>
      <c r="J107" s="14">
        <v>369547.07055258902</v>
      </c>
      <c r="K107" s="14">
        <v>369844.25866439019</v>
      </c>
      <c r="L107" s="14">
        <v>370086.49523368658</v>
      </c>
      <c r="M107" s="14">
        <v>370303.17896103277</v>
      </c>
      <c r="N107" s="14">
        <v>370513.49477239209</v>
      </c>
      <c r="O107" s="14">
        <v>370870.9797365251</v>
      </c>
      <c r="P107" s="14">
        <v>371228.94251063478</v>
      </c>
      <c r="Q107" s="14">
        <v>371545.11324956617</v>
      </c>
      <c r="R107" s="14">
        <v>371844.27915727696</v>
      </c>
      <c r="S107" s="14">
        <v>372141.14708592405</v>
      </c>
      <c r="T107" s="14">
        <v>372589.28123723052</v>
      </c>
      <c r="U107" s="14">
        <v>373041.84719019395</v>
      </c>
      <c r="V107" s="14">
        <v>373468.40175922739</v>
      </c>
      <c r="W107" s="14">
        <v>373854.84241245547</v>
      </c>
      <c r="X107" s="14">
        <v>374158.40967350191</v>
      </c>
      <c r="Y107" s="14">
        <v>374568.87071381416</v>
      </c>
      <c r="Z107" s="14">
        <v>374892.88931741857</v>
      </c>
      <c r="AA107" s="14">
        <v>375012.83627096313</v>
      </c>
      <c r="AB107" s="14">
        <v>375082.22767707612</v>
      </c>
      <c r="AC107" s="14">
        <v>375026.86331726098</v>
      </c>
      <c r="AD107" s="14">
        <v>375010.18497524504</v>
      </c>
      <c r="AE107" s="14">
        <v>374972.22918031586</v>
      </c>
      <c r="AF107" s="14">
        <v>375138.09502320702</v>
      </c>
      <c r="AG107" s="14">
        <v>375350.47514481144</v>
      </c>
      <c r="AH107" s="14">
        <v>375582.15792192973</v>
      </c>
      <c r="AI107" s="14">
        <v>375809.27132413536</v>
      </c>
      <c r="AJ107" s="14">
        <v>376016.36085713381</v>
      </c>
      <c r="AK107" s="14">
        <v>376193.64037260209</v>
      </c>
      <c r="AL107" s="14">
        <v>376314.60176131566</v>
      </c>
      <c r="AM107" s="14">
        <v>376371.56211001414</v>
      </c>
      <c r="AN107" s="14">
        <v>376354.12410868803</v>
      </c>
      <c r="AO107" s="14">
        <v>376269.3768392026</v>
      </c>
      <c r="AP107" s="14">
        <v>376104.93221444869</v>
      </c>
      <c r="AQ107" s="14">
        <v>375870.23625175457</v>
      </c>
      <c r="AR107" s="14">
        <v>375573.89591683494</v>
      </c>
      <c r="AS107" s="14">
        <v>375221.39831386035</v>
      </c>
      <c r="AT107" s="14">
        <v>374833.50118573545</v>
      </c>
      <c r="AU107" s="14">
        <v>374397.01349445153</v>
      </c>
      <c r="AV107" s="14">
        <v>373926.16497497418</v>
      </c>
      <c r="AW107" s="14">
        <v>373426.65925927053</v>
      </c>
      <c r="AX107" s="14">
        <v>372905.11965874385</v>
      </c>
      <c r="AY107" s="14">
        <v>372371.40103496984</v>
      </c>
      <c r="AZ107" s="14">
        <v>371836.55113902374</v>
      </c>
      <c r="BA107" s="14">
        <v>371305.97389859636</v>
      </c>
      <c r="BB107" s="14">
        <v>370795.34381374053</v>
      </c>
      <c r="BC107" s="14" t="s">
        <v>258</v>
      </c>
      <c r="BD107" s="14" t="s">
        <v>258</v>
      </c>
      <c r="BE107" s="14" t="s">
        <v>258</v>
      </c>
      <c r="BF107" s="13" t="s">
        <v>258</v>
      </c>
    </row>
    <row r="108" spans="1:58">
      <c r="A108" s="11"/>
      <c r="B108" s="11"/>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t="s">
        <v>258</v>
      </c>
      <c r="BE108" s="14" t="s">
        <v>258</v>
      </c>
      <c r="BF108" s="14" t="s">
        <v>258</v>
      </c>
    </row>
    <row r="109" spans="1:58">
      <c r="A109" s="11"/>
      <c r="B109" s="11"/>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t="s">
        <v>258</v>
      </c>
      <c r="BE109" s="14" t="s">
        <v>258</v>
      </c>
      <c r="BF109" s="14" t="s">
        <v>258</v>
      </c>
    </row>
    <row r="110" spans="1:58">
      <c r="C110" s="18"/>
      <c r="D110" s="18"/>
      <c r="E110" s="18"/>
      <c r="F110" s="18"/>
      <c r="BD110" s="1" t="s">
        <v>258</v>
      </c>
      <c r="BE110" s="1" t="s">
        <v>258</v>
      </c>
      <c r="BF110" s="1" t="s">
        <v>258</v>
      </c>
    </row>
    <row r="111" spans="1:58">
      <c r="A111" s="11" t="s">
        <v>61</v>
      </c>
      <c r="B111" s="11" t="s">
        <v>22</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t="s">
        <v>258</v>
      </c>
      <c r="BE111" s="12" t="s">
        <v>258</v>
      </c>
      <c r="BF111" s="12" t="s">
        <v>258</v>
      </c>
    </row>
    <row r="112" spans="1:58">
      <c r="A112" s="11" t="s">
        <v>62</v>
      </c>
      <c r="B112" s="11" t="s">
        <v>23</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t="s">
        <v>258</v>
      </c>
      <c r="BE112" s="12" t="s">
        <v>258</v>
      </c>
      <c r="BF112" s="12" t="s">
        <v>258</v>
      </c>
    </row>
    <row r="113" spans="1:58">
      <c r="A113" s="11"/>
      <c r="B113" s="11" t="s">
        <v>24</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t="s">
        <v>258</v>
      </c>
      <c r="BE113" s="12" t="s">
        <v>258</v>
      </c>
      <c r="BF113" s="12" t="s">
        <v>258</v>
      </c>
    </row>
    <row r="114" spans="1:58">
      <c r="A114" s="11"/>
      <c r="B114" s="11" t="s">
        <v>259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t="s">
        <v>258</v>
      </c>
      <c r="BE114" s="12" t="s">
        <v>258</v>
      </c>
      <c r="BF114" s="12" t="s">
        <v>258</v>
      </c>
    </row>
    <row r="115" spans="1:58">
      <c r="A115" s="11"/>
      <c r="B115" s="11" t="s">
        <v>327</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t="s">
        <v>258</v>
      </c>
      <c r="BE115" s="12" t="s">
        <v>258</v>
      </c>
      <c r="BF115" s="12" t="s">
        <v>258</v>
      </c>
    </row>
    <row r="116" spans="1:58">
      <c r="A116" s="11"/>
      <c r="B116" s="11" t="s">
        <v>31</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t="s">
        <v>258</v>
      </c>
      <c r="BE116" s="12" t="s">
        <v>258</v>
      </c>
      <c r="BF116" s="12" t="s">
        <v>258</v>
      </c>
    </row>
    <row r="117" spans="1:58">
      <c r="A117" s="11"/>
      <c r="B117" s="11" t="s">
        <v>32</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t="s">
        <v>258</v>
      </c>
      <c r="BE117" s="12" t="s">
        <v>258</v>
      </c>
      <c r="BF117" s="12" t="s">
        <v>258</v>
      </c>
    </row>
    <row r="118" spans="1:58">
      <c r="A118" s="11" t="s">
        <v>63</v>
      </c>
      <c r="B118" s="11" t="s">
        <v>22</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t="s">
        <v>258</v>
      </c>
      <c r="BE118" s="12" t="s">
        <v>258</v>
      </c>
      <c r="BF118" s="12" t="s">
        <v>258</v>
      </c>
    </row>
    <row r="119" spans="1:58">
      <c r="A119" s="11" t="s">
        <v>62</v>
      </c>
      <c r="B119" s="11" t="s">
        <v>23</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t="s">
        <v>258</v>
      </c>
      <c r="BE119" s="12" t="s">
        <v>258</v>
      </c>
      <c r="BF119" s="12" t="s">
        <v>258</v>
      </c>
    </row>
    <row r="120" spans="1:58">
      <c r="A120" s="11"/>
      <c r="B120" s="11" t="s">
        <v>24</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t="s">
        <v>258</v>
      </c>
      <c r="BE120" s="12" t="s">
        <v>258</v>
      </c>
      <c r="BF120" s="12" t="s">
        <v>258</v>
      </c>
    </row>
    <row r="121" spans="1:58">
      <c r="A121" s="11"/>
      <c r="B121" s="11" t="s">
        <v>259</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t="s">
        <v>258</v>
      </c>
      <c r="BE121" s="12" t="s">
        <v>258</v>
      </c>
      <c r="BF121" s="12" t="s">
        <v>258</v>
      </c>
    </row>
    <row r="122" spans="1:58">
      <c r="A122" s="11"/>
      <c r="B122" s="11" t="s">
        <v>327</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t="s">
        <v>258</v>
      </c>
      <c r="BE122" s="12" t="s">
        <v>258</v>
      </c>
      <c r="BF122" s="12" t="s">
        <v>258</v>
      </c>
    </row>
    <row r="123" spans="1:58">
      <c r="A123" s="11"/>
      <c r="B123" s="11" t="s">
        <v>31</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t="s">
        <v>258</v>
      </c>
      <c r="BE123" s="12" t="s">
        <v>258</v>
      </c>
      <c r="BF123" s="12" t="s">
        <v>258</v>
      </c>
    </row>
    <row r="124" spans="1:58">
      <c r="A124" s="11"/>
      <c r="B124" s="11" t="s">
        <v>32</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t="s">
        <v>258</v>
      </c>
      <c r="BE124" s="12" t="s">
        <v>258</v>
      </c>
      <c r="BF124" s="12" t="s">
        <v>258</v>
      </c>
    </row>
    <row r="125" spans="1:58">
      <c r="A125" s="11" t="s">
        <v>64</v>
      </c>
      <c r="B125" s="11" t="s">
        <v>22</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t="s">
        <v>258</v>
      </c>
      <c r="BE125" s="12" t="s">
        <v>258</v>
      </c>
      <c r="BF125" s="12" t="s">
        <v>258</v>
      </c>
    </row>
    <row r="126" spans="1:58">
      <c r="A126" s="11" t="s">
        <v>62</v>
      </c>
      <c r="B126" s="11" t="s">
        <v>23</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t="s">
        <v>258</v>
      </c>
      <c r="BE126" s="12" t="s">
        <v>258</v>
      </c>
      <c r="BF126" s="12" t="s">
        <v>258</v>
      </c>
    </row>
    <row r="127" spans="1:58">
      <c r="A127" s="11"/>
      <c r="B127" s="11" t="s">
        <v>24</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t="s">
        <v>258</v>
      </c>
      <c r="BE127" s="12" t="s">
        <v>258</v>
      </c>
      <c r="BF127" s="12" t="s">
        <v>258</v>
      </c>
    </row>
    <row r="128" spans="1:58">
      <c r="A128" s="11"/>
      <c r="B128" s="11" t="s">
        <v>259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t="s">
        <v>258</v>
      </c>
      <c r="BE128" s="12" t="s">
        <v>258</v>
      </c>
      <c r="BF128" s="12" t="s">
        <v>258</v>
      </c>
    </row>
    <row r="129" spans="1:58">
      <c r="A129" s="11"/>
      <c r="B129" s="11" t="s">
        <v>327</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t="s">
        <v>258</v>
      </c>
      <c r="BE129" s="12" t="s">
        <v>258</v>
      </c>
      <c r="BF129" s="12" t="s">
        <v>258</v>
      </c>
    </row>
    <row r="130" spans="1:58">
      <c r="A130" s="11"/>
      <c r="B130" s="11" t="s">
        <v>31</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t="s">
        <v>258</v>
      </c>
      <c r="BE130" s="12" t="s">
        <v>258</v>
      </c>
      <c r="BF130" s="12" t="s">
        <v>258</v>
      </c>
    </row>
    <row r="131" spans="1:58">
      <c r="A131" s="11"/>
      <c r="B131" s="11" t="s">
        <v>32</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t="s">
        <v>258</v>
      </c>
      <c r="BE131" s="12" t="s">
        <v>258</v>
      </c>
      <c r="BF131" s="12" t="s">
        <v>258</v>
      </c>
    </row>
    <row r="132" spans="1:58">
      <c r="C132" s="18"/>
      <c r="D132" s="18"/>
      <c r="E132" s="18"/>
      <c r="F132" s="18"/>
      <c r="BD132" s="1" t="s">
        <v>258</v>
      </c>
      <c r="BE132" s="1" t="s">
        <v>258</v>
      </c>
      <c r="BF132" s="1" t="s">
        <v>258</v>
      </c>
    </row>
    <row r="133" spans="1:58">
      <c r="A133" s="11" t="s">
        <v>65</v>
      </c>
      <c r="B133" s="11" t="s">
        <v>22</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t="s">
        <v>258</v>
      </c>
      <c r="BE133" s="12" t="s">
        <v>258</v>
      </c>
      <c r="BF133" s="12" t="s">
        <v>258</v>
      </c>
    </row>
    <row r="134" spans="1:58">
      <c r="A134" s="11" t="s">
        <v>62</v>
      </c>
      <c r="B134" s="11" t="s">
        <v>23</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t="s">
        <v>258</v>
      </c>
      <c r="BE134" s="12" t="s">
        <v>258</v>
      </c>
      <c r="BF134" s="12" t="s">
        <v>258</v>
      </c>
    </row>
    <row r="135" spans="1:58">
      <c r="A135" s="11"/>
      <c r="B135" s="11" t="s">
        <v>24</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t="s">
        <v>258</v>
      </c>
      <c r="BE135" s="12" t="s">
        <v>258</v>
      </c>
      <c r="BF135" s="12" t="s">
        <v>258</v>
      </c>
    </row>
    <row r="136" spans="1:58">
      <c r="A136" s="11"/>
      <c r="B136" s="11" t="s">
        <v>259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t="s">
        <v>258</v>
      </c>
      <c r="BE136" s="12" t="s">
        <v>258</v>
      </c>
      <c r="BF136" s="12" t="s">
        <v>258</v>
      </c>
    </row>
    <row r="137" spans="1:58">
      <c r="A137" s="11"/>
      <c r="B137" s="11" t="s">
        <v>327</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t="s">
        <v>258</v>
      </c>
      <c r="BE137" s="12" t="s">
        <v>258</v>
      </c>
      <c r="BF137" s="12" t="s">
        <v>258</v>
      </c>
    </row>
    <row r="138" spans="1:58">
      <c r="A138" s="11"/>
      <c r="B138" s="11" t="s">
        <v>31</v>
      </c>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t="s">
        <v>258</v>
      </c>
      <c r="BE138" s="12" t="s">
        <v>258</v>
      </c>
      <c r="BF138" s="12" t="s">
        <v>258</v>
      </c>
    </row>
    <row r="139" spans="1:58">
      <c r="A139" s="11"/>
      <c r="B139" s="11" t="s">
        <v>32</v>
      </c>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t="s">
        <v>258</v>
      </c>
      <c r="BE139" s="12" t="s">
        <v>258</v>
      </c>
      <c r="BF139" s="12" t="s">
        <v>258</v>
      </c>
    </row>
    <row r="140" spans="1:58">
      <c r="A140" s="11" t="s">
        <v>66</v>
      </c>
      <c r="B140" s="11" t="s">
        <v>22</v>
      </c>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t="s">
        <v>258</v>
      </c>
      <c r="BE140" s="12" t="s">
        <v>258</v>
      </c>
      <c r="BF140" s="12" t="s">
        <v>258</v>
      </c>
    </row>
    <row r="141" spans="1:58">
      <c r="A141" s="11" t="s">
        <v>62</v>
      </c>
      <c r="B141" s="11" t="s">
        <v>23</v>
      </c>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t="s">
        <v>258</v>
      </c>
      <c r="BE141" s="12" t="s">
        <v>258</v>
      </c>
      <c r="BF141" s="12" t="s">
        <v>258</v>
      </c>
    </row>
    <row r="142" spans="1:58">
      <c r="A142" s="11"/>
      <c r="B142" s="11" t="s">
        <v>24</v>
      </c>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t="s">
        <v>258</v>
      </c>
      <c r="BE142" s="12" t="s">
        <v>258</v>
      </c>
      <c r="BF142" s="12" t="s">
        <v>258</v>
      </c>
    </row>
    <row r="143" spans="1:58">
      <c r="A143" s="11"/>
      <c r="B143" s="11" t="s">
        <v>259</v>
      </c>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t="s">
        <v>258</v>
      </c>
      <c r="BE143" s="12" t="s">
        <v>258</v>
      </c>
      <c r="BF143" s="12" t="s">
        <v>258</v>
      </c>
    </row>
    <row r="144" spans="1:58">
      <c r="A144" s="11"/>
      <c r="B144" s="11" t="s">
        <v>327</v>
      </c>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t="s">
        <v>258</v>
      </c>
      <c r="BE144" s="12" t="s">
        <v>258</v>
      </c>
      <c r="BF144" s="12" t="s">
        <v>258</v>
      </c>
    </row>
    <row r="145" spans="1:58">
      <c r="A145" s="11"/>
      <c r="B145" s="11" t="s">
        <v>31</v>
      </c>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t="s">
        <v>258</v>
      </c>
      <c r="BE145" s="12" t="s">
        <v>258</v>
      </c>
      <c r="BF145" s="12" t="s">
        <v>258</v>
      </c>
    </row>
    <row r="146" spans="1:58">
      <c r="A146" s="11"/>
      <c r="B146" s="11" t="s">
        <v>32</v>
      </c>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t="s">
        <v>258</v>
      </c>
      <c r="BE146" s="12" t="s">
        <v>258</v>
      </c>
      <c r="BF146" s="12" t="s">
        <v>258</v>
      </c>
    </row>
    <row r="147" spans="1:58">
      <c r="C147" s="18"/>
      <c r="D147" s="18"/>
      <c r="E147" s="18"/>
      <c r="F147" s="18"/>
      <c r="BD147" s="1" t="s">
        <v>258</v>
      </c>
      <c r="BE147" s="1" t="s">
        <v>258</v>
      </c>
      <c r="BF147" s="1" t="s">
        <v>258</v>
      </c>
    </row>
    <row r="148" spans="1:58">
      <c r="A148" s="11" t="s">
        <v>67</v>
      </c>
      <c r="B148" s="11" t="s">
        <v>22</v>
      </c>
      <c r="C148" s="12"/>
      <c r="D148" s="12"/>
      <c r="E148" s="12"/>
      <c r="F148" s="12"/>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t="s">
        <v>258</v>
      </c>
      <c r="BE148" s="14" t="s">
        <v>258</v>
      </c>
      <c r="BF148" s="14" t="s">
        <v>258</v>
      </c>
    </row>
    <row r="149" spans="1:58">
      <c r="A149" s="11" t="s">
        <v>16</v>
      </c>
      <c r="B149" s="11" t="s">
        <v>23</v>
      </c>
      <c r="C149" s="14"/>
      <c r="D149" s="14"/>
      <c r="E149" s="14"/>
      <c r="F149" s="14"/>
      <c r="G149" s="13"/>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t="s">
        <v>258</v>
      </c>
      <c r="BE149" s="14" t="s">
        <v>258</v>
      </c>
      <c r="BF149" s="14" t="s">
        <v>258</v>
      </c>
    </row>
    <row r="150" spans="1:58">
      <c r="A150" s="11"/>
      <c r="B150" s="11" t="s">
        <v>24</v>
      </c>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t="s">
        <v>258</v>
      </c>
      <c r="BE150" s="14" t="s">
        <v>258</v>
      </c>
      <c r="BF150" s="14" t="s">
        <v>258</v>
      </c>
    </row>
    <row r="151" spans="1:58">
      <c r="A151" s="11"/>
      <c r="B151" s="11" t="s">
        <v>259</v>
      </c>
      <c r="C151" s="14">
        <v>5734</v>
      </c>
      <c r="D151" s="14">
        <v>5255</v>
      </c>
      <c r="E151" s="14">
        <v>5344</v>
      </c>
      <c r="F151" s="14">
        <v>5009</v>
      </c>
      <c r="G151" s="14">
        <v>4782</v>
      </c>
      <c r="H151" s="14">
        <v>4496</v>
      </c>
      <c r="I151" s="14">
        <v>4467</v>
      </c>
      <c r="J151" s="14">
        <v>4875.1951988922738</v>
      </c>
      <c r="K151" s="14">
        <v>4877.6842037842571</v>
      </c>
      <c r="L151" s="14">
        <v>4884.9335911915305</v>
      </c>
      <c r="M151" s="14">
        <v>4889.6466030704132</v>
      </c>
      <c r="N151" s="14">
        <v>4901.0396639089995</v>
      </c>
      <c r="O151" s="14">
        <v>4917.2981202361852</v>
      </c>
      <c r="P151" s="14">
        <v>4928.3228257574065</v>
      </c>
      <c r="Q151" s="14">
        <v>4936.9189203176466</v>
      </c>
      <c r="R151" s="14">
        <v>4949.3780759154051</v>
      </c>
      <c r="S151" s="14">
        <v>4952.7374949083351</v>
      </c>
      <c r="T151" s="14">
        <v>4961.7732035104391</v>
      </c>
      <c r="U151" s="14">
        <v>4971.0350589842592</v>
      </c>
      <c r="V151" s="14">
        <v>4982.3652710409997</v>
      </c>
      <c r="W151" s="14">
        <v>4986.8373201150835</v>
      </c>
      <c r="X151" s="14">
        <v>4994.6479135671807</v>
      </c>
      <c r="Y151" s="14">
        <v>5000.3144558810172</v>
      </c>
      <c r="Z151" s="14">
        <v>5000.4852607706143</v>
      </c>
      <c r="AA151" s="14">
        <v>4994.3349877976289</v>
      </c>
      <c r="AB151" s="14">
        <v>4983.039332500899</v>
      </c>
      <c r="AC151" s="14">
        <v>4955.5110213606058</v>
      </c>
      <c r="AD151" s="14">
        <v>4927.7605433099061</v>
      </c>
      <c r="AE151" s="14">
        <v>4885.0035978948163</v>
      </c>
      <c r="AF151" s="14">
        <v>4842.7638234149954</v>
      </c>
      <c r="AG151" s="14">
        <v>4804.4130864706767</v>
      </c>
      <c r="AH151" s="14">
        <v>4769.5667881034351</v>
      </c>
      <c r="AI151" s="14">
        <v>4729.8343937838563</v>
      </c>
      <c r="AJ151" s="14">
        <v>4687.435549654253</v>
      </c>
      <c r="AK151" s="14">
        <v>4649.363347730201</v>
      </c>
      <c r="AL151" s="14">
        <v>4619.3758386967074</v>
      </c>
      <c r="AM151" s="14">
        <v>4591.5205125347302</v>
      </c>
      <c r="AN151" s="14">
        <v>4564.5158276855882</v>
      </c>
      <c r="AO151" s="14">
        <v>4533.721931415178</v>
      </c>
      <c r="AP151" s="14">
        <v>4506.8525074415156</v>
      </c>
      <c r="AQ151" s="14">
        <v>4474.2100244044041</v>
      </c>
      <c r="AR151" s="14">
        <v>4444.762615555861</v>
      </c>
      <c r="AS151" s="14">
        <v>4417.2706865883729</v>
      </c>
      <c r="AT151" s="14">
        <v>4387.754246860899</v>
      </c>
      <c r="AU151" s="14">
        <v>4359.6193151438902</v>
      </c>
      <c r="AV151" s="14">
        <v>4325.2965918714744</v>
      </c>
      <c r="AW151" s="14">
        <v>4291.0914792649037</v>
      </c>
      <c r="AX151" s="14">
        <v>4254.1584769618448</v>
      </c>
      <c r="AY151" s="14">
        <v>4228.5613877137666</v>
      </c>
      <c r="AZ151" s="14">
        <v>4204.5097597928434</v>
      </c>
      <c r="BA151" s="14">
        <v>4179.1018022941298</v>
      </c>
      <c r="BB151" s="14">
        <v>4164.8660701466424</v>
      </c>
      <c r="BC151" s="14">
        <v>4147.3705081499093</v>
      </c>
      <c r="BD151" s="14"/>
      <c r="BE151" s="14"/>
      <c r="BF151" s="14"/>
    </row>
    <row r="152" spans="1:58">
      <c r="A152" s="11"/>
      <c r="B152" s="11" t="s">
        <v>327</v>
      </c>
      <c r="C152" s="14">
        <v>5734</v>
      </c>
      <c r="D152" s="14">
        <v>5255</v>
      </c>
      <c r="E152" s="14">
        <v>5344</v>
      </c>
      <c r="F152" s="14">
        <v>5009</v>
      </c>
      <c r="G152" s="14">
        <v>4782</v>
      </c>
      <c r="H152" s="14">
        <v>4496</v>
      </c>
      <c r="I152" s="14">
        <v>5195.9055534151239</v>
      </c>
      <c r="J152" s="14">
        <v>5190.0313065029295</v>
      </c>
      <c r="K152" s="14">
        <v>5187.7054304732192</v>
      </c>
      <c r="L152" s="14">
        <v>5192.8225448242256</v>
      </c>
      <c r="M152" s="14">
        <v>5197.1797345695668</v>
      </c>
      <c r="N152" s="14">
        <v>5208.2478268323357</v>
      </c>
      <c r="O152" s="14">
        <v>5224.5597889871979</v>
      </c>
      <c r="P152" s="14">
        <v>5235.047408215185</v>
      </c>
      <c r="Q152" s="14">
        <v>5243.328009603496</v>
      </c>
      <c r="R152" s="14">
        <v>5255.8119228828691</v>
      </c>
      <c r="S152" s="14">
        <v>5258.5939470199828</v>
      </c>
      <c r="T152" s="14">
        <v>5266.0931947113895</v>
      </c>
      <c r="U152" s="14">
        <v>5273.6141691143757</v>
      </c>
      <c r="V152" s="14">
        <v>5285.9254217680063</v>
      </c>
      <c r="W152" s="14">
        <v>5288.7184485472681</v>
      </c>
      <c r="X152" s="14">
        <v>5307.9285092920263</v>
      </c>
      <c r="Y152" s="14">
        <v>5321.6660585784539</v>
      </c>
      <c r="Z152" s="14">
        <v>5327.6750853179019</v>
      </c>
      <c r="AA152" s="14">
        <v>5327.0469537989666</v>
      </c>
      <c r="AB152" s="14">
        <v>5321.9306570362378</v>
      </c>
      <c r="AC152" s="14">
        <v>5299.8662281154802</v>
      </c>
      <c r="AD152" s="14">
        <v>5281.8842758228702</v>
      </c>
      <c r="AE152" s="14">
        <v>5246.6615700519669</v>
      </c>
      <c r="AF152" s="14">
        <v>5219.9308828892681</v>
      </c>
      <c r="AG152" s="14">
        <v>5199.2576754154088</v>
      </c>
      <c r="AH152" s="14">
        <v>5185.7448047295102</v>
      </c>
      <c r="AI152" s="14">
        <v>5166.1144652751154</v>
      </c>
      <c r="AJ152" s="14">
        <v>5153.2004444611302</v>
      </c>
      <c r="AK152" s="14">
        <v>5143.0646272237736</v>
      </c>
      <c r="AL152" s="14">
        <v>5132.166733303683</v>
      </c>
      <c r="AM152" s="14">
        <v>5121.9120357267366</v>
      </c>
      <c r="AN152" s="14">
        <v>5111.8456923137483</v>
      </c>
      <c r="AO152" s="14">
        <v>5096.7648916556163</v>
      </c>
      <c r="AP152" s="14">
        <v>5085.1246709791703</v>
      </c>
      <c r="AQ152" s="14">
        <v>5068.0970960363347</v>
      </c>
      <c r="AR152" s="14">
        <v>5053.6766592587373</v>
      </c>
      <c r="AS152" s="14">
        <v>5042.4429103515367</v>
      </c>
      <c r="AT152" s="14">
        <v>5028.4846550739812</v>
      </c>
      <c r="AU152" s="14">
        <v>5017.1060499939458</v>
      </c>
      <c r="AV152" s="14">
        <v>4998.2107396700221</v>
      </c>
      <c r="AW152" s="14">
        <v>4978.5064110956337</v>
      </c>
      <c r="AX152" s="14">
        <v>4957.3841166939128</v>
      </c>
      <c r="AY152" s="14">
        <v>4949.8855392039113</v>
      </c>
      <c r="AZ152" s="14">
        <v>4943.8370587083682</v>
      </c>
      <c r="BA152" s="14">
        <v>4936.7469295004012</v>
      </c>
      <c r="BB152" s="14">
        <v>4942.5199084251399</v>
      </c>
      <c r="BC152" s="14" t="s">
        <v>258</v>
      </c>
      <c r="BD152" s="14" t="s">
        <v>258</v>
      </c>
      <c r="BE152" s="14" t="s">
        <v>258</v>
      </c>
      <c r="BF152" s="14" t="s">
        <v>258</v>
      </c>
    </row>
    <row r="153" spans="1:58">
      <c r="A153" s="11"/>
      <c r="B153" s="11" t="s">
        <v>31</v>
      </c>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t="s">
        <v>258</v>
      </c>
      <c r="BE153" s="14" t="s">
        <v>258</v>
      </c>
      <c r="BF153" s="14" t="s">
        <v>258</v>
      </c>
    </row>
    <row r="154" spans="1:58">
      <c r="A154" s="11"/>
      <c r="B154" s="11" t="s">
        <v>32</v>
      </c>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t="s">
        <v>258</v>
      </c>
      <c r="BE154" s="14" t="s">
        <v>258</v>
      </c>
      <c r="BF154" s="14" t="s">
        <v>258</v>
      </c>
    </row>
    <row r="155" spans="1:58">
      <c r="A155" s="11" t="s">
        <v>68</v>
      </c>
      <c r="B155" s="11" t="s">
        <v>22</v>
      </c>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t="s">
        <v>258</v>
      </c>
      <c r="BE155" s="14" t="s">
        <v>258</v>
      </c>
      <c r="BF155" s="14" t="s">
        <v>258</v>
      </c>
    </row>
    <row r="156" spans="1:58">
      <c r="A156" s="11" t="s">
        <v>16</v>
      </c>
      <c r="B156" s="11" t="s">
        <v>23</v>
      </c>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t="s">
        <v>258</v>
      </c>
      <c r="BE156" s="14" t="s">
        <v>258</v>
      </c>
      <c r="BF156" s="14" t="s">
        <v>258</v>
      </c>
    </row>
    <row r="157" spans="1:58">
      <c r="A157" s="11"/>
      <c r="B157" s="11" t="s">
        <v>24</v>
      </c>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t="s">
        <v>258</v>
      </c>
      <c r="BE157" s="14" t="s">
        <v>258</v>
      </c>
      <c r="BF157" s="14" t="s">
        <v>258</v>
      </c>
    </row>
    <row r="158" spans="1:58">
      <c r="A158" s="11"/>
      <c r="B158" s="11" t="s">
        <v>259</v>
      </c>
      <c r="C158" s="14">
        <v>2889</v>
      </c>
      <c r="D158" s="14">
        <v>2717</v>
      </c>
      <c r="E158" s="14">
        <v>2664</v>
      </c>
      <c r="F158" s="14">
        <v>2611</v>
      </c>
      <c r="G158" s="14">
        <v>2473</v>
      </c>
      <c r="H158" s="14">
        <v>2336</v>
      </c>
      <c r="I158" s="14">
        <v>2267.9999999999995</v>
      </c>
      <c r="J158" s="14">
        <v>2504.2961034073915</v>
      </c>
      <c r="K158" s="14">
        <v>2505.6391247575066</v>
      </c>
      <c r="L158" s="14">
        <v>2509.4238985716565</v>
      </c>
      <c r="M158" s="14">
        <v>2511.8856380052684</v>
      </c>
      <c r="N158" s="14">
        <v>2517.7761413494641</v>
      </c>
      <c r="O158" s="14">
        <v>2526.1665077340444</v>
      </c>
      <c r="P158" s="14">
        <v>2531.8668684031786</v>
      </c>
      <c r="Q158" s="14">
        <v>2536.2878938515014</v>
      </c>
      <c r="R158" s="14">
        <v>2542.7003975721486</v>
      </c>
      <c r="S158" s="14">
        <v>2544.4151627286446</v>
      </c>
      <c r="T158" s="14">
        <v>2549.0823092108631</v>
      </c>
      <c r="U158" s="14">
        <v>2553.8196492307343</v>
      </c>
      <c r="V158" s="14">
        <v>2559.6470872768896</v>
      </c>
      <c r="W158" s="14">
        <v>2561.9128017070029</v>
      </c>
      <c r="X158" s="14">
        <v>2565.9028755547442</v>
      </c>
      <c r="Y158" s="14">
        <v>2568.7982707455576</v>
      </c>
      <c r="Z158" s="14">
        <v>2568.8568550547911</v>
      </c>
      <c r="AA158" s="14">
        <v>2565.6737007695242</v>
      </c>
      <c r="AB158" s="14">
        <v>2559.82215594846</v>
      </c>
      <c r="AC158" s="14">
        <v>2545.6525626360453</v>
      </c>
      <c r="AD158" s="14">
        <v>2531.3381513898739</v>
      </c>
      <c r="AE158" s="14">
        <v>2509.3236672891549</v>
      </c>
      <c r="AF158" s="14">
        <v>2487.5841665183493</v>
      </c>
      <c r="AG158" s="14">
        <v>2467.8393656010185</v>
      </c>
      <c r="AH158" s="14">
        <v>2449.9305057943047</v>
      </c>
      <c r="AI158" s="14">
        <v>2429.507693899523</v>
      </c>
      <c r="AJ158" s="14">
        <v>2407.7205009510858</v>
      </c>
      <c r="AK158" s="14">
        <v>2388.1501103027226</v>
      </c>
      <c r="AL158" s="14">
        <v>2372.7613534966249</v>
      </c>
      <c r="AM158" s="14">
        <v>2358.4537841684728</v>
      </c>
      <c r="AN158" s="14">
        <v>2344.5570512605868</v>
      </c>
      <c r="AO158" s="14">
        <v>2328.718629808327</v>
      </c>
      <c r="AP158" s="14">
        <v>2314.9068329833708</v>
      </c>
      <c r="AQ158" s="14">
        <v>2298.141378357931</v>
      </c>
      <c r="AR158" s="14">
        <v>2283.0836641368705</v>
      </c>
      <c r="AS158" s="14">
        <v>2269.0117637365565</v>
      </c>
      <c r="AT158" s="14">
        <v>2253.8680589036653</v>
      </c>
      <c r="AU158" s="14">
        <v>2239.4593175223963</v>
      </c>
      <c r="AV158" s="14">
        <v>2219.4475190364506</v>
      </c>
      <c r="AW158" s="14">
        <v>2201.8872976454109</v>
      </c>
      <c r="AX158" s="14">
        <v>2182.9127450115561</v>
      </c>
      <c r="AY158" s="14">
        <v>2169.7332364372423</v>
      </c>
      <c r="AZ158" s="14">
        <v>2157.3384951838871</v>
      </c>
      <c r="BA158" s="14">
        <v>2144.2933535390939</v>
      </c>
      <c r="BB158" s="14">
        <v>2136.9575536781158</v>
      </c>
      <c r="BC158" s="14">
        <v>2127.9271321751662</v>
      </c>
      <c r="BD158" s="14"/>
      <c r="BE158" s="14"/>
      <c r="BF158" s="14"/>
    </row>
    <row r="159" spans="1:58">
      <c r="A159" s="11"/>
      <c r="B159" s="11" t="s">
        <v>327</v>
      </c>
      <c r="C159" s="14">
        <v>2889</v>
      </c>
      <c r="D159" s="14">
        <v>2717</v>
      </c>
      <c r="E159" s="14">
        <v>2664</v>
      </c>
      <c r="F159" s="14">
        <v>2611</v>
      </c>
      <c r="G159" s="14">
        <v>2473</v>
      </c>
      <c r="H159" s="14">
        <v>2336</v>
      </c>
      <c r="I159" s="14">
        <v>2561.1744002744026</v>
      </c>
      <c r="J159" s="14">
        <v>2558.3574601336577</v>
      </c>
      <c r="K159" s="14">
        <v>2557.2921821117852</v>
      </c>
      <c r="L159" s="14">
        <v>2559.8944725604197</v>
      </c>
      <c r="M159" s="14">
        <v>2562.0916793683764</v>
      </c>
      <c r="N159" s="14">
        <v>2567.6023501261038</v>
      </c>
      <c r="O159" s="14">
        <v>2575.6970393049028</v>
      </c>
      <c r="P159" s="14">
        <v>2580.9219470457374</v>
      </c>
      <c r="Q159" s="14">
        <v>2585.0296925238572</v>
      </c>
      <c r="R159" s="14">
        <v>2591.207090455413</v>
      </c>
      <c r="S159" s="14">
        <v>2592.5775461815856</v>
      </c>
      <c r="T159" s="14">
        <v>2596.3100076727169</v>
      </c>
      <c r="U159" s="14">
        <v>2600.0279429677398</v>
      </c>
      <c r="V159" s="14">
        <v>2606.1275953480604</v>
      </c>
      <c r="W159" s="14">
        <v>2607.5011941536495</v>
      </c>
      <c r="X159" s="14">
        <v>2616.9665276856636</v>
      </c>
      <c r="Y159" s="14">
        <v>2623.735260508789</v>
      </c>
      <c r="Z159" s="14">
        <v>2626.6935217984092</v>
      </c>
      <c r="AA159" s="14">
        <v>2626.3831907987897</v>
      </c>
      <c r="AB159" s="14">
        <v>2623.839034726087</v>
      </c>
      <c r="AC159" s="14">
        <v>2612.9481672504817</v>
      </c>
      <c r="AD159" s="14">
        <v>2604.0355721879378</v>
      </c>
      <c r="AE159" s="14">
        <v>2586.636293935594</v>
      </c>
      <c r="AF159" s="14">
        <v>2573.4552417268574</v>
      </c>
      <c r="AG159" s="14">
        <v>2563.2524723910783</v>
      </c>
      <c r="AH159" s="14">
        <v>2556.6057546746661</v>
      </c>
      <c r="AI159" s="14">
        <v>2546.9590523963602</v>
      </c>
      <c r="AJ159" s="14">
        <v>2540.591792771188</v>
      </c>
      <c r="AK159" s="14">
        <v>2535.6076315829637</v>
      </c>
      <c r="AL159" s="14">
        <v>2530.2520379002772</v>
      </c>
      <c r="AM159" s="14">
        <v>2525.2255579669127</v>
      </c>
      <c r="AN159" s="14">
        <v>2520.2571143579407</v>
      </c>
      <c r="AO159" s="14">
        <v>2512.8101104865741</v>
      </c>
      <c r="AP159" s="14">
        <v>2507.0748445793261</v>
      </c>
      <c r="AQ159" s="14">
        <v>2498.695401135592</v>
      </c>
      <c r="AR159" s="14">
        <v>2491.6594138062101</v>
      </c>
      <c r="AS159" s="14">
        <v>2486.1806726599366</v>
      </c>
      <c r="AT159" s="14">
        <v>2479.3250230977737</v>
      </c>
      <c r="AU159" s="14">
        <v>2473.7667786591783</v>
      </c>
      <c r="AV159" s="14">
        <v>2464.5062511047213</v>
      </c>
      <c r="AW159" s="14">
        <v>2454.8335039040394</v>
      </c>
      <c r="AX159" s="14">
        <v>2444.4525936846112</v>
      </c>
      <c r="AY159" s="14">
        <v>2440.7755543388334</v>
      </c>
      <c r="AZ159" s="14">
        <v>2437.7994478408932</v>
      </c>
      <c r="BA159" s="14">
        <v>2434.3525218751133</v>
      </c>
      <c r="BB159" s="14">
        <v>2437.2459960883948</v>
      </c>
      <c r="BC159" s="14" t="s">
        <v>258</v>
      </c>
      <c r="BD159" s="14" t="s">
        <v>258</v>
      </c>
      <c r="BE159" s="14" t="s">
        <v>258</v>
      </c>
      <c r="BF159" s="14" t="s">
        <v>258</v>
      </c>
    </row>
    <row r="160" spans="1:58">
      <c r="A160" s="11"/>
      <c r="B160" s="11" t="s">
        <v>31</v>
      </c>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t="s">
        <v>258</v>
      </c>
      <c r="BE160" s="14" t="s">
        <v>258</v>
      </c>
      <c r="BF160" s="14" t="s">
        <v>258</v>
      </c>
    </row>
    <row r="161" spans="1:58">
      <c r="A161" s="11"/>
      <c r="B161" s="11" t="s">
        <v>32</v>
      </c>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t="s">
        <v>258</v>
      </c>
      <c r="BE161" s="14" t="s">
        <v>258</v>
      </c>
      <c r="BF161" s="14" t="s">
        <v>258</v>
      </c>
    </row>
    <row r="162" spans="1:58">
      <c r="A162" s="11" t="s">
        <v>69</v>
      </c>
      <c r="B162" s="11" t="s">
        <v>22</v>
      </c>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t="s">
        <v>258</v>
      </c>
      <c r="BE162" s="14" t="s">
        <v>258</v>
      </c>
      <c r="BF162" s="14" t="s">
        <v>258</v>
      </c>
    </row>
    <row r="163" spans="1:58">
      <c r="A163" s="11" t="s">
        <v>16</v>
      </c>
      <c r="B163" s="11" t="s">
        <v>23</v>
      </c>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t="s">
        <v>258</v>
      </c>
      <c r="BE163" s="14" t="s">
        <v>258</v>
      </c>
      <c r="BF163" s="14" t="s">
        <v>258</v>
      </c>
    </row>
    <row r="164" spans="1:58">
      <c r="A164" s="11"/>
      <c r="B164" s="11" t="s">
        <v>24</v>
      </c>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t="s">
        <v>258</v>
      </c>
      <c r="BE164" s="14" t="s">
        <v>258</v>
      </c>
      <c r="BF164" s="14" t="s">
        <v>258</v>
      </c>
    </row>
    <row r="165" spans="1:58">
      <c r="A165" s="11"/>
      <c r="B165" s="11" t="s">
        <v>259</v>
      </c>
      <c r="C165" s="14">
        <v>2845</v>
      </c>
      <c r="D165" s="14">
        <v>2538</v>
      </c>
      <c r="E165" s="14">
        <v>2680</v>
      </c>
      <c r="F165" s="14">
        <v>2398</v>
      </c>
      <c r="G165" s="14">
        <v>2309</v>
      </c>
      <c r="H165" s="14">
        <v>2160</v>
      </c>
      <c r="I165" s="14">
        <v>2199</v>
      </c>
      <c r="J165" s="14">
        <v>2370.8990954848823</v>
      </c>
      <c r="K165" s="14">
        <v>2372.0450790267505</v>
      </c>
      <c r="L165" s="14">
        <v>2375.5096926198744</v>
      </c>
      <c r="M165" s="14">
        <v>2377.7609650651448</v>
      </c>
      <c r="N165" s="14">
        <v>2383.2635225595354</v>
      </c>
      <c r="O165" s="14">
        <v>2391.1316125021413</v>
      </c>
      <c r="P165" s="14">
        <v>2396.4559573542278</v>
      </c>
      <c r="Q165" s="14">
        <v>2400.6310264661447</v>
      </c>
      <c r="R165" s="14">
        <v>2406.677678343256</v>
      </c>
      <c r="S165" s="14">
        <v>2408.3223321796904</v>
      </c>
      <c r="T165" s="14">
        <v>2412.690894299576</v>
      </c>
      <c r="U165" s="14">
        <v>2417.2154097535245</v>
      </c>
      <c r="V165" s="14">
        <v>2422.7181837641106</v>
      </c>
      <c r="W165" s="14">
        <v>2424.9245184080805</v>
      </c>
      <c r="X165" s="14">
        <v>2428.7450380124365</v>
      </c>
      <c r="Y165" s="14">
        <v>2431.5161851354596</v>
      </c>
      <c r="Z165" s="14">
        <v>2431.6284057158218</v>
      </c>
      <c r="AA165" s="14">
        <v>2428.6612870281051</v>
      </c>
      <c r="AB165" s="14">
        <v>2423.2171765524399</v>
      </c>
      <c r="AC165" s="14">
        <v>2409.8584587245605</v>
      </c>
      <c r="AD165" s="14">
        <v>2396.4223919200322</v>
      </c>
      <c r="AE165" s="14">
        <v>2375.6799306056605</v>
      </c>
      <c r="AF165" s="14">
        <v>2355.1796568966461</v>
      </c>
      <c r="AG165" s="14">
        <v>2336.5737208696578</v>
      </c>
      <c r="AH165" s="14">
        <v>2319.6362823091299</v>
      </c>
      <c r="AI165" s="14">
        <v>2300.3266998843333</v>
      </c>
      <c r="AJ165" s="14">
        <v>2279.7150487031672</v>
      </c>
      <c r="AK165" s="14">
        <v>2261.2132374274779</v>
      </c>
      <c r="AL165" s="14">
        <v>2246.6144852000834</v>
      </c>
      <c r="AM165" s="14">
        <v>2233.0667283662565</v>
      </c>
      <c r="AN165" s="14">
        <v>2219.9587764250014</v>
      </c>
      <c r="AO165" s="14">
        <v>2205.0033016068501</v>
      </c>
      <c r="AP165" s="14">
        <v>2191.9456744581457</v>
      </c>
      <c r="AQ165" s="14">
        <v>2176.0686460464731</v>
      </c>
      <c r="AR165" s="14">
        <v>2161.6789514189904</v>
      </c>
      <c r="AS165" s="14">
        <v>2148.2589228518164</v>
      </c>
      <c r="AT165" s="14">
        <v>2133.8861879572341</v>
      </c>
      <c r="AU165" s="14">
        <v>2120.1599976214939</v>
      </c>
      <c r="AV165" s="14">
        <v>2101.1487009440029</v>
      </c>
      <c r="AW165" s="14">
        <v>2084.4555171262027</v>
      </c>
      <c r="AX165" s="14">
        <v>2066.4480719190519</v>
      </c>
      <c r="AY165" s="14">
        <v>2053.9766800963876</v>
      </c>
      <c r="AZ165" s="14">
        <v>2042.2542959723037</v>
      </c>
      <c r="BA165" s="14">
        <v>2029.8335792289486</v>
      </c>
      <c r="BB165" s="14">
        <v>2022.8410732526081</v>
      </c>
      <c r="BC165" s="14">
        <v>2014.3093759565259</v>
      </c>
      <c r="BD165" s="14"/>
      <c r="BE165" s="14"/>
      <c r="BF165" s="14"/>
    </row>
    <row r="166" spans="1:58">
      <c r="A166" s="11"/>
      <c r="B166" s="11" t="s">
        <v>327</v>
      </c>
      <c r="C166" s="14">
        <v>2845</v>
      </c>
      <c r="D166" s="14">
        <v>2538</v>
      </c>
      <c r="E166" s="14">
        <v>2680</v>
      </c>
      <c r="F166" s="14">
        <v>2398</v>
      </c>
      <c r="G166" s="14">
        <v>2309</v>
      </c>
      <c r="H166" s="14">
        <v>2160</v>
      </c>
      <c r="I166" s="14">
        <v>2634.7311531407213</v>
      </c>
      <c r="J166" s="14">
        <v>2631.6738463692727</v>
      </c>
      <c r="K166" s="14">
        <v>2630.4132483614339</v>
      </c>
      <c r="L166" s="14">
        <v>2632.9280722638059</v>
      </c>
      <c r="M166" s="14">
        <v>2635.0880552011904</v>
      </c>
      <c r="N166" s="14">
        <v>2640.6454767062314</v>
      </c>
      <c r="O166" s="14">
        <v>2648.8627496822951</v>
      </c>
      <c r="P166" s="14">
        <v>2654.1254611694471</v>
      </c>
      <c r="Q166" s="14">
        <v>2658.2983170796388</v>
      </c>
      <c r="R166" s="14">
        <v>2664.6048324274557</v>
      </c>
      <c r="S166" s="14">
        <v>2666.0164008383977</v>
      </c>
      <c r="T166" s="14">
        <v>2669.7831870386726</v>
      </c>
      <c r="U166" s="14">
        <v>2673.5862261466359</v>
      </c>
      <c r="V166" s="14">
        <v>2679.7978264199464</v>
      </c>
      <c r="W166" s="14">
        <v>2681.2172543936185</v>
      </c>
      <c r="X166" s="14">
        <v>2690.9619816063632</v>
      </c>
      <c r="Y166" s="14">
        <v>2697.9307980696649</v>
      </c>
      <c r="Z166" s="14">
        <v>2700.9815635194918</v>
      </c>
      <c r="AA166" s="14">
        <v>2700.6637630001769</v>
      </c>
      <c r="AB166" s="14">
        <v>2698.0916223101513</v>
      </c>
      <c r="AC166" s="14">
        <v>2686.9180608649986</v>
      </c>
      <c r="AD166" s="14">
        <v>2677.8487036349329</v>
      </c>
      <c r="AE166" s="14">
        <v>2660.0252761163729</v>
      </c>
      <c r="AF166" s="14">
        <v>2646.4756411624103</v>
      </c>
      <c r="AG166" s="14">
        <v>2636.0052030243305</v>
      </c>
      <c r="AH166" s="14">
        <v>2629.1390500548441</v>
      </c>
      <c r="AI166" s="14">
        <v>2619.1554128787548</v>
      </c>
      <c r="AJ166" s="14">
        <v>2612.6086516899427</v>
      </c>
      <c r="AK166" s="14">
        <v>2607.4569956408109</v>
      </c>
      <c r="AL166" s="14">
        <v>2601.9146954034054</v>
      </c>
      <c r="AM166" s="14">
        <v>2596.6864777598244</v>
      </c>
      <c r="AN166" s="14">
        <v>2591.5885779558075</v>
      </c>
      <c r="AO166" s="14">
        <v>2583.9547811690418</v>
      </c>
      <c r="AP166" s="14">
        <v>2578.0498263998443</v>
      </c>
      <c r="AQ166" s="14">
        <v>2569.4016949007428</v>
      </c>
      <c r="AR166" s="14">
        <v>2562.0172454525273</v>
      </c>
      <c r="AS166" s="14">
        <v>2556.2622376915997</v>
      </c>
      <c r="AT166" s="14">
        <v>2549.159631976207</v>
      </c>
      <c r="AU166" s="14">
        <v>2543.3392713347675</v>
      </c>
      <c r="AV166" s="14">
        <v>2533.7044885653008</v>
      </c>
      <c r="AW166" s="14">
        <v>2523.6729071915938</v>
      </c>
      <c r="AX166" s="14">
        <v>2512.9315230093016</v>
      </c>
      <c r="AY166" s="14">
        <v>2509.1099848650783</v>
      </c>
      <c r="AZ166" s="14">
        <v>2506.037610867475</v>
      </c>
      <c r="BA166" s="14">
        <v>2502.3944076252883</v>
      </c>
      <c r="BB166" s="14">
        <v>2505.2739123367451</v>
      </c>
      <c r="BC166" s="14" t="s">
        <v>258</v>
      </c>
      <c r="BD166" s="14" t="s">
        <v>258</v>
      </c>
      <c r="BE166" s="14" t="s">
        <v>258</v>
      </c>
      <c r="BF166" s="14" t="s">
        <v>258</v>
      </c>
    </row>
    <row r="167" spans="1:58">
      <c r="A167" s="11"/>
      <c r="B167" s="11" t="s">
        <v>31</v>
      </c>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t="s">
        <v>258</v>
      </c>
      <c r="BE167" s="14" t="s">
        <v>258</v>
      </c>
      <c r="BF167" s="14" t="s">
        <v>258</v>
      </c>
    </row>
    <row r="168" spans="1:58">
      <c r="A168" s="11"/>
      <c r="B168" s="11" t="s">
        <v>32</v>
      </c>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t="s">
        <v>258</v>
      </c>
      <c r="BE168" s="14" t="s">
        <v>258</v>
      </c>
      <c r="BF168" s="14" t="s">
        <v>258</v>
      </c>
    </row>
    <row r="169" spans="1:58">
      <c r="A169" s="11" t="s">
        <v>70</v>
      </c>
      <c r="B169" s="11" t="s">
        <v>22</v>
      </c>
      <c r="C169" s="12"/>
      <c r="D169" s="12"/>
      <c r="E169" s="12"/>
      <c r="F169" s="12"/>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t="s">
        <v>258</v>
      </c>
      <c r="BE169" s="14" t="s">
        <v>258</v>
      </c>
      <c r="BF169" s="14" t="s">
        <v>258</v>
      </c>
    </row>
    <row r="170" spans="1:58">
      <c r="A170" s="11" t="s">
        <v>17</v>
      </c>
      <c r="B170" s="11" t="s">
        <v>23</v>
      </c>
      <c r="C170" s="14"/>
      <c r="D170" s="14"/>
      <c r="E170" s="14"/>
      <c r="F170" s="14"/>
      <c r="G170" s="13"/>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t="s">
        <v>258</v>
      </c>
      <c r="BE170" s="14" t="s">
        <v>258</v>
      </c>
      <c r="BF170" s="14" t="s">
        <v>258</v>
      </c>
    </row>
    <row r="171" spans="1:58">
      <c r="A171" s="11"/>
      <c r="B171" s="11" t="s">
        <v>24</v>
      </c>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row>
    <row r="172" spans="1:58">
      <c r="A172" s="11"/>
      <c r="B172" s="11" t="s">
        <v>259</v>
      </c>
      <c r="C172" s="14">
        <v>5734.6953417765944</v>
      </c>
      <c r="D172" s="14">
        <v>5796.1648433727769</v>
      </c>
      <c r="E172" s="14">
        <v>5766.7721738952387</v>
      </c>
      <c r="F172" s="14">
        <v>5847.1307981358095</v>
      </c>
      <c r="G172" s="14">
        <v>8544.1157596479316</v>
      </c>
      <c r="H172" s="14">
        <v>8658.4422375090471</v>
      </c>
      <c r="I172" s="14">
        <f>I151-I179</f>
        <v>7478</v>
      </c>
      <c r="J172" s="14">
        <v>8664.4694017878992</v>
      </c>
      <c r="K172" s="14">
        <v>8728.2789604739028</v>
      </c>
      <c r="L172" s="14">
        <v>8766.6809898661249</v>
      </c>
      <c r="M172" s="14">
        <v>8842.4819235796531</v>
      </c>
      <c r="N172" s="14">
        <v>8876.5247025277222</v>
      </c>
      <c r="O172" s="14">
        <v>8503.508562575742</v>
      </c>
      <c r="P172" s="14">
        <v>8495.4638171878651</v>
      </c>
      <c r="Q172" s="14">
        <v>8494.7372782424281</v>
      </c>
      <c r="R172" s="14">
        <v>8569.0833127237347</v>
      </c>
      <c r="S172" s="14">
        <v>8632.0234380539368</v>
      </c>
      <c r="T172" s="14">
        <v>8293.4532394016715</v>
      </c>
      <c r="U172" s="14">
        <v>8263.8956212718676</v>
      </c>
      <c r="V172" s="14">
        <v>8214.2552380917314</v>
      </c>
      <c r="W172" s="14">
        <v>8282.4993534879777</v>
      </c>
      <c r="X172" s="14">
        <v>8331.8132464736664</v>
      </c>
      <c r="Y172" s="14">
        <v>8018.5929147757643</v>
      </c>
      <c r="Z172" s="14">
        <v>8051.3351277685506</v>
      </c>
      <c r="AA172" s="14">
        <v>8027.5584829534519</v>
      </c>
      <c r="AB172" s="14">
        <v>8023.2368092630859</v>
      </c>
      <c r="AC172" s="14">
        <v>8011.1873580234296</v>
      </c>
      <c r="AD172" s="14">
        <v>7842.0996092961586</v>
      </c>
      <c r="AE172" s="14">
        <v>7856.7073754104085</v>
      </c>
      <c r="AF172" s="14">
        <v>7842.9559273058294</v>
      </c>
      <c r="AG172" s="14">
        <v>7892.4138890989489</v>
      </c>
      <c r="AH172" s="14">
        <v>7965.8281662852187</v>
      </c>
      <c r="AI172" s="14">
        <v>8059.1820842085835</v>
      </c>
      <c r="AJ172" s="14">
        <v>8174.8510242405591</v>
      </c>
      <c r="AK172" s="14">
        <v>8232.9784794151456</v>
      </c>
      <c r="AL172" s="14">
        <v>8357.8938524577861</v>
      </c>
      <c r="AM172" s="14">
        <v>8484.3194400837965</v>
      </c>
      <c r="AN172" s="14">
        <v>8621.1585042485458</v>
      </c>
      <c r="AO172" s="14">
        <v>8753.3098853334814</v>
      </c>
      <c r="AP172" s="14">
        <v>8794.8147284082934</v>
      </c>
      <c r="AQ172" s="14">
        <v>8919.5473306061103</v>
      </c>
      <c r="AR172" s="14">
        <v>9021.4747223716604</v>
      </c>
      <c r="AS172" s="14">
        <v>9105.766013160186</v>
      </c>
      <c r="AT172" s="14">
        <v>9153.6846435958723</v>
      </c>
      <c r="AU172" s="14">
        <v>9197.483617210677</v>
      </c>
      <c r="AV172" s="14">
        <v>9218.7863987617802</v>
      </c>
      <c r="AW172" s="14">
        <v>9230.3348104156175</v>
      </c>
      <c r="AX172" s="14">
        <v>9213.4349089394927</v>
      </c>
      <c r="AY172" s="14">
        <v>9155.7693568155119</v>
      </c>
      <c r="AZ172" s="14">
        <v>9093.5288280320674</v>
      </c>
      <c r="BA172" s="14">
        <v>9016.4701882932404</v>
      </c>
      <c r="BB172" s="14">
        <v>8949.6706021382124</v>
      </c>
      <c r="BC172" s="14">
        <v>8884.6377785933728</v>
      </c>
      <c r="BD172" s="14"/>
      <c r="BE172" s="14"/>
      <c r="BF172" s="14"/>
    </row>
    <row r="173" spans="1:58">
      <c r="A173" s="11"/>
      <c r="B173" s="11" t="s">
        <v>327</v>
      </c>
      <c r="C173" s="14">
        <v>5734.6953417765944</v>
      </c>
      <c r="D173" s="14">
        <v>5796.1648433727769</v>
      </c>
      <c r="E173" s="14">
        <v>5766.7721738952387</v>
      </c>
      <c r="F173" s="14">
        <v>5847.1307981358095</v>
      </c>
      <c r="G173" s="14">
        <v>8544.1157596479316</v>
      </c>
      <c r="H173" s="14">
        <v>8658.4422375090471</v>
      </c>
      <c r="I173" s="14">
        <v>8974.5753794015473</v>
      </c>
      <c r="J173" s="14">
        <v>8579.1143582542336</v>
      </c>
      <c r="K173" s="14">
        <v>8640.5019534551247</v>
      </c>
      <c r="L173" s="14">
        <v>8607.0626537856951</v>
      </c>
      <c r="M173" s="14">
        <v>8755.4114865388456</v>
      </c>
      <c r="N173" s="14">
        <v>8788.7514914886087</v>
      </c>
      <c r="O173" s="14">
        <v>8424.9042681933333</v>
      </c>
      <c r="P173" s="14">
        <v>8425.6093457963798</v>
      </c>
      <c r="Q173" s="14">
        <v>8430.7528763963346</v>
      </c>
      <c r="R173" s="14">
        <v>8512.2250432101137</v>
      </c>
      <c r="S173" s="14">
        <v>8579.6956072138964</v>
      </c>
      <c r="T173" s="14">
        <v>8251.7278905037838</v>
      </c>
      <c r="U173" s="14">
        <v>8226.210144455612</v>
      </c>
      <c r="V173" s="14">
        <v>8180.2277529931216</v>
      </c>
      <c r="W173" s="14">
        <v>8254.7597210106615</v>
      </c>
      <c r="X173" s="14">
        <v>8307.4316477975808</v>
      </c>
      <c r="Y173" s="14">
        <v>7999.2130931208285</v>
      </c>
      <c r="Z173" s="14">
        <v>8032.8635859606584</v>
      </c>
      <c r="AA173" s="14">
        <v>8011.6909327929179</v>
      </c>
      <c r="AB173" s="14">
        <v>8009.9360161024624</v>
      </c>
      <c r="AC173" s="14">
        <v>8000.277698423175</v>
      </c>
      <c r="AD173" s="14">
        <v>7834.4429312343327</v>
      </c>
      <c r="AE173" s="14">
        <v>7849.3932521575125</v>
      </c>
      <c r="AF173" s="14">
        <v>7836.5221308571799</v>
      </c>
      <c r="AG173" s="14">
        <v>7885.8393340340444</v>
      </c>
      <c r="AH173" s="14">
        <v>7958.3178602798189</v>
      </c>
      <c r="AI173" s="14">
        <v>8052.1793490364971</v>
      </c>
      <c r="AJ173" s="14">
        <v>8165.0708207570433</v>
      </c>
      <c r="AK173" s="14">
        <v>8221.755829535432</v>
      </c>
      <c r="AL173" s="14">
        <v>8345.5724189852081</v>
      </c>
      <c r="AM173" s="14">
        <v>8470.09419506427</v>
      </c>
      <c r="AN173" s="14">
        <v>8605.2633483883255</v>
      </c>
      <c r="AO173" s="14">
        <v>8734.1813386273316</v>
      </c>
      <c r="AP173" s="14">
        <v>8772.7057021469809</v>
      </c>
      <c r="AQ173" s="14">
        <v>8894.4562234202349</v>
      </c>
      <c r="AR173" s="14">
        <v>8993.5743551752694</v>
      </c>
      <c r="AS173" s="14">
        <v>9075.6740637837556</v>
      </c>
      <c r="AT173" s="14">
        <v>9119.0336533822247</v>
      </c>
      <c r="AU173" s="14">
        <v>9158.3216152471632</v>
      </c>
      <c r="AV173" s="14">
        <v>9172.8670826608941</v>
      </c>
      <c r="AW173" s="14">
        <v>9178.5747378867654</v>
      </c>
      <c r="AX173" s="14">
        <v>9155.4541138480599</v>
      </c>
      <c r="AY173" s="14">
        <v>9091.4949587862902</v>
      </c>
      <c r="AZ173" s="14">
        <v>9023.221037051946</v>
      </c>
      <c r="BA173" s="14">
        <v>8937.793952539032</v>
      </c>
      <c r="BB173" s="14">
        <v>8862.8007387838843</v>
      </c>
      <c r="BC173" s="14"/>
      <c r="BD173" s="14" t="s">
        <v>258</v>
      </c>
      <c r="BE173" s="14" t="s">
        <v>258</v>
      </c>
      <c r="BF173" s="14" t="s">
        <v>258</v>
      </c>
    </row>
    <row r="174" spans="1:58">
      <c r="A174" s="11"/>
      <c r="B174" s="11" t="s">
        <v>31</v>
      </c>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t="s">
        <v>258</v>
      </c>
      <c r="BF174" s="14" t="s">
        <v>258</v>
      </c>
    </row>
    <row r="175" spans="1:58">
      <c r="A175" s="11"/>
      <c r="B175" s="11" t="s">
        <v>32</v>
      </c>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t="s">
        <v>258</v>
      </c>
      <c r="BE175" s="14" t="s">
        <v>258</v>
      </c>
      <c r="BF175" s="14" t="s">
        <v>258</v>
      </c>
    </row>
    <row r="176" spans="1:58">
      <c r="A176" s="11" t="s">
        <v>71</v>
      </c>
      <c r="B176" s="11" t="s">
        <v>22</v>
      </c>
      <c r="C176" s="12"/>
      <c r="D176" s="12"/>
      <c r="E176" s="12"/>
      <c r="F176" s="12"/>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t="s">
        <v>258</v>
      </c>
      <c r="BE176" s="14" t="s">
        <v>258</v>
      </c>
      <c r="BF176" s="14" t="s">
        <v>258</v>
      </c>
    </row>
    <row r="177" spans="1:58">
      <c r="A177" s="11" t="s">
        <v>18</v>
      </c>
      <c r="B177" s="11" t="s">
        <v>23</v>
      </c>
      <c r="C177" s="14"/>
      <c r="D177" s="14"/>
      <c r="E177" s="14"/>
      <c r="F177" s="14"/>
      <c r="G177" s="13"/>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t="s">
        <v>258</v>
      </c>
      <c r="BE177" s="14" t="s">
        <v>258</v>
      </c>
      <c r="BF177" s="14" t="s">
        <v>258</v>
      </c>
    </row>
    <row r="178" spans="1:58">
      <c r="A178" s="11"/>
      <c r="B178" s="11" t="s">
        <v>24</v>
      </c>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t="s">
        <v>258</v>
      </c>
      <c r="BE178" s="14" t="s">
        <v>258</v>
      </c>
      <c r="BF178" s="14" t="s">
        <v>258</v>
      </c>
    </row>
    <row r="179" spans="1:58">
      <c r="A179" s="11"/>
      <c r="B179" s="11" t="s">
        <v>259</v>
      </c>
      <c r="C179" s="14">
        <f t="shared" ref="C179:E179" si="0">C151-C172</f>
        <v>-0.6953417765944323</v>
      </c>
      <c r="D179" s="14">
        <f t="shared" si="0"/>
        <v>-541.16484337277689</v>
      </c>
      <c r="E179" s="14">
        <f t="shared" si="0"/>
        <v>-422.77217389523867</v>
      </c>
      <c r="F179" s="14">
        <f>F151-F172</f>
        <v>-838.13079813580953</v>
      </c>
      <c r="G179" s="14">
        <f t="shared" ref="G179:BC179" si="1">G151-G172</f>
        <v>-3762.1157596479316</v>
      </c>
      <c r="H179" s="14">
        <f t="shared" si="1"/>
        <v>-4162.4422375090471</v>
      </c>
      <c r="I179" s="14">
        <v>-3011</v>
      </c>
      <c r="J179" s="14">
        <f t="shared" si="1"/>
        <v>-3789.2742028956254</v>
      </c>
      <c r="K179" s="14">
        <f t="shared" si="1"/>
        <v>-3850.5947566896457</v>
      </c>
      <c r="L179" s="14">
        <f t="shared" si="1"/>
        <v>-3881.7473986745945</v>
      </c>
      <c r="M179" s="14">
        <f t="shared" si="1"/>
        <v>-3952.8353205092399</v>
      </c>
      <c r="N179" s="14">
        <f t="shared" si="1"/>
        <v>-3975.4850386187227</v>
      </c>
      <c r="O179" s="14">
        <f t="shared" si="1"/>
        <v>-3586.2104423395567</v>
      </c>
      <c r="P179" s="14">
        <f t="shared" si="1"/>
        <v>-3567.1409914304586</v>
      </c>
      <c r="Q179" s="14">
        <f t="shared" si="1"/>
        <v>-3557.8183579247816</v>
      </c>
      <c r="R179" s="14">
        <f t="shared" si="1"/>
        <v>-3619.7052368083296</v>
      </c>
      <c r="S179" s="14">
        <f t="shared" si="1"/>
        <v>-3679.2859431456018</v>
      </c>
      <c r="T179" s="14">
        <f t="shared" si="1"/>
        <v>-3331.6800358912324</v>
      </c>
      <c r="U179" s="14">
        <f t="shared" si="1"/>
        <v>-3292.8605622876084</v>
      </c>
      <c r="V179" s="14">
        <f t="shared" si="1"/>
        <v>-3231.8899670507317</v>
      </c>
      <c r="W179" s="14">
        <f t="shared" si="1"/>
        <v>-3295.6620333728943</v>
      </c>
      <c r="X179" s="14">
        <f t="shared" si="1"/>
        <v>-3337.1653329064857</v>
      </c>
      <c r="Y179" s="14">
        <f t="shared" si="1"/>
        <v>-3018.278458894747</v>
      </c>
      <c r="Z179" s="14">
        <f t="shared" si="1"/>
        <v>-3050.8498669979363</v>
      </c>
      <c r="AA179" s="14">
        <f t="shared" si="1"/>
        <v>-3033.223495155823</v>
      </c>
      <c r="AB179" s="14">
        <f t="shared" si="1"/>
        <v>-3040.1974767621869</v>
      </c>
      <c r="AC179" s="14">
        <f t="shared" si="1"/>
        <v>-3055.6763366628238</v>
      </c>
      <c r="AD179" s="14">
        <f t="shared" si="1"/>
        <v>-2914.3390659862525</v>
      </c>
      <c r="AE179" s="14">
        <f t="shared" si="1"/>
        <v>-2971.7037775155923</v>
      </c>
      <c r="AF179" s="14">
        <f t="shared" si="1"/>
        <v>-3000.192103890834</v>
      </c>
      <c r="AG179" s="14">
        <f t="shared" si="1"/>
        <v>-3088.0008026282721</v>
      </c>
      <c r="AH179" s="14">
        <f t="shared" si="1"/>
        <v>-3196.2613781817836</v>
      </c>
      <c r="AI179" s="14">
        <f t="shared" si="1"/>
        <v>-3329.3476904247273</v>
      </c>
      <c r="AJ179" s="14">
        <f t="shared" si="1"/>
        <v>-3487.4154745863061</v>
      </c>
      <c r="AK179" s="14">
        <f t="shared" si="1"/>
        <v>-3583.6151316849446</v>
      </c>
      <c r="AL179" s="14">
        <f t="shared" si="1"/>
        <v>-3738.5180137610787</v>
      </c>
      <c r="AM179" s="14">
        <f t="shared" si="1"/>
        <v>-3892.7989275490663</v>
      </c>
      <c r="AN179" s="14">
        <f t="shared" si="1"/>
        <v>-4056.6426765629576</v>
      </c>
      <c r="AO179" s="14">
        <f t="shared" si="1"/>
        <v>-4219.5879539183034</v>
      </c>
      <c r="AP179" s="14">
        <f t="shared" si="1"/>
        <v>-4287.9622209667777</v>
      </c>
      <c r="AQ179" s="14">
        <f t="shared" si="1"/>
        <v>-4445.3373062017063</v>
      </c>
      <c r="AR179" s="14">
        <f t="shared" si="1"/>
        <v>-4576.7121068157994</v>
      </c>
      <c r="AS179" s="14">
        <f t="shared" si="1"/>
        <v>-4688.4953265718132</v>
      </c>
      <c r="AT179" s="14">
        <f t="shared" si="1"/>
        <v>-4765.9303967349733</v>
      </c>
      <c r="AU179" s="14">
        <f t="shared" si="1"/>
        <v>-4837.8643020667869</v>
      </c>
      <c r="AV179" s="14">
        <f t="shared" si="1"/>
        <v>-4893.4898068903058</v>
      </c>
      <c r="AW179" s="14">
        <f t="shared" si="1"/>
        <v>-4939.2433311507139</v>
      </c>
      <c r="AX179" s="14">
        <f t="shared" si="1"/>
        <v>-4959.2764319776479</v>
      </c>
      <c r="AY179" s="14">
        <f t="shared" si="1"/>
        <v>-4927.2079691017452</v>
      </c>
      <c r="AZ179" s="14">
        <f t="shared" si="1"/>
        <v>-4889.019068239224</v>
      </c>
      <c r="BA179" s="14">
        <f t="shared" si="1"/>
        <v>-4837.3683859991106</v>
      </c>
      <c r="BB179" s="14">
        <f t="shared" si="1"/>
        <v>-4784.80453199157</v>
      </c>
      <c r="BC179" s="14">
        <f t="shared" si="1"/>
        <v>-4737.2672704434635</v>
      </c>
      <c r="BD179" s="14" t="s">
        <v>258</v>
      </c>
      <c r="BE179" s="14" t="s">
        <v>258</v>
      </c>
      <c r="BF179" s="14" t="s">
        <v>258</v>
      </c>
    </row>
    <row r="180" spans="1:58">
      <c r="A180" s="11"/>
      <c r="B180" s="11" t="s">
        <v>327</v>
      </c>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row>
    <row r="181" spans="1:58">
      <c r="A181" s="11"/>
      <c r="B181" s="11" t="s">
        <v>31</v>
      </c>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t="s">
        <v>258</v>
      </c>
      <c r="BE181" s="14" t="s">
        <v>258</v>
      </c>
      <c r="BF181" s="14" t="s">
        <v>258</v>
      </c>
    </row>
    <row r="182" spans="1:58">
      <c r="A182" s="11"/>
      <c r="B182" s="11" t="s">
        <v>32</v>
      </c>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t="s">
        <v>258</v>
      </c>
      <c r="BE182" s="14" t="s">
        <v>258</v>
      </c>
      <c r="BF182" s="14" t="s">
        <v>258</v>
      </c>
    </row>
    <row r="183" spans="1:58">
      <c r="A183" s="1"/>
      <c r="B183" s="1"/>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t="s">
        <v>258</v>
      </c>
      <c r="BE183" s="18" t="s">
        <v>258</v>
      </c>
      <c r="BF183" s="18" t="s">
        <v>258</v>
      </c>
    </row>
    <row r="184" spans="1:58">
      <c r="A184" s="11" t="s">
        <v>72</v>
      </c>
      <c r="B184" s="11" t="s">
        <v>22</v>
      </c>
      <c r="C184" s="12"/>
      <c r="D184" s="12"/>
      <c r="E184" s="12"/>
      <c r="F184" s="12"/>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t="s">
        <v>258</v>
      </c>
      <c r="BE184" s="14" t="s">
        <v>258</v>
      </c>
      <c r="BF184" s="14" t="s">
        <v>258</v>
      </c>
    </row>
    <row r="185" spans="1:58">
      <c r="A185" s="11" t="s">
        <v>19</v>
      </c>
      <c r="B185" s="11" t="s">
        <v>23</v>
      </c>
      <c r="C185" s="14"/>
      <c r="D185" s="14"/>
      <c r="E185" s="14"/>
      <c r="F185" s="14"/>
      <c r="G185" s="13"/>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t="s">
        <v>258</v>
      </c>
      <c r="BE185" s="14" t="s">
        <v>258</v>
      </c>
      <c r="BF185" s="14" t="s">
        <v>258</v>
      </c>
    </row>
    <row r="186" spans="1:58">
      <c r="A186" s="11"/>
      <c r="B186" s="11" t="s">
        <v>24</v>
      </c>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t="s">
        <v>258</v>
      </c>
      <c r="BE186" s="14" t="s">
        <v>258</v>
      </c>
      <c r="BF186" s="14" t="s">
        <v>258</v>
      </c>
    </row>
    <row r="187" spans="1:58">
      <c r="A187" s="11"/>
      <c r="B187" s="11" t="s">
        <v>259</v>
      </c>
      <c r="C187" s="14">
        <v>6193.6953417765944</v>
      </c>
      <c r="D187" s="14">
        <v>5500.1648433727769</v>
      </c>
      <c r="E187" s="14">
        <v>-398.22782610476088</v>
      </c>
      <c r="F187" s="14">
        <v>-4130.8692018641905</v>
      </c>
      <c r="G187" s="14">
        <v>2372.9999999997672</v>
      </c>
      <c r="H187" s="14">
        <v>9371.4422375089307</v>
      </c>
      <c r="I187" s="14">
        <v>9895.7664244999305</v>
      </c>
      <c r="J187" s="14">
        <v>4458.1120387879128</v>
      </c>
      <c r="K187" s="14">
        <v>4304.8009495947608</v>
      </c>
      <c r="L187" s="14">
        <v>4141.1287850838044</v>
      </c>
      <c r="M187" s="14">
        <v>4002.6980865349515</v>
      </c>
      <c r="N187" s="14">
        <v>3938.6507711118948</v>
      </c>
      <c r="O187" s="14">
        <v>3834.0517984149315</v>
      </c>
      <c r="P187" s="14">
        <v>3790.877723511338</v>
      </c>
      <c r="Q187" s="14">
        <v>3748.4832862598719</v>
      </c>
      <c r="R187" s="14">
        <v>3752.1550932383516</v>
      </c>
      <c r="S187" s="14">
        <v>3820.6747222135045</v>
      </c>
      <c r="T187" s="14">
        <v>3785.5103019162548</v>
      </c>
      <c r="U187" s="14">
        <v>3711.3529957860364</v>
      </c>
      <c r="V187" s="14">
        <v>3610.2782856462736</v>
      </c>
      <c r="W187" s="14">
        <v>3635.1605277663375</v>
      </c>
      <c r="X187" s="14">
        <v>3570.5718490546997</v>
      </c>
      <c r="Y187" s="14">
        <v>3443.9122354462197</v>
      </c>
      <c r="Z187" s="14">
        <v>3284.5419099294463</v>
      </c>
      <c r="AA187" s="14">
        <v>2851.661177308948</v>
      </c>
      <c r="AB187" s="14">
        <v>2633.4558753082015</v>
      </c>
      <c r="AC187" s="14">
        <v>2370.5432553527717</v>
      </c>
      <c r="AD187" s="14">
        <v>2165.8465603331406</v>
      </c>
      <c r="AE187" s="14">
        <v>2031.7817727564716</v>
      </c>
      <c r="AF187" s="14">
        <v>1958.4217501441738</v>
      </c>
      <c r="AG187" s="14">
        <v>2108.5012366403521</v>
      </c>
      <c r="AH187" s="14">
        <v>2192.4667640751877</v>
      </c>
      <c r="AI187" s="14">
        <v>2302.6484218889091</v>
      </c>
      <c r="AJ187" s="14">
        <v>2402.3710523796985</v>
      </c>
      <c r="AK187" s="14">
        <v>2430.8455873889152</v>
      </c>
      <c r="AL187" s="14">
        <v>2503.2105388175046</v>
      </c>
      <c r="AM187" s="14">
        <v>2574.0836147778891</v>
      </c>
      <c r="AN187" s="14">
        <v>2642.4897890172811</v>
      </c>
      <c r="AO187" s="14">
        <v>2699.8239120594899</v>
      </c>
      <c r="AP187" s="14">
        <v>2649.5218578712729</v>
      </c>
      <c r="AQ187" s="14">
        <v>2717.3171432077229</v>
      </c>
      <c r="AR187" s="14">
        <v>2759.93761681861</v>
      </c>
      <c r="AS187" s="14">
        <v>2799.2149504905669</v>
      </c>
      <c r="AT187" s="14">
        <v>2819.0268892431213</v>
      </c>
      <c r="AU187" s="14">
        <v>2820.3383435254891</v>
      </c>
      <c r="AV187" s="14">
        <v>2829.0356045383087</v>
      </c>
      <c r="AW187" s="14">
        <v>2833.2316503605443</v>
      </c>
      <c r="AX187" s="14">
        <v>2814.7172790236173</v>
      </c>
      <c r="AY187" s="14">
        <v>2751.9685052510099</v>
      </c>
      <c r="AZ187" s="14">
        <v>2687.6010161195823</v>
      </c>
      <c r="BA187" s="14">
        <v>2615.2689102154168</v>
      </c>
      <c r="BB187" s="14">
        <v>2554.8106715217245</v>
      </c>
      <c r="BC187" s="14">
        <v>2503.3591486097102</v>
      </c>
      <c r="BD187" s="14"/>
      <c r="BE187" s="14"/>
      <c r="BF187" s="14"/>
    </row>
    <row r="188" spans="1:58">
      <c r="A188" s="11"/>
      <c r="B188" s="11" t="s">
        <v>327</v>
      </c>
      <c r="C188" s="14">
        <v>6193.6953417765944</v>
      </c>
      <c r="D188" s="14">
        <v>5500.1648433727769</v>
      </c>
      <c r="E188" s="14">
        <v>-398.22782610476088</v>
      </c>
      <c r="F188" s="14">
        <v>-4130.8692018641905</v>
      </c>
      <c r="G188" s="14">
        <v>2372.9999999997672</v>
      </c>
      <c r="H188" s="14">
        <v>9371.4422375089307</v>
      </c>
      <c r="I188" s="14">
        <v>3811.1830822267657</v>
      </c>
      <c r="J188" s="14">
        <v>3721.2712173359018</v>
      </c>
      <c r="K188" s="14">
        <v>3644.2310876041311</v>
      </c>
      <c r="L188" s="14">
        <v>3521.1301557208408</v>
      </c>
      <c r="M188" s="14">
        <v>3428.1788100201675</v>
      </c>
      <c r="N188" s="14">
        <v>3401.1262983228057</v>
      </c>
      <c r="O188" s="14">
        <v>3335.1536918245897</v>
      </c>
      <c r="P188" s="14">
        <v>3293.0718041459186</v>
      </c>
      <c r="Q188" s="14">
        <v>3269.0891053193745</v>
      </c>
      <c r="R188" s="14">
        <v>3271.9294588525336</v>
      </c>
      <c r="S188" s="14">
        <v>3348.2322881935311</v>
      </c>
      <c r="T188" s="14">
        <v>3300.2386522475699</v>
      </c>
      <c r="U188" s="14">
        <v>3234.7429005058548</v>
      </c>
      <c r="V188" s="14">
        <v>3141.4129672683953</v>
      </c>
      <c r="W188" s="14">
        <v>3149.918804298703</v>
      </c>
      <c r="X188" s="14">
        <v>3087.3110960740446</v>
      </c>
      <c r="Y188" s="14">
        <v>2976.9464331085146</v>
      </c>
      <c r="Z188" s="14">
        <v>2827.8931221868816</v>
      </c>
      <c r="AA188" s="14">
        <v>2418.5743789613425</v>
      </c>
      <c r="AB188" s="14">
        <v>2275.0991367337911</v>
      </c>
      <c r="AC188" s="14">
        <v>2046.9437471210822</v>
      </c>
      <c r="AD188" s="14">
        <v>1961.5545015067405</v>
      </c>
      <c r="AE188" s="14">
        <v>1903.6642322318967</v>
      </c>
      <c r="AF188" s="14">
        <v>2124.9681153194838</v>
      </c>
      <c r="AG188" s="14">
        <v>2223.1162556519675</v>
      </c>
      <c r="AH188" s="14">
        <v>2321.2854910921574</v>
      </c>
      <c r="AI188" s="14">
        <v>2420.0493313323009</v>
      </c>
      <c r="AJ188" s="14">
        <v>2503.9428670476536</v>
      </c>
      <c r="AK188" s="14">
        <v>2520.7671582715725</v>
      </c>
      <c r="AL188" s="14">
        <v>2576.1566593865036</v>
      </c>
      <c r="AM188" s="14">
        <v>2621.2859817994477</v>
      </c>
      <c r="AN188" s="14">
        <v>2670.3600753513629</v>
      </c>
      <c r="AO188" s="14">
        <v>2718.4325864075272</v>
      </c>
      <c r="AP188" s="14">
        <v>2665.5035389779509</v>
      </c>
      <c r="AQ188" s="14">
        <v>2720.2069659199424</v>
      </c>
      <c r="AR188" s="14">
        <v>2761.4286704957813</v>
      </c>
      <c r="AS188" s="14">
        <v>2789.0132079729492</v>
      </c>
      <c r="AT188" s="14">
        <v>2817.2795227494839</v>
      </c>
      <c r="AU188" s="14">
        <v>2822.7634942750442</v>
      </c>
      <c r="AV188" s="14">
        <v>2833.5660965759143</v>
      </c>
      <c r="AW188" s="14">
        <v>2838.6808665185636</v>
      </c>
      <c r="AX188" s="14">
        <v>2829.7020359901721</v>
      </c>
      <c r="AY188" s="14">
        <v>2775.073165553646</v>
      </c>
      <c r="AZ188" s="14">
        <v>2725.6073342439249</v>
      </c>
      <c r="BA188" s="14">
        <v>2662.3402167742561</v>
      </c>
      <c r="BB188" s="14">
        <v>2616.5545443782253</v>
      </c>
      <c r="BC188" s="14" t="s">
        <v>258</v>
      </c>
      <c r="BD188" s="14" t="s">
        <v>258</v>
      </c>
      <c r="BE188" s="14" t="s">
        <v>258</v>
      </c>
      <c r="BF188" s="14" t="s">
        <v>258</v>
      </c>
    </row>
    <row r="189" spans="1:58">
      <c r="A189" s="11"/>
      <c r="B189" s="11" t="s">
        <v>31</v>
      </c>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t="s">
        <v>258</v>
      </c>
      <c r="BE189" s="14" t="s">
        <v>258</v>
      </c>
      <c r="BF189" s="14" t="s">
        <v>258</v>
      </c>
    </row>
    <row r="190" spans="1:58">
      <c r="A190" s="11"/>
      <c r="B190" s="11" t="s">
        <v>32</v>
      </c>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t="s">
        <v>258</v>
      </c>
      <c r="BE190" s="14" t="s">
        <v>258</v>
      </c>
      <c r="BF190" s="14" t="s">
        <v>258</v>
      </c>
    </row>
    <row r="191" spans="1:58">
      <c r="A191" s="11" t="s">
        <v>73</v>
      </c>
      <c r="B191" s="11" t="s">
        <v>22</v>
      </c>
      <c r="C191" s="12"/>
      <c r="D191" s="12"/>
      <c r="E191" s="12"/>
      <c r="F191" s="12"/>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t="s">
        <v>258</v>
      </c>
      <c r="BE191" s="14" t="s">
        <v>258</v>
      </c>
      <c r="BF191" s="14" t="s">
        <v>258</v>
      </c>
    </row>
    <row r="192" spans="1:58">
      <c r="A192" s="11" t="s">
        <v>19</v>
      </c>
      <c r="B192" s="11" t="s">
        <v>23</v>
      </c>
      <c r="C192" s="14"/>
      <c r="D192" s="14"/>
      <c r="E192" s="14"/>
      <c r="F192" s="14"/>
      <c r="G192" s="13"/>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t="s">
        <v>258</v>
      </c>
      <c r="BE192" s="14" t="s">
        <v>258</v>
      </c>
      <c r="BF192" s="14" t="s">
        <v>258</v>
      </c>
    </row>
    <row r="193" spans="1:58">
      <c r="A193" s="11"/>
      <c r="B193" s="11" t="s">
        <v>24</v>
      </c>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t="s">
        <v>258</v>
      </c>
      <c r="BE193" s="14" t="s">
        <v>258</v>
      </c>
      <c r="BF193" s="14" t="s">
        <v>258</v>
      </c>
    </row>
    <row r="194" spans="1:58">
      <c r="A194" s="11"/>
      <c r="B194" s="11" t="s">
        <v>259</v>
      </c>
      <c r="C194" s="14">
        <v>2274.0089699768682</v>
      </c>
      <c r="D194" s="14">
        <v>2245.3878442062805</v>
      </c>
      <c r="E194" s="14">
        <v>-575.71758484164639</v>
      </c>
      <c r="F194" s="14">
        <v>-1546.3935707445207</v>
      </c>
      <c r="G194" s="14">
        <v>1775.0674193470932</v>
      </c>
      <c r="H194" s="14">
        <v>5035.9111292730067</v>
      </c>
      <c r="I194" s="14">
        <v>5287.061181323983</v>
      </c>
      <c r="J194" s="14">
        <v>2341.2792746732785</v>
      </c>
      <c r="K194" s="14">
        <v>2278.7565905190122</v>
      </c>
      <c r="L194" s="14">
        <v>2184.6917520146462</v>
      </c>
      <c r="M194" s="14">
        <v>2064.4314932508419</v>
      </c>
      <c r="N194" s="14">
        <v>2019.0508795239989</v>
      </c>
      <c r="O194" s="14">
        <v>1971.682718146013</v>
      </c>
      <c r="P194" s="14">
        <v>1936.5098346287427</v>
      </c>
      <c r="Q194" s="14">
        <v>1947.4609155093228</v>
      </c>
      <c r="R194" s="14">
        <v>1926.0300438564686</v>
      </c>
      <c r="S194" s="14">
        <v>1965.453189612565</v>
      </c>
      <c r="T194" s="14">
        <v>1941.7951201190444</v>
      </c>
      <c r="U194" s="14">
        <v>1897.4924002246066</v>
      </c>
      <c r="V194" s="14">
        <v>1864.1255037959704</v>
      </c>
      <c r="W194" s="14">
        <v>1871.0221858741174</v>
      </c>
      <c r="X194" s="14">
        <v>1862.4915483797586</v>
      </c>
      <c r="Y194" s="14">
        <v>1797.5342965877603</v>
      </c>
      <c r="Z194" s="14">
        <v>1715.9870257667772</v>
      </c>
      <c r="AA194" s="14">
        <v>1511.6058678839086</v>
      </c>
      <c r="AB194" s="14">
        <v>1390.321663054694</v>
      </c>
      <c r="AC194" s="14">
        <v>1292.5938183159578</v>
      </c>
      <c r="AD194" s="14">
        <v>1197.3799814752701</v>
      </c>
      <c r="AE194" s="14">
        <v>1114.4156449091915</v>
      </c>
      <c r="AF194" s="14">
        <v>1050.4792738590638</v>
      </c>
      <c r="AG194" s="14">
        <v>1110.4620625976504</v>
      </c>
      <c r="AH194" s="14">
        <v>1143.9777371946875</v>
      </c>
      <c r="AI194" s="14">
        <v>1202.7098755905999</v>
      </c>
      <c r="AJ194" s="14">
        <v>1246.7489329687087</v>
      </c>
      <c r="AK194" s="14">
        <v>1263.5044625950325</v>
      </c>
      <c r="AL194" s="14">
        <v>1299.6174265901243</v>
      </c>
      <c r="AM194" s="14">
        <v>1331.5284273503248</v>
      </c>
      <c r="AN194" s="14">
        <v>1368.7410150269425</v>
      </c>
      <c r="AO194" s="14">
        <v>1386.2526609440097</v>
      </c>
      <c r="AP194" s="14">
        <v>1375.9337280569694</v>
      </c>
      <c r="AQ194" s="14">
        <v>1403.7851417475104</v>
      </c>
      <c r="AR194" s="14">
        <v>1414.9637069151925</v>
      </c>
      <c r="AS194" s="14">
        <v>1423.8848939059592</v>
      </c>
      <c r="AT194" s="14">
        <v>1422.8548665263106</v>
      </c>
      <c r="AU194" s="14">
        <v>1421.4003096180013</v>
      </c>
      <c r="AV194" s="14">
        <v>1423.9626907675665</v>
      </c>
      <c r="AW194" s="14">
        <v>1415.3430382368499</v>
      </c>
      <c r="AX194" s="14">
        <v>1408.1249499115002</v>
      </c>
      <c r="AY194" s="14">
        <v>1384.518422499865</v>
      </c>
      <c r="AZ194" s="14">
        <v>1358.8885838696931</v>
      </c>
      <c r="BA194" s="14">
        <v>1332.6261339324039</v>
      </c>
      <c r="BB194" s="14">
        <v>1299.0063681762122</v>
      </c>
      <c r="BC194" s="14">
        <v>1273.9875608865104</v>
      </c>
      <c r="BD194" s="14"/>
      <c r="BE194" s="14"/>
      <c r="BF194" s="14"/>
    </row>
    <row r="195" spans="1:58">
      <c r="A195" s="11"/>
      <c r="B195" s="11" t="s">
        <v>327</v>
      </c>
      <c r="C195" s="14">
        <v>2274.0089699768682</v>
      </c>
      <c r="D195" s="14">
        <v>2245.3878442062805</v>
      </c>
      <c r="E195" s="14">
        <v>-575.71758484164639</v>
      </c>
      <c r="F195" s="14">
        <v>-1546.3935707445207</v>
      </c>
      <c r="G195" s="14">
        <v>1775.0674193470932</v>
      </c>
      <c r="H195" s="14">
        <v>5035.9111292730067</v>
      </c>
      <c r="I195" s="14">
        <v>1845.4426233358151</v>
      </c>
      <c r="J195" s="14">
        <v>1800.6434193608302</v>
      </c>
      <c r="K195" s="14">
        <v>1727.8302162029649</v>
      </c>
      <c r="L195" s="14">
        <v>1645.3896588145526</v>
      </c>
      <c r="M195" s="14">
        <v>1544.4174188198513</v>
      </c>
      <c r="N195" s="14">
        <v>1521.2154799746045</v>
      </c>
      <c r="O195" s="14">
        <v>1502.7378737769568</v>
      </c>
      <c r="P195" s="14">
        <v>1473.0373076617616</v>
      </c>
      <c r="Q195" s="14">
        <v>1497.1100394897201</v>
      </c>
      <c r="R195" s="14">
        <v>1481.8885672497331</v>
      </c>
      <c r="S195" s="14">
        <v>1525.0716818427227</v>
      </c>
      <c r="T195" s="14">
        <v>1498.4867943490999</v>
      </c>
      <c r="U195" s="14">
        <v>1457.6824742584436</v>
      </c>
      <c r="V195" s="14">
        <v>1429.5444890005522</v>
      </c>
      <c r="W195" s="14">
        <v>1432.3636389167357</v>
      </c>
      <c r="X195" s="14">
        <v>1430.44260439043</v>
      </c>
      <c r="Y195" s="14">
        <v>1377.860866619591</v>
      </c>
      <c r="Z195" s="14">
        <v>1305.4781756892467</v>
      </c>
      <c r="AA195" s="14">
        <v>1119.1871714689637</v>
      </c>
      <c r="AB195" s="14">
        <v>1036.0609458203783</v>
      </c>
      <c r="AC195" s="14">
        <v>941.62489354069362</v>
      </c>
      <c r="AD195" s="14">
        <v>875.79774010807353</v>
      </c>
      <c r="AE195" s="14">
        <v>831.69814749010027</v>
      </c>
      <c r="AF195" s="14">
        <v>860.86801768905252</v>
      </c>
      <c r="AG195" s="14">
        <v>889.55830372351659</v>
      </c>
      <c r="AH195" s="14">
        <v>929.44033935890059</v>
      </c>
      <c r="AI195" s="14">
        <v>978.27503464081155</v>
      </c>
      <c r="AJ195" s="14">
        <v>1013.8027456109282</v>
      </c>
      <c r="AK195" s="14">
        <v>1026.9399525182966</v>
      </c>
      <c r="AL195" s="14">
        <v>1059.1149541741152</v>
      </c>
      <c r="AM195" s="14">
        <v>1083.4473270971812</v>
      </c>
      <c r="AN195" s="14">
        <v>1113.7997769661106</v>
      </c>
      <c r="AO195" s="14">
        <v>1129.1002636438443</v>
      </c>
      <c r="AP195" s="14">
        <v>1118.8579657047317</v>
      </c>
      <c r="AQ195" s="14">
        <v>1141.8159816542534</v>
      </c>
      <c r="AR195" s="14">
        <v>1158.5720947796358</v>
      </c>
      <c r="AS195" s="14">
        <v>1164.2149383230078</v>
      </c>
      <c r="AT195" s="14">
        <v>1169.0784170102986</v>
      </c>
      <c r="AU195" s="14">
        <v>1171.3554954131391</v>
      </c>
      <c r="AV195" s="14">
        <v>1175.4360410584529</v>
      </c>
      <c r="AW195" s="14">
        <v>1173.2642103433773</v>
      </c>
      <c r="AX195" s="14">
        <v>1173.2225890976372</v>
      </c>
      <c r="AY195" s="14">
        <v>1155.879421599851</v>
      </c>
      <c r="AZ195" s="14">
        <v>1139.5796583496531</v>
      </c>
      <c r="BA195" s="14">
        <v>1118.2379680630374</v>
      </c>
      <c r="BB195" s="14">
        <v>1097.1863868489866</v>
      </c>
      <c r="BC195" s="14" t="s">
        <v>258</v>
      </c>
      <c r="BD195" s="14" t="s">
        <v>258</v>
      </c>
      <c r="BE195" s="14" t="s">
        <v>258</v>
      </c>
      <c r="BF195" s="14" t="s">
        <v>258</v>
      </c>
    </row>
    <row r="196" spans="1:58">
      <c r="A196" s="11"/>
      <c r="B196" s="11" t="s">
        <v>31</v>
      </c>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t="s">
        <v>258</v>
      </c>
      <c r="BE196" s="14" t="s">
        <v>258</v>
      </c>
      <c r="BF196" s="14" t="s">
        <v>258</v>
      </c>
    </row>
    <row r="197" spans="1:58">
      <c r="A197" s="11"/>
      <c r="B197" s="11" t="s">
        <v>32</v>
      </c>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t="s">
        <v>258</v>
      </c>
      <c r="BE197" s="14" t="s">
        <v>258</v>
      </c>
      <c r="BF197" s="14" t="s">
        <v>258</v>
      </c>
    </row>
    <row r="198" spans="1:58">
      <c r="A198" s="11" t="s">
        <v>74</v>
      </c>
      <c r="B198" s="11" t="s">
        <v>22</v>
      </c>
      <c r="C198" s="12"/>
      <c r="D198" s="12"/>
      <c r="E198" s="12"/>
      <c r="F198" s="12"/>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t="s">
        <v>258</v>
      </c>
      <c r="BE198" s="14" t="s">
        <v>258</v>
      </c>
      <c r="BF198" s="14" t="s">
        <v>258</v>
      </c>
    </row>
    <row r="199" spans="1:58">
      <c r="A199" s="11" t="s">
        <v>19</v>
      </c>
      <c r="B199" s="11" t="s">
        <v>23</v>
      </c>
      <c r="C199" s="14"/>
      <c r="D199" s="14"/>
      <c r="E199" s="14"/>
      <c r="F199" s="14"/>
      <c r="G199" s="13"/>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t="s">
        <v>258</v>
      </c>
      <c r="BE199" s="14" t="s">
        <v>258</v>
      </c>
      <c r="BF199" s="14" t="s">
        <v>258</v>
      </c>
    </row>
    <row r="200" spans="1:58">
      <c r="A200" s="11"/>
      <c r="B200" s="11" t="s">
        <v>24</v>
      </c>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t="s">
        <v>258</v>
      </c>
      <c r="BE200" s="14" t="s">
        <v>258</v>
      </c>
      <c r="BF200" s="14" t="s">
        <v>258</v>
      </c>
    </row>
    <row r="201" spans="1:58">
      <c r="A201" s="11"/>
      <c r="B201" s="11" t="s">
        <v>259</v>
      </c>
      <c r="C201" s="14">
        <v>3919.6863717997267</v>
      </c>
      <c r="D201" s="14">
        <v>3254.7769991664964</v>
      </c>
      <c r="E201" s="14">
        <v>177.48975873688551</v>
      </c>
      <c r="F201" s="14">
        <v>-2584.4756311196697</v>
      </c>
      <c r="G201" s="14">
        <v>597.93258065267401</v>
      </c>
      <c r="H201" s="14">
        <v>4335.531108235924</v>
      </c>
      <c r="I201" s="14">
        <v>4608.7052431759548</v>
      </c>
      <c r="J201" s="14">
        <v>2116.8327641146352</v>
      </c>
      <c r="K201" s="14">
        <v>2026.044359075745</v>
      </c>
      <c r="L201" s="14">
        <v>1956.4370330691581</v>
      </c>
      <c r="M201" s="14">
        <v>1938.266593284111</v>
      </c>
      <c r="N201" s="14">
        <v>1919.5998915878986</v>
      </c>
      <c r="O201" s="14">
        <v>1862.3690802689187</v>
      </c>
      <c r="P201" s="14">
        <v>1854.3678888825964</v>
      </c>
      <c r="Q201" s="14">
        <v>1801.0223707505493</v>
      </c>
      <c r="R201" s="14">
        <v>1826.1250493818852</v>
      </c>
      <c r="S201" s="14">
        <v>1855.2215326009391</v>
      </c>
      <c r="T201" s="14">
        <v>1843.7151817972103</v>
      </c>
      <c r="U201" s="14">
        <v>1813.8605955614298</v>
      </c>
      <c r="V201" s="14">
        <v>1746.1527818503016</v>
      </c>
      <c r="W201" s="14">
        <v>1764.1383418922196</v>
      </c>
      <c r="X201" s="14">
        <v>1708.08030067494</v>
      </c>
      <c r="Y201" s="14">
        <v>1646.3779388584576</v>
      </c>
      <c r="Z201" s="14">
        <v>1568.5548841626687</v>
      </c>
      <c r="AA201" s="14">
        <v>1340.0553094250381</v>
      </c>
      <c r="AB201" s="14">
        <v>1243.1342122535061</v>
      </c>
      <c r="AC201" s="14">
        <v>1077.9494370368134</v>
      </c>
      <c r="AD201" s="14">
        <v>968.46657885787022</v>
      </c>
      <c r="AE201" s="14">
        <v>917.36612784728072</v>
      </c>
      <c r="AF201" s="14">
        <v>907.94247628510971</v>
      </c>
      <c r="AG201" s="14">
        <v>998.03917404270055</v>
      </c>
      <c r="AH201" s="14">
        <v>1048.4890268805002</v>
      </c>
      <c r="AI201" s="14">
        <v>1099.93854629831</v>
      </c>
      <c r="AJ201" s="14">
        <v>1155.6221194109903</v>
      </c>
      <c r="AK201" s="14">
        <v>1167.3411247938839</v>
      </c>
      <c r="AL201" s="14">
        <v>1203.5931122273782</v>
      </c>
      <c r="AM201" s="14">
        <v>1242.5551874275625</v>
      </c>
      <c r="AN201" s="14">
        <v>1273.7487739903388</v>
      </c>
      <c r="AO201" s="14">
        <v>1313.5712511154788</v>
      </c>
      <c r="AP201" s="14">
        <v>1273.588129814304</v>
      </c>
      <c r="AQ201" s="14">
        <v>1313.5320014602128</v>
      </c>
      <c r="AR201" s="14">
        <v>1344.9739099034166</v>
      </c>
      <c r="AS201" s="14">
        <v>1375.3300565846075</v>
      </c>
      <c r="AT201" s="14">
        <v>1396.1720227168112</v>
      </c>
      <c r="AU201" s="14">
        <v>1398.9380339074885</v>
      </c>
      <c r="AV201" s="14">
        <v>1405.0729137707438</v>
      </c>
      <c r="AW201" s="14">
        <v>1417.8886121236956</v>
      </c>
      <c r="AX201" s="14">
        <v>1406.5923291121164</v>
      </c>
      <c r="AY201" s="14">
        <v>1367.4500827511451</v>
      </c>
      <c r="AZ201" s="14">
        <v>1328.7124322498896</v>
      </c>
      <c r="BA201" s="14">
        <v>1282.6427762830108</v>
      </c>
      <c r="BB201" s="14">
        <v>1255.8043033455135</v>
      </c>
      <c r="BC201" s="14">
        <v>1229.3715877232003</v>
      </c>
      <c r="BD201" s="14"/>
      <c r="BE201" s="14"/>
      <c r="BF201" s="14"/>
    </row>
    <row r="202" spans="1:58">
      <c r="A202" s="11"/>
      <c r="B202" s="11" t="s">
        <v>327</v>
      </c>
      <c r="C202" s="14">
        <v>3919.6863717997267</v>
      </c>
      <c r="D202" s="14">
        <v>3254.7769991664964</v>
      </c>
      <c r="E202" s="14">
        <v>177.48975873688551</v>
      </c>
      <c r="F202" s="14">
        <v>-2584.4756311196697</v>
      </c>
      <c r="G202" s="14">
        <v>597.93258065267401</v>
      </c>
      <c r="H202" s="14">
        <v>4335.531108235924</v>
      </c>
      <c r="I202" s="14">
        <v>1965.7404588909505</v>
      </c>
      <c r="J202" s="14">
        <v>1920.6277979750726</v>
      </c>
      <c r="K202" s="14">
        <v>1916.4008714011661</v>
      </c>
      <c r="L202" s="14">
        <v>1875.74049690629</v>
      </c>
      <c r="M202" s="14">
        <v>1883.7613912003139</v>
      </c>
      <c r="N202" s="14">
        <v>1879.9108183482008</v>
      </c>
      <c r="O202" s="14">
        <v>1832.4158180476329</v>
      </c>
      <c r="P202" s="14">
        <v>1820.034496484157</v>
      </c>
      <c r="Q202" s="14">
        <v>1771.9790658296524</v>
      </c>
      <c r="R202" s="14">
        <v>1790.0408916028007</v>
      </c>
      <c r="S202" s="14">
        <v>1823.1606063508084</v>
      </c>
      <c r="T202" s="14">
        <v>1801.75185789847</v>
      </c>
      <c r="U202" s="14">
        <v>1777.0604262474108</v>
      </c>
      <c r="V202" s="14">
        <v>1711.868478267842</v>
      </c>
      <c r="W202" s="14">
        <v>1717.5551653819687</v>
      </c>
      <c r="X202" s="14">
        <v>1656.868491683615</v>
      </c>
      <c r="Y202" s="14">
        <v>1599.0855664889232</v>
      </c>
      <c r="Z202" s="14">
        <v>1522.4149464976358</v>
      </c>
      <c r="AA202" s="14">
        <v>1299.3872074923779</v>
      </c>
      <c r="AB202" s="14">
        <v>1239.0381909134123</v>
      </c>
      <c r="AC202" s="14">
        <v>1105.3188535803893</v>
      </c>
      <c r="AD202" s="14">
        <v>1085.7567613986671</v>
      </c>
      <c r="AE202" s="14">
        <v>1071.9660847417963</v>
      </c>
      <c r="AF202" s="14">
        <v>1264.1000976304317</v>
      </c>
      <c r="AG202" s="14">
        <v>1333.5579519284515</v>
      </c>
      <c r="AH202" s="14">
        <v>1391.8451517332562</v>
      </c>
      <c r="AI202" s="14">
        <v>1441.7742966914905</v>
      </c>
      <c r="AJ202" s="14">
        <v>1490.1401214367247</v>
      </c>
      <c r="AK202" s="14">
        <v>1493.8272057532758</v>
      </c>
      <c r="AL202" s="14">
        <v>1517.041705212388</v>
      </c>
      <c r="AM202" s="14">
        <v>1537.8386547022656</v>
      </c>
      <c r="AN202" s="14">
        <v>1556.5602983852514</v>
      </c>
      <c r="AO202" s="14">
        <v>1589.3323227636831</v>
      </c>
      <c r="AP202" s="14">
        <v>1546.6455732732188</v>
      </c>
      <c r="AQ202" s="14">
        <v>1578.3909842656897</v>
      </c>
      <c r="AR202" s="14">
        <v>1602.8565757161464</v>
      </c>
      <c r="AS202" s="14">
        <v>1624.7982696499419</v>
      </c>
      <c r="AT202" s="14">
        <v>1648.201105739186</v>
      </c>
      <c r="AU202" s="14">
        <v>1651.4079988619069</v>
      </c>
      <c r="AV202" s="14">
        <v>1658.1300555174623</v>
      </c>
      <c r="AW202" s="14">
        <v>1665.4166561751849</v>
      </c>
      <c r="AX202" s="14">
        <v>1656.479446892537</v>
      </c>
      <c r="AY202" s="14">
        <v>1619.193743953796</v>
      </c>
      <c r="AZ202" s="14">
        <v>1586.0276758942707</v>
      </c>
      <c r="BA202" s="14">
        <v>1544.1022487112184</v>
      </c>
      <c r="BB202" s="14">
        <v>1519.3681575292394</v>
      </c>
      <c r="BC202" s="14" t="s">
        <v>258</v>
      </c>
      <c r="BD202" s="14" t="s">
        <v>258</v>
      </c>
      <c r="BE202" s="14" t="s">
        <v>258</v>
      </c>
      <c r="BF202" s="14" t="s">
        <v>258</v>
      </c>
    </row>
    <row r="203" spans="1:58">
      <c r="A203" s="11"/>
      <c r="B203" s="11" t="s">
        <v>31</v>
      </c>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t="s">
        <v>258</v>
      </c>
      <c r="BE203" s="14" t="s">
        <v>258</v>
      </c>
      <c r="BF203" s="14" t="s">
        <v>258</v>
      </c>
    </row>
    <row r="204" spans="1:58">
      <c r="A204" s="11"/>
      <c r="B204" s="11" t="s">
        <v>32</v>
      </c>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t="s">
        <v>258</v>
      </c>
      <c r="BE204" s="14" t="s">
        <v>258</v>
      </c>
      <c r="BF204" s="14" t="s">
        <v>258</v>
      </c>
    </row>
    <row r="205" spans="1:58">
      <c r="BD205" s="1" t="s">
        <v>258</v>
      </c>
      <c r="BE205" s="1" t="s">
        <v>258</v>
      </c>
      <c r="BF205" s="1" t="s">
        <v>258</v>
      </c>
    </row>
    <row r="206" spans="1:58">
      <c r="A206" s="11" t="s">
        <v>75</v>
      </c>
      <c r="B206" s="11" t="s">
        <v>22</v>
      </c>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t="s">
        <v>258</v>
      </c>
      <c r="BE206" s="14" t="s">
        <v>258</v>
      </c>
      <c r="BF206" s="14" t="s">
        <v>258</v>
      </c>
    </row>
    <row r="207" spans="1:58">
      <c r="A207" s="11" t="s">
        <v>76</v>
      </c>
      <c r="B207" s="11" t="s">
        <v>23</v>
      </c>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t="s">
        <v>258</v>
      </c>
      <c r="BE207" s="14" t="s">
        <v>258</v>
      </c>
      <c r="BF207" s="14" t="s">
        <v>258</v>
      </c>
    </row>
    <row r="208" spans="1:58">
      <c r="A208" s="11"/>
      <c r="B208" s="11" t="s">
        <v>24</v>
      </c>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t="s">
        <v>258</v>
      </c>
      <c r="BE208" s="14" t="s">
        <v>258</v>
      </c>
      <c r="BF208" s="14" t="s">
        <v>258</v>
      </c>
    </row>
    <row r="209" spans="1:58">
      <c r="A209" s="11"/>
      <c r="B209" s="11" t="s">
        <v>259</v>
      </c>
      <c r="C209" s="14">
        <f>C31-B31</f>
        <v>729534.00000000012</v>
      </c>
      <c r="D209" s="14">
        <f t="shared" ref="D209" si="2">D31-C31</f>
        <v>4959.0000000001164</v>
      </c>
      <c r="E209" s="14">
        <f t="shared" ref="E209" si="3">E31-D31</f>
        <v>-821</v>
      </c>
      <c r="F209" s="14">
        <f t="shared" ref="F209" si="4">F31-E31</f>
        <v>-4969</v>
      </c>
      <c r="G209" s="14">
        <f t="shared" ref="G209" si="5">G31-F31</f>
        <v>-278.00000000023283</v>
      </c>
      <c r="H209" s="14">
        <f>H31-G31</f>
        <v>5208.9999999998836</v>
      </c>
      <c r="I209" s="14">
        <f>I31-H31</f>
        <v>6885.0000000001164</v>
      </c>
      <c r="J209" s="14">
        <f t="shared" ref="J209:BC209" si="6">J31-I31</f>
        <v>668.83783589222003</v>
      </c>
      <c r="K209" s="14">
        <f t="shared" si="6"/>
        <v>454.20619290496688</v>
      </c>
      <c r="L209" s="14">
        <f t="shared" si="6"/>
        <v>259.38138640951365</v>
      </c>
      <c r="M209" s="14">
        <f t="shared" si="6"/>
        <v>49.862766026053578</v>
      </c>
      <c r="N209" s="14">
        <f t="shared" si="6"/>
        <v>-36.834267507540062</v>
      </c>
      <c r="O209" s="14">
        <f t="shared" si="6"/>
        <v>247.84135607560165</v>
      </c>
      <c r="P209" s="14">
        <f t="shared" si="6"/>
        <v>223.73673208092805</v>
      </c>
      <c r="Q209" s="14">
        <f t="shared" si="6"/>
        <v>190.66492833488155</v>
      </c>
      <c r="R209" s="14">
        <f t="shared" si="6"/>
        <v>132.44985643029213</v>
      </c>
      <c r="S209" s="14">
        <f t="shared" si="6"/>
        <v>141.38877906778362</v>
      </c>
      <c r="T209" s="14">
        <f t="shared" si="6"/>
        <v>453.83026602549944</v>
      </c>
      <c r="U209" s="14">
        <f t="shared" si="6"/>
        <v>418.49243349838071</v>
      </c>
      <c r="V209" s="14">
        <f t="shared" si="6"/>
        <v>378.38831859524362</v>
      </c>
      <c r="W209" s="14">
        <f t="shared" si="6"/>
        <v>339.49849439389072</v>
      </c>
      <c r="X209" s="14">
        <f t="shared" si="6"/>
        <v>233.40651614777744</v>
      </c>
      <c r="Y209" s="14">
        <f t="shared" si="6"/>
        <v>425.63377655099612</v>
      </c>
      <c r="Z209" s="14">
        <f t="shared" si="6"/>
        <v>233.69204293191433</v>
      </c>
      <c r="AA209" s="14">
        <f t="shared" si="6"/>
        <v>-181.56231784727424</v>
      </c>
      <c r="AB209" s="14">
        <f t="shared" si="6"/>
        <v>-406.74160145374481</v>
      </c>
      <c r="AC209" s="14">
        <f t="shared" si="6"/>
        <v>-685.13308130996302</v>
      </c>
      <c r="AD209" s="14">
        <f t="shared" si="6"/>
        <v>-748.49250565294642</v>
      </c>
      <c r="AE209" s="14">
        <f t="shared" si="6"/>
        <v>-939.92200475931168</v>
      </c>
      <c r="AF209" s="14">
        <f t="shared" si="6"/>
        <v>-1041.770353746484</v>
      </c>
      <c r="AG209" s="14">
        <f t="shared" si="6"/>
        <v>-979.49956598773133</v>
      </c>
      <c r="AH209" s="14">
        <f t="shared" si="6"/>
        <v>-1003.7946141068824</v>
      </c>
      <c r="AI209" s="14">
        <f t="shared" si="6"/>
        <v>-1026.6992685359437</v>
      </c>
      <c r="AJ209" s="14">
        <f t="shared" si="6"/>
        <v>-1085.0444222063525</v>
      </c>
      <c r="AK209" s="14">
        <f t="shared" si="6"/>
        <v>-1152.7695442961995</v>
      </c>
      <c r="AL209" s="14">
        <f t="shared" si="6"/>
        <v>-1235.3074749436928</v>
      </c>
      <c r="AM209" s="14">
        <f t="shared" si="6"/>
        <v>-1318.7153127713827</v>
      </c>
      <c r="AN209" s="14">
        <f t="shared" si="6"/>
        <v>-1414.1528875456424</v>
      </c>
      <c r="AO209" s="14">
        <f t="shared" si="6"/>
        <v>-1519.7640418581432</v>
      </c>
      <c r="AP209" s="14">
        <f t="shared" si="6"/>
        <v>-1638.440363095724</v>
      </c>
      <c r="AQ209" s="14">
        <f t="shared" si="6"/>
        <v>-1728.0201629938092</v>
      </c>
      <c r="AR209" s="14">
        <f t="shared" si="6"/>
        <v>-1816.774489997304</v>
      </c>
      <c r="AS209" s="14">
        <f t="shared" si="6"/>
        <v>-1889.2803760813549</v>
      </c>
      <c r="AT209" s="14">
        <f t="shared" si="6"/>
        <v>-1946.9035074919229</v>
      </c>
      <c r="AU209" s="14">
        <f t="shared" si="6"/>
        <v>-2017.5259585409658</v>
      </c>
      <c r="AV209" s="14">
        <f t="shared" si="6"/>
        <v>-2064.4542023523245</v>
      </c>
      <c r="AW209" s="14">
        <f t="shared" si="6"/>
        <v>-2106.011680790456</v>
      </c>
      <c r="AX209" s="14">
        <f t="shared" si="6"/>
        <v>-2144.5591529535595</v>
      </c>
      <c r="AY209" s="14">
        <f t="shared" si="6"/>
        <v>-2175.2394638508558</v>
      </c>
      <c r="AZ209" s="14">
        <f t="shared" si="6"/>
        <v>-2201.4180521196686</v>
      </c>
      <c r="BA209" s="14">
        <f t="shared" si="6"/>
        <v>-2222.099475783878</v>
      </c>
      <c r="BB209" s="14">
        <f t="shared" si="6"/>
        <v>-2229.993860469549</v>
      </c>
      <c r="BC209" s="14">
        <f t="shared" si="6"/>
        <v>-2233.908121833927</v>
      </c>
      <c r="BD209" s="14" t="s">
        <v>258</v>
      </c>
      <c r="BE209" s="14" t="s">
        <v>258</v>
      </c>
      <c r="BF209" s="14" t="s">
        <v>258</v>
      </c>
    </row>
    <row r="210" spans="1:58">
      <c r="A210" s="11"/>
      <c r="B210" s="11" t="s">
        <v>327</v>
      </c>
      <c r="C210" s="14">
        <f>C32-B32</f>
        <v>729534.00000000012</v>
      </c>
      <c r="D210" s="14">
        <f t="shared" ref="D210" si="7">D32-C32</f>
        <v>4959.0000000001164</v>
      </c>
      <c r="E210" s="14">
        <f t="shared" ref="E210" si="8">E32-D32</f>
        <v>-821</v>
      </c>
      <c r="F210" s="14">
        <f t="shared" ref="F210" si="9">F32-E32</f>
        <v>-4969</v>
      </c>
      <c r="G210" s="14">
        <f t="shared" ref="G210" si="10">G32-F32</f>
        <v>-278.00000000023283</v>
      </c>
      <c r="H210" s="14">
        <f t="shared" ref="H210" si="11">H32-G32</f>
        <v>5208.9999999998836</v>
      </c>
      <c r="I210" s="14">
        <f>I32-H32</f>
        <v>32.513256240286864</v>
      </c>
      <c r="J210" s="14">
        <f t="shared" ref="J210" si="12">J32-I32</f>
        <v>332.18816558504477</v>
      </c>
      <c r="K210" s="14">
        <f t="shared" ref="K210" si="13">K32-J32</f>
        <v>191.43456462223548</v>
      </c>
      <c r="L210" s="14">
        <f t="shared" ref="L210" si="14">L32-K32</f>
        <v>35.022927958169021</v>
      </c>
      <c r="M210" s="14">
        <f t="shared" ref="M210" si="15">M32-L32</f>
        <v>-130.05294194933958</v>
      </c>
      <c r="N210" s="14">
        <f t="shared" ref="N210" si="16">N32-M32</f>
        <v>-179.37736633326858</v>
      </c>
      <c r="O210" s="14">
        <f t="shared" ref="O210" si="17">O32-N32</f>
        <v>134.80921261850744</v>
      </c>
      <c r="P210" s="14">
        <f t="shared" ref="P210" si="18">P32-O32</f>
        <v>102.50986656430177</v>
      </c>
      <c r="Q210" s="14">
        <f t="shared" ref="Q210" si="19">Q32-P32</f>
        <v>81.664238526951522</v>
      </c>
      <c r="R210" s="14">
        <f t="shared" ref="R210" si="20">R32-Q32</f>
        <v>15.516338525339961</v>
      </c>
      <c r="S210" s="14">
        <f t="shared" ref="S210" si="21">S32-R32</f>
        <v>27.130627999431454</v>
      </c>
      <c r="T210" s="14">
        <f t="shared" ref="T210" si="22">T32-S32</f>
        <v>314.60395645548124</v>
      </c>
      <c r="U210" s="14">
        <f t="shared" ref="U210" si="23">U32-T32</f>
        <v>282.14692516438663</v>
      </c>
      <c r="V210" s="14">
        <f t="shared" ref="V210" si="24">V32-U32</f>
        <v>247.11063604336232</v>
      </c>
      <c r="W210" s="14">
        <f t="shared" ref="W210" si="25">W32-V32</f>
        <v>183.87753183534369</v>
      </c>
      <c r="X210" s="14">
        <f t="shared" ref="X210" si="26">X32-W32</f>
        <v>87.807957568089478</v>
      </c>
      <c r="Y210" s="14">
        <f t="shared" ref="Y210" si="27">Y32-X32</f>
        <v>299.39939856645651</v>
      </c>
      <c r="Z210" s="14">
        <f t="shared" ref="Z210" si="28">Z32-Y32</f>
        <v>122.70462154399138</v>
      </c>
      <c r="AA210" s="14">
        <f t="shared" ref="AA210" si="29">AA32-Z32</f>
        <v>-266.06960003252607</v>
      </c>
      <c r="AB210" s="14">
        <f t="shared" ref="AB210" si="30">AB32-AA32</f>
        <v>-412.90622233273461</v>
      </c>
      <c r="AC210" s="14">
        <f t="shared" ref="AC210" si="31">AC32-AB32</f>
        <v>-653.46772318636067</v>
      </c>
      <c r="AD210" s="14">
        <f t="shared" ref="AD210" si="32">AD32-AC32</f>
        <v>-591.00415390462149</v>
      </c>
      <c r="AE210" s="14">
        <f t="shared" ref="AE210" si="33">AE32-AD32</f>
        <v>-699.06744987354614</v>
      </c>
      <c r="AF210" s="14">
        <f t="shared" ref="AF210" si="34">AF32-AE32</f>
        <v>-491.62313264841214</v>
      </c>
      <c r="AG210" s="14">
        <f t="shared" ref="AG210" si="35">AG32-AF32</f>
        <v>-463.46540296694729</v>
      </c>
      <c r="AH210" s="14">
        <f t="shared" ref="AH210" si="36">AH32-AG32</f>
        <v>-451.28756445809267</v>
      </c>
      <c r="AI210" s="14">
        <f t="shared" ref="AI210" si="37">AI32-AH32</f>
        <v>-466.01555242890026</v>
      </c>
      <c r="AJ210" s="14">
        <f t="shared" ref="AJ210" si="38">AJ32-AI32</f>
        <v>-507.9275092483731</v>
      </c>
      <c r="AK210" s="14">
        <f t="shared" ref="AK210" si="39">AK32-AJ32</f>
        <v>-557.92404403991532</v>
      </c>
      <c r="AL210" s="14">
        <f t="shared" ref="AL210" si="40">AL32-AK32</f>
        <v>-637.24902629526332</v>
      </c>
      <c r="AM210" s="14">
        <f t="shared" ref="AM210" si="41">AM32-AL32</f>
        <v>-726.89617753785569</v>
      </c>
      <c r="AN210" s="14">
        <f t="shared" ref="AN210" si="42">AN32-AM32</f>
        <v>-823.05758072354365</v>
      </c>
      <c r="AO210" s="14">
        <f t="shared" ref="AO210" si="43">AO32-AN32</f>
        <v>-918.98386056383606</v>
      </c>
      <c r="AP210" s="14">
        <f t="shared" ref="AP210" si="44">AP32-AO32</f>
        <v>-1022.0774921898264</v>
      </c>
      <c r="AQ210" s="14">
        <f t="shared" ref="AQ210" si="45">AQ32-AP32</f>
        <v>-1106.1521614638623</v>
      </c>
      <c r="AR210" s="14">
        <f t="shared" ref="AR210" si="46">AR32-AQ32</f>
        <v>-1178.4690254209563</v>
      </c>
      <c r="AS210" s="14">
        <f t="shared" ref="AS210" si="47">AS32-AR32</f>
        <v>-1244.2179454594152</v>
      </c>
      <c r="AT210" s="14">
        <f t="shared" ref="AT210" si="48">AT32-AS32</f>
        <v>-1273.2694755584234</v>
      </c>
      <c r="AU210" s="14">
        <f t="shared" ref="AU210" si="49">AU32-AT32</f>
        <v>-1318.4520709783537</v>
      </c>
      <c r="AV210" s="14">
        <f t="shared" ref="AV210" si="50">AV32-AU32</f>
        <v>-1341.0902464152314</v>
      </c>
      <c r="AW210" s="14">
        <f t="shared" ref="AW210" si="51">AW32-AV32</f>
        <v>-1361.3874602727592</v>
      </c>
      <c r="AX210" s="14">
        <f t="shared" ref="AX210" si="52">AX32-AW32</f>
        <v>-1368.3679611636326</v>
      </c>
      <c r="AY210" s="14">
        <f t="shared" ref="AY210" si="53">AY32-AX32</f>
        <v>-1366.5362540287897</v>
      </c>
      <c r="AZ210" s="14">
        <f t="shared" ref="AZ210" si="54">AZ32-AY32</f>
        <v>-1353.7766440995038</v>
      </c>
      <c r="BA210" s="14">
        <f t="shared" ref="BA210" si="55">BA32-AZ32</f>
        <v>-1338.7068062643521</v>
      </c>
      <c r="BB210" s="14">
        <f t="shared" ref="BB210" si="56">BB32-BA32</f>
        <v>-1303.7262859807815</v>
      </c>
      <c r="BC210" s="14" t="s">
        <v>258</v>
      </c>
      <c r="BD210" s="14" t="s">
        <v>258</v>
      </c>
      <c r="BE210" s="14" t="s">
        <v>258</v>
      </c>
      <c r="BF210" s="14" t="s">
        <v>258</v>
      </c>
    </row>
    <row r="211" spans="1:58">
      <c r="A211" s="11"/>
      <c r="B211" s="11" t="s">
        <v>31</v>
      </c>
      <c r="C211" s="12"/>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t="s">
        <v>258</v>
      </c>
      <c r="BE211" s="14" t="s">
        <v>258</v>
      </c>
      <c r="BF211" s="14" t="s">
        <v>258</v>
      </c>
    </row>
    <row r="212" spans="1:58">
      <c r="A212" s="11"/>
      <c r="B212" s="11" t="s">
        <v>32</v>
      </c>
      <c r="C212" s="12"/>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8"/>
      <c r="AI212" s="18"/>
      <c r="AJ212" s="18"/>
      <c r="AK212" s="18"/>
      <c r="AL212" s="18"/>
      <c r="AM212" s="18"/>
      <c r="AN212" s="18"/>
      <c r="AO212" s="18"/>
      <c r="AP212" s="18"/>
      <c r="AQ212" s="18"/>
      <c r="AR212" s="18"/>
      <c r="AS212" s="18"/>
      <c r="AT212" s="18"/>
      <c r="AU212" s="18"/>
      <c r="AV212" s="18"/>
      <c r="AW212" s="18"/>
      <c r="AX212" s="18"/>
      <c r="AY212" s="18"/>
      <c r="AZ212" s="18"/>
      <c r="BA212" s="18"/>
      <c r="BB212" s="18"/>
      <c r="BC212" s="18"/>
      <c r="BD212" s="18" t="s">
        <v>258</v>
      </c>
      <c r="BE212" s="18" t="s">
        <v>258</v>
      </c>
      <c r="BF212" s="18" t="s">
        <v>258</v>
      </c>
    </row>
    <row r="213" spans="1:58">
      <c r="BD213" s="1" t="s">
        <v>258</v>
      </c>
      <c r="BE213" s="1" t="s">
        <v>258</v>
      </c>
      <c r="BF213" s="1" t="s">
        <v>258</v>
      </c>
    </row>
    <row r="214" spans="1:58">
      <c r="A214" s="11" t="s">
        <v>77</v>
      </c>
      <c r="B214" s="11" t="s">
        <v>22</v>
      </c>
      <c r="C214" s="12"/>
      <c r="D214" s="12"/>
      <c r="E214" s="12"/>
      <c r="F214" s="12"/>
      <c r="G214" s="12"/>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t="s">
        <v>258</v>
      </c>
      <c r="BE214" s="13" t="s">
        <v>258</v>
      </c>
      <c r="BF214" s="13" t="s">
        <v>258</v>
      </c>
    </row>
    <row r="215" spans="1:58">
      <c r="A215" s="11" t="s">
        <v>20</v>
      </c>
      <c r="B215" s="11" t="s">
        <v>23</v>
      </c>
      <c r="C215" s="14"/>
      <c r="D215" s="14"/>
      <c r="E215" s="14"/>
      <c r="F215" s="14"/>
      <c r="G215" s="14"/>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t="s">
        <v>258</v>
      </c>
      <c r="BE215" s="13" t="s">
        <v>258</v>
      </c>
      <c r="BF215" s="13" t="s">
        <v>258</v>
      </c>
    </row>
    <row r="216" spans="1:58">
      <c r="A216" s="11"/>
      <c r="B216" s="11" t="s">
        <v>24</v>
      </c>
      <c r="C216" s="14"/>
      <c r="D216" s="14"/>
      <c r="E216" s="14"/>
      <c r="F216" s="14"/>
      <c r="G216" s="14"/>
      <c r="H216" s="14"/>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t="s">
        <v>258</v>
      </c>
      <c r="BE216" s="13" t="s">
        <v>258</v>
      </c>
      <c r="BF216" s="13" t="s">
        <v>258</v>
      </c>
    </row>
    <row r="217" spans="1:58">
      <c r="A217" s="11"/>
      <c r="B217" s="11" t="s">
        <v>259</v>
      </c>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t="s">
        <v>258</v>
      </c>
      <c r="BE217" s="13" t="s">
        <v>258</v>
      </c>
      <c r="BF217" s="13" t="s">
        <v>258</v>
      </c>
    </row>
    <row r="218" spans="1:58">
      <c r="A218" s="11"/>
      <c r="B218" s="11" t="s">
        <v>327</v>
      </c>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t="s">
        <v>258</v>
      </c>
      <c r="BE218" s="13" t="s">
        <v>258</v>
      </c>
      <c r="BF218" s="13" t="s">
        <v>258</v>
      </c>
    </row>
    <row r="219" spans="1:58">
      <c r="A219" s="11"/>
      <c r="B219" s="11" t="s">
        <v>31</v>
      </c>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t="s">
        <v>258</v>
      </c>
      <c r="BE219" s="13" t="s">
        <v>258</v>
      </c>
      <c r="BF219" s="13" t="s">
        <v>258</v>
      </c>
    </row>
    <row r="220" spans="1:58">
      <c r="A220" s="11"/>
      <c r="B220" s="11" t="s">
        <v>26</v>
      </c>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t="s">
        <v>258</v>
      </c>
      <c r="BE220" s="13" t="s">
        <v>258</v>
      </c>
      <c r="BF220" s="13" t="s">
        <v>258</v>
      </c>
    </row>
    <row r="221" spans="1:58">
      <c r="A221" s="11" t="s">
        <v>78</v>
      </c>
      <c r="B221" s="11" t="s">
        <v>22</v>
      </c>
      <c r="C221" s="12"/>
      <c r="D221" s="12"/>
      <c r="E221" s="12"/>
      <c r="F221" s="12"/>
      <c r="G221" s="12"/>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t="s">
        <v>258</v>
      </c>
      <c r="BE221" s="13" t="s">
        <v>258</v>
      </c>
      <c r="BF221" s="13" t="s">
        <v>258</v>
      </c>
    </row>
    <row r="222" spans="1:58">
      <c r="A222" s="11" t="s">
        <v>21</v>
      </c>
      <c r="B222" s="11" t="s">
        <v>23</v>
      </c>
      <c r="C222" s="14"/>
      <c r="D222" s="14"/>
      <c r="E222" s="14"/>
      <c r="F222" s="14"/>
      <c r="G222" s="14"/>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t="s">
        <v>258</v>
      </c>
      <c r="BE222" s="13" t="s">
        <v>258</v>
      </c>
      <c r="BF222" s="13" t="s">
        <v>258</v>
      </c>
    </row>
    <row r="223" spans="1:58">
      <c r="A223" s="11"/>
      <c r="B223" s="11" t="s">
        <v>24</v>
      </c>
      <c r="C223" s="14"/>
      <c r="D223" s="14"/>
      <c r="E223" s="14"/>
      <c r="F223" s="14"/>
      <c r="G223" s="14"/>
      <c r="H223" s="14"/>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t="s">
        <v>258</v>
      </c>
      <c r="BE223" s="13" t="s">
        <v>258</v>
      </c>
      <c r="BF223" s="13" t="s">
        <v>258</v>
      </c>
    </row>
    <row r="224" spans="1:58">
      <c r="A224" s="11"/>
      <c r="B224" s="11" t="s">
        <v>259</v>
      </c>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t="s">
        <v>258</v>
      </c>
      <c r="BE224" s="13" t="s">
        <v>258</v>
      </c>
      <c r="BF224" s="13" t="s">
        <v>258</v>
      </c>
    </row>
    <row r="225" spans="1:58">
      <c r="A225" s="20"/>
      <c r="B225" s="11" t="s">
        <v>327</v>
      </c>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2"/>
      <c r="AX225" s="12"/>
      <c r="AY225" s="12"/>
      <c r="AZ225" s="12"/>
      <c r="BA225" s="12"/>
      <c r="BB225" s="12"/>
      <c r="BC225" s="12"/>
      <c r="BD225" s="12" t="s">
        <v>258</v>
      </c>
      <c r="BE225" s="12" t="s">
        <v>258</v>
      </c>
      <c r="BF225" s="12" t="s">
        <v>258</v>
      </c>
    </row>
    <row r="226" spans="1:58">
      <c r="A226" s="20"/>
      <c r="B226" s="11" t="s">
        <v>31</v>
      </c>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t="s">
        <v>258</v>
      </c>
      <c r="BE226" s="13" t="s">
        <v>258</v>
      </c>
      <c r="BF226" s="13" t="s">
        <v>258</v>
      </c>
    </row>
    <row r="227" spans="1:58">
      <c r="A227" s="20"/>
      <c r="B227" s="11" t="s">
        <v>26</v>
      </c>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t="s">
        <v>258</v>
      </c>
      <c r="BE227" s="14" t="s">
        <v>258</v>
      </c>
      <c r="BF227" s="14" t="s">
        <v>258</v>
      </c>
    </row>
    <row r="228" spans="1:58">
      <c r="BD228" s="1" t="s">
        <v>258</v>
      </c>
      <c r="BE228" s="1" t="s">
        <v>258</v>
      </c>
      <c r="BF228" s="1" t="s">
        <v>258</v>
      </c>
    </row>
    <row r="229" spans="1:58" s="25" customFormat="1">
      <c r="A229" s="24" t="s">
        <v>79</v>
      </c>
      <c r="B229" s="11" t="s">
        <v>22</v>
      </c>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3"/>
      <c r="AM229" s="23"/>
      <c r="AN229" s="23"/>
      <c r="AO229" s="23"/>
      <c r="AP229" s="23"/>
      <c r="AQ229" s="23"/>
      <c r="AR229" s="23"/>
      <c r="AS229" s="23"/>
      <c r="AT229" s="23"/>
      <c r="AU229" s="23"/>
      <c r="AV229" s="23"/>
      <c r="AW229" s="23"/>
      <c r="AX229" s="23"/>
      <c r="AY229" s="23"/>
      <c r="AZ229" s="23"/>
      <c r="BA229" s="23"/>
      <c r="BB229" s="23"/>
      <c r="BC229" s="23"/>
      <c r="BD229" s="23" t="s">
        <v>258</v>
      </c>
      <c r="BE229" s="23" t="s">
        <v>258</v>
      </c>
      <c r="BF229" s="23" t="s">
        <v>258</v>
      </c>
    </row>
    <row r="230" spans="1:58" s="25" customFormat="1">
      <c r="A230" s="27"/>
      <c r="B230" s="11" t="s">
        <v>23</v>
      </c>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c r="AA230" s="23"/>
      <c r="AB230" s="23"/>
      <c r="AC230" s="23"/>
      <c r="AD230" s="23"/>
      <c r="AE230" s="23"/>
      <c r="AF230" s="23"/>
      <c r="AG230" s="23"/>
      <c r="AH230" s="23"/>
      <c r="AI230" s="23"/>
      <c r="AJ230" s="23"/>
      <c r="AK230" s="23"/>
      <c r="AL230" s="23"/>
      <c r="AM230" s="23"/>
      <c r="AN230" s="23"/>
      <c r="AO230" s="23"/>
      <c r="AP230" s="23"/>
      <c r="AQ230" s="23"/>
      <c r="AR230" s="23"/>
      <c r="AS230" s="23"/>
      <c r="AT230" s="23"/>
      <c r="AU230" s="23"/>
      <c r="AV230" s="23"/>
      <c r="AW230" s="23"/>
      <c r="AX230" s="23"/>
      <c r="AY230" s="23"/>
      <c r="AZ230" s="23"/>
      <c r="BA230" s="23"/>
      <c r="BB230" s="23"/>
      <c r="BC230" s="23"/>
      <c r="BD230" s="23" t="s">
        <v>258</v>
      </c>
      <c r="BE230" s="23" t="s">
        <v>258</v>
      </c>
      <c r="BF230" s="23" t="s">
        <v>258</v>
      </c>
    </row>
    <row r="231" spans="1:58" s="25" customFormat="1">
      <c r="A231" s="27"/>
      <c r="B231" s="11" t="s">
        <v>24</v>
      </c>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c r="AA231" s="23"/>
      <c r="AB231" s="23"/>
      <c r="AC231" s="23"/>
      <c r="AD231" s="23"/>
      <c r="AE231" s="23"/>
      <c r="AF231" s="23"/>
      <c r="AG231" s="23"/>
      <c r="AH231" s="23"/>
      <c r="AI231" s="23"/>
      <c r="AJ231" s="23"/>
      <c r="AK231" s="23"/>
      <c r="AL231" s="23"/>
      <c r="AM231" s="23"/>
      <c r="AN231" s="23"/>
      <c r="AO231" s="23"/>
      <c r="AP231" s="23"/>
      <c r="AQ231" s="23"/>
      <c r="AR231" s="23"/>
      <c r="AS231" s="23"/>
      <c r="AT231" s="23"/>
      <c r="AU231" s="23"/>
      <c r="AV231" s="23"/>
      <c r="AW231" s="23"/>
      <c r="AX231" s="23"/>
      <c r="AY231" s="23"/>
      <c r="AZ231" s="23"/>
      <c r="BA231" s="23"/>
      <c r="BB231" s="23"/>
      <c r="BC231" s="23"/>
      <c r="BD231" s="23" t="s">
        <v>258</v>
      </c>
      <c r="BE231" s="23" t="s">
        <v>258</v>
      </c>
      <c r="BF231" s="23" t="s">
        <v>258</v>
      </c>
    </row>
    <row r="232" spans="1:58" s="25" customFormat="1">
      <c r="A232" s="27"/>
      <c r="B232" s="11" t="s">
        <v>259</v>
      </c>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c r="AB232" s="23"/>
      <c r="AC232" s="23"/>
      <c r="AD232" s="23"/>
      <c r="AE232" s="23"/>
      <c r="AF232" s="23"/>
      <c r="AG232" s="23"/>
      <c r="AH232" s="23"/>
      <c r="AI232" s="23"/>
      <c r="AJ232" s="23"/>
      <c r="AK232" s="23"/>
      <c r="AL232" s="23"/>
      <c r="AM232" s="23"/>
      <c r="AN232" s="23"/>
      <c r="AO232" s="23"/>
      <c r="AP232" s="23"/>
      <c r="AQ232" s="23"/>
      <c r="AR232" s="23"/>
      <c r="AS232" s="23"/>
      <c r="AT232" s="23"/>
      <c r="AU232" s="23"/>
      <c r="AV232" s="23"/>
      <c r="AW232" s="23"/>
      <c r="AX232" s="23"/>
      <c r="AY232" s="23"/>
      <c r="AZ232" s="23"/>
      <c r="BA232" s="23"/>
      <c r="BB232" s="23"/>
      <c r="BC232" s="23"/>
      <c r="BD232" s="23" t="s">
        <v>258</v>
      </c>
      <c r="BE232" s="23" t="s">
        <v>258</v>
      </c>
      <c r="BF232" s="23" t="s">
        <v>258</v>
      </c>
    </row>
    <row r="233" spans="1:58" s="25" customFormat="1">
      <c r="A233" s="27"/>
      <c r="B233" s="11" t="s">
        <v>25</v>
      </c>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c r="AB233" s="23"/>
      <c r="AC233" s="23"/>
      <c r="AD233" s="23"/>
      <c r="AE233" s="23"/>
      <c r="AF233" s="23"/>
      <c r="AG233" s="23"/>
      <c r="AH233" s="23"/>
      <c r="AI233" s="23"/>
      <c r="AJ233" s="23"/>
      <c r="AK233" s="23"/>
      <c r="AL233" s="23"/>
      <c r="AM233" s="23"/>
      <c r="AN233" s="23"/>
      <c r="AO233" s="23"/>
      <c r="AP233" s="23"/>
      <c r="AQ233" s="23"/>
      <c r="AR233" s="23"/>
      <c r="AS233" s="23"/>
      <c r="AT233" s="23"/>
      <c r="AU233" s="23"/>
      <c r="AV233" s="23"/>
      <c r="AW233" s="23"/>
      <c r="AX233" s="23"/>
      <c r="AY233" s="23"/>
      <c r="AZ233" s="23"/>
      <c r="BA233" s="23"/>
      <c r="BB233" s="23"/>
      <c r="BC233" s="23"/>
      <c r="BD233" s="23" t="s">
        <v>258</v>
      </c>
      <c r="BE233" s="23" t="s">
        <v>258</v>
      </c>
      <c r="BF233" s="23" t="s">
        <v>258</v>
      </c>
    </row>
    <row r="234" spans="1:58" s="25" customFormat="1">
      <c r="A234" s="27"/>
      <c r="B234" s="11" t="s">
        <v>31</v>
      </c>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c r="AB234" s="23"/>
      <c r="AC234" s="23"/>
      <c r="AD234" s="23"/>
      <c r="AE234" s="23"/>
      <c r="AF234" s="23"/>
      <c r="AG234" s="23"/>
      <c r="AH234" s="23"/>
      <c r="AI234" s="23"/>
      <c r="AJ234" s="23"/>
      <c r="AK234" s="23"/>
      <c r="AL234" s="23"/>
      <c r="AM234" s="23"/>
      <c r="AN234" s="23"/>
      <c r="AO234" s="23"/>
      <c r="AP234" s="23"/>
      <c r="AQ234" s="23"/>
      <c r="AR234" s="23"/>
      <c r="AS234" s="23"/>
      <c r="AT234" s="23"/>
      <c r="AU234" s="23"/>
      <c r="AV234" s="23"/>
      <c r="AW234" s="23"/>
      <c r="AX234" s="23"/>
      <c r="AY234" s="23"/>
      <c r="AZ234" s="23"/>
      <c r="BA234" s="23"/>
      <c r="BB234" s="23"/>
      <c r="BC234" s="23"/>
      <c r="BD234" s="23" t="s">
        <v>258</v>
      </c>
      <c r="BE234" s="23" t="s">
        <v>258</v>
      </c>
      <c r="BF234" s="23" t="s">
        <v>258</v>
      </c>
    </row>
    <row r="235" spans="1:58" s="25" customFormat="1">
      <c r="A235" s="27"/>
      <c r="B235" s="11" t="s">
        <v>26</v>
      </c>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c r="AB235" s="23"/>
      <c r="AC235" s="23"/>
      <c r="AD235" s="23"/>
      <c r="AE235" s="23"/>
      <c r="AF235" s="23"/>
      <c r="AG235" s="23"/>
      <c r="AH235" s="23"/>
      <c r="AI235" s="23"/>
      <c r="AJ235" s="23"/>
      <c r="AK235" s="23"/>
      <c r="AL235" s="23"/>
      <c r="AM235" s="23"/>
      <c r="AN235" s="23"/>
      <c r="AO235" s="23"/>
      <c r="AP235" s="23"/>
      <c r="AQ235" s="23"/>
      <c r="AR235" s="23"/>
      <c r="AS235" s="23"/>
      <c r="AT235" s="23"/>
      <c r="AU235" s="23"/>
      <c r="AV235" s="23"/>
      <c r="AW235" s="23"/>
      <c r="AX235" s="23"/>
      <c r="AY235" s="23"/>
      <c r="AZ235" s="23"/>
      <c r="BA235" s="23"/>
      <c r="BB235" s="23"/>
      <c r="BC235" s="23"/>
      <c r="BD235" s="23" t="s">
        <v>258</v>
      </c>
      <c r="BE235" s="23" t="s">
        <v>258</v>
      </c>
      <c r="BF235" s="23" t="s">
        <v>258</v>
      </c>
    </row>
    <row r="236" spans="1:58" s="25" customFormat="1">
      <c r="A236" s="26"/>
      <c r="B236" s="26"/>
      <c r="BD236" s="25" t="s">
        <v>258</v>
      </c>
      <c r="BE236" s="25" t="s">
        <v>258</v>
      </c>
      <c r="BF236" s="25" t="s">
        <v>258</v>
      </c>
    </row>
    <row r="237" spans="1:58" s="25" customFormat="1">
      <c r="A237" s="24" t="s">
        <v>80</v>
      </c>
      <c r="B237" s="11" t="s">
        <v>22</v>
      </c>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c r="AB237" s="23"/>
      <c r="AC237" s="23"/>
      <c r="AD237" s="23"/>
      <c r="AE237" s="23"/>
      <c r="AF237" s="23"/>
      <c r="AG237" s="23"/>
      <c r="AH237" s="23"/>
      <c r="AI237" s="23"/>
      <c r="AJ237" s="23"/>
      <c r="AK237" s="23"/>
      <c r="AL237" s="23"/>
      <c r="AM237" s="23"/>
      <c r="AN237" s="23"/>
      <c r="AO237" s="23"/>
      <c r="AP237" s="23"/>
      <c r="AQ237" s="23"/>
      <c r="AR237" s="23"/>
      <c r="AS237" s="23"/>
      <c r="AT237" s="23"/>
      <c r="AU237" s="23"/>
      <c r="AV237" s="23"/>
      <c r="AW237" s="23"/>
      <c r="AX237" s="23"/>
      <c r="AY237" s="23"/>
      <c r="AZ237" s="23"/>
      <c r="BA237" s="23"/>
      <c r="BB237" s="23"/>
      <c r="BC237" s="23"/>
      <c r="BD237" s="23" t="s">
        <v>258</v>
      </c>
      <c r="BE237" s="23" t="s">
        <v>258</v>
      </c>
      <c r="BF237" s="23" t="s">
        <v>258</v>
      </c>
    </row>
    <row r="238" spans="1:58" s="25" customFormat="1">
      <c r="A238" s="27"/>
      <c r="B238" s="11" t="s">
        <v>23</v>
      </c>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c r="AM238" s="23"/>
      <c r="AN238" s="23"/>
      <c r="AO238" s="23"/>
      <c r="AP238" s="23"/>
      <c r="AQ238" s="23"/>
      <c r="AR238" s="23"/>
      <c r="AS238" s="23"/>
      <c r="AT238" s="23"/>
      <c r="AU238" s="23"/>
      <c r="AV238" s="23"/>
      <c r="AW238" s="23"/>
      <c r="AX238" s="23"/>
      <c r="AY238" s="23"/>
      <c r="AZ238" s="23"/>
      <c r="BA238" s="23"/>
      <c r="BB238" s="23"/>
      <c r="BC238" s="23"/>
      <c r="BD238" s="23" t="s">
        <v>258</v>
      </c>
      <c r="BE238" s="23" t="s">
        <v>258</v>
      </c>
      <c r="BF238" s="23" t="s">
        <v>258</v>
      </c>
    </row>
    <row r="239" spans="1:58" s="25" customFormat="1">
      <c r="A239" s="27"/>
      <c r="B239" s="11" t="s">
        <v>24</v>
      </c>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c r="AM239" s="23"/>
      <c r="AN239" s="23"/>
      <c r="AO239" s="23"/>
      <c r="AP239" s="23"/>
      <c r="AQ239" s="23"/>
      <c r="AR239" s="23"/>
      <c r="AS239" s="23"/>
      <c r="AT239" s="23"/>
      <c r="AU239" s="23"/>
      <c r="AV239" s="23"/>
      <c r="AW239" s="23"/>
      <c r="AX239" s="23"/>
      <c r="AY239" s="23"/>
      <c r="AZ239" s="23"/>
      <c r="BA239" s="23"/>
      <c r="BB239" s="23"/>
      <c r="BC239" s="23"/>
      <c r="BD239" s="23" t="s">
        <v>258</v>
      </c>
      <c r="BE239" s="23" t="s">
        <v>258</v>
      </c>
      <c r="BF239" s="23" t="s">
        <v>258</v>
      </c>
    </row>
    <row r="240" spans="1:58" s="25" customFormat="1">
      <c r="A240" s="27"/>
      <c r="B240" s="11" t="s">
        <v>259</v>
      </c>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c r="AB240" s="23"/>
      <c r="AC240" s="23"/>
      <c r="AD240" s="23"/>
      <c r="AE240" s="23"/>
      <c r="AF240" s="23"/>
      <c r="AG240" s="23"/>
      <c r="AH240" s="23"/>
      <c r="AI240" s="23"/>
      <c r="AJ240" s="23"/>
      <c r="AK240" s="23"/>
      <c r="AL240" s="23"/>
      <c r="AM240" s="23"/>
      <c r="AN240" s="23"/>
      <c r="AO240" s="23"/>
      <c r="AP240" s="23"/>
      <c r="AQ240" s="23"/>
      <c r="AR240" s="23"/>
      <c r="AS240" s="23"/>
      <c r="AT240" s="23"/>
      <c r="AU240" s="23"/>
      <c r="AV240" s="23"/>
      <c r="AW240" s="23"/>
      <c r="AX240" s="23"/>
      <c r="AY240" s="23"/>
      <c r="AZ240" s="23"/>
      <c r="BA240" s="23"/>
      <c r="BB240" s="23"/>
      <c r="BC240" s="23"/>
      <c r="BD240" s="23" t="s">
        <v>258</v>
      </c>
      <c r="BE240" s="23" t="s">
        <v>258</v>
      </c>
      <c r="BF240" s="23" t="s">
        <v>258</v>
      </c>
    </row>
    <row r="241" spans="1:58" s="25" customFormat="1">
      <c r="A241" s="27"/>
      <c r="B241" s="11" t="s">
        <v>327</v>
      </c>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c r="AB241" s="23"/>
      <c r="AC241" s="23"/>
      <c r="AD241" s="23"/>
      <c r="AE241" s="23"/>
      <c r="AF241" s="23"/>
      <c r="AG241" s="23"/>
      <c r="AH241" s="23"/>
      <c r="AI241" s="23"/>
      <c r="AJ241" s="23"/>
      <c r="AK241" s="23"/>
      <c r="AL241" s="23"/>
      <c r="AM241" s="23"/>
      <c r="AN241" s="23"/>
      <c r="AO241" s="23"/>
      <c r="AP241" s="23"/>
      <c r="AQ241" s="23"/>
      <c r="AR241" s="23"/>
      <c r="AS241" s="23"/>
      <c r="AT241" s="23"/>
      <c r="AU241" s="23"/>
      <c r="AV241" s="23"/>
      <c r="AW241" s="23"/>
      <c r="AX241" s="23"/>
      <c r="AY241" s="23"/>
      <c r="AZ241" s="23"/>
      <c r="BA241" s="23"/>
      <c r="BB241" s="23"/>
      <c r="BC241" s="23"/>
      <c r="BD241" s="23" t="s">
        <v>258</v>
      </c>
      <c r="BE241" s="23" t="s">
        <v>258</v>
      </c>
      <c r="BF241" s="23" t="s">
        <v>258</v>
      </c>
    </row>
    <row r="242" spans="1:58" s="25" customFormat="1">
      <c r="A242" s="27"/>
      <c r="B242" s="11" t="s">
        <v>31</v>
      </c>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c r="AM242" s="23"/>
      <c r="AN242" s="23"/>
      <c r="AO242" s="23"/>
      <c r="AP242" s="23"/>
      <c r="AQ242" s="23"/>
      <c r="AR242" s="23"/>
      <c r="AS242" s="23"/>
      <c r="AT242" s="23"/>
      <c r="AU242" s="23"/>
      <c r="AV242" s="23"/>
      <c r="AW242" s="23"/>
      <c r="AX242" s="23"/>
      <c r="AY242" s="23"/>
      <c r="AZ242" s="23"/>
      <c r="BA242" s="23"/>
      <c r="BB242" s="23"/>
      <c r="BC242" s="23"/>
      <c r="BD242" s="23" t="s">
        <v>258</v>
      </c>
      <c r="BE242" s="23" t="s">
        <v>258</v>
      </c>
      <c r="BF242" s="23" t="s">
        <v>258</v>
      </c>
    </row>
    <row r="243" spans="1:58" s="25" customFormat="1">
      <c r="A243" s="27"/>
      <c r="B243" s="11" t="s">
        <v>32</v>
      </c>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c r="AB243" s="23"/>
      <c r="AC243" s="23"/>
      <c r="AD243" s="23"/>
      <c r="AE243" s="23"/>
      <c r="AF243" s="23"/>
      <c r="AG243" s="23"/>
      <c r="AH243" s="23"/>
      <c r="AI243" s="23"/>
      <c r="AJ243" s="23"/>
      <c r="AK243" s="23"/>
      <c r="AL243" s="23"/>
      <c r="AM243" s="23"/>
      <c r="AN243" s="23"/>
      <c r="AO243" s="23"/>
      <c r="AP243" s="23"/>
      <c r="AQ243" s="23"/>
      <c r="AR243" s="23"/>
      <c r="AS243" s="23"/>
      <c r="AT243" s="23"/>
      <c r="AU243" s="23"/>
      <c r="AV243" s="23"/>
      <c r="AW243" s="23"/>
      <c r="AX243" s="23"/>
      <c r="AY243" s="23"/>
      <c r="AZ243" s="23"/>
      <c r="BA243" s="23"/>
      <c r="BB243" s="23"/>
      <c r="BC243" s="23"/>
      <c r="BD243" s="23" t="s">
        <v>258</v>
      </c>
      <c r="BE243" s="23" t="s">
        <v>258</v>
      </c>
      <c r="BF243" s="23" t="s">
        <v>258</v>
      </c>
    </row>
    <row r="244" spans="1:58" s="25" customFormat="1">
      <c r="A244" s="24" t="s">
        <v>81</v>
      </c>
      <c r="B244" s="11" t="s">
        <v>22</v>
      </c>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c r="AB244" s="23"/>
      <c r="AC244" s="23"/>
      <c r="AD244" s="23"/>
      <c r="AE244" s="23"/>
      <c r="AF244" s="23"/>
      <c r="AG244" s="23"/>
      <c r="AH244" s="23"/>
      <c r="AI244" s="23"/>
      <c r="AJ244" s="23"/>
      <c r="AK244" s="23"/>
      <c r="AL244" s="23"/>
      <c r="AM244" s="23"/>
      <c r="AN244" s="23"/>
      <c r="AO244" s="23"/>
      <c r="AP244" s="23"/>
      <c r="AQ244" s="23"/>
      <c r="AR244" s="23"/>
      <c r="AS244" s="23"/>
      <c r="AT244" s="23"/>
      <c r="AU244" s="23"/>
      <c r="AV244" s="23"/>
      <c r="AW244" s="23"/>
      <c r="AX244" s="23"/>
      <c r="AY244" s="23"/>
      <c r="AZ244" s="23"/>
      <c r="BA244" s="23"/>
      <c r="BB244" s="23"/>
      <c r="BC244" s="23"/>
      <c r="BD244" s="23" t="s">
        <v>258</v>
      </c>
      <c r="BE244" s="23" t="s">
        <v>258</v>
      </c>
      <c r="BF244" s="23" t="s">
        <v>258</v>
      </c>
    </row>
    <row r="245" spans="1:58" s="25" customFormat="1">
      <c r="A245" s="27"/>
      <c r="B245" s="11" t="s">
        <v>23</v>
      </c>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c r="AB245" s="23"/>
      <c r="AC245" s="23"/>
      <c r="AD245" s="23"/>
      <c r="AE245" s="23"/>
      <c r="AF245" s="23"/>
      <c r="AG245" s="23"/>
      <c r="AH245" s="23"/>
      <c r="AI245" s="23"/>
      <c r="AJ245" s="23"/>
      <c r="AK245" s="23"/>
      <c r="AL245" s="23"/>
      <c r="AM245" s="23"/>
      <c r="AN245" s="23"/>
      <c r="AO245" s="23"/>
      <c r="AP245" s="23"/>
      <c r="AQ245" s="23"/>
      <c r="AR245" s="23"/>
      <c r="AS245" s="23"/>
      <c r="AT245" s="23"/>
      <c r="AU245" s="23"/>
      <c r="AV245" s="23"/>
      <c r="AW245" s="23"/>
      <c r="AX245" s="23"/>
      <c r="AY245" s="23"/>
      <c r="AZ245" s="23"/>
      <c r="BA245" s="23"/>
      <c r="BB245" s="23"/>
      <c r="BC245" s="23"/>
      <c r="BD245" s="23" t="s">
        <v>258</v>
      </c>
      <c r="BE245" s="23" t="s">
        <v>258</v>
      </c>
      <c r="BF245" s="23" t="s">
        <v>258</v>
      </c>
    </row>
    <row r="246" spans="1:58" s="25" customFormat="1">
      <c r="A246" s="27"/>
      <c r="B246" s="11" t="s">
        <v>24</v>
      </c>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c r="AB246" s="23"/>
      <c r="AC246" s="23"/>
      <c r="AD246" s="23"/>
      <c r="AE246" s="23"/>
      <c r="AF246" s="23"/>
      <c r="AG246" s="23"/>
      <c r="AH246" s="23"/>
      <c r="AI246" s="23"/>
      <c r="AJ246" s="23"/>
      <c r="AK246" s="23"/>
      <c r="AL246" s="23"/>
      <c r="AM246" s="23"/>
      <c r="AN246" s="23"/>
      <c r="AO246" s="23"/>
      <c r="AP246" s="23"/>
      <c r="AQ246" s="23"/>
      <c r="AR246" s="23"/>
      <c r="AS246" s="23"/>
      <c r="AT246" s="23"/>
      <c r="AU246" s="23"/>
      <c r="AV246" s="23"/>
      <c r="AW246" s="23"/>
      <c r="AX246" s="23"/>
      <c r="AY246" s="23"/>
      <c r="AZ246" s="23"/>
      <c r="BA246" s="23"/>
      <c r="BB246" s="23"/>
      <c r="BC246" s="23"/>
      <c r="BD246" s="23" t="s">
        <v>258</v>
      </c>
      <c r="BE246" s="23" t="s">
        <v>258</v>
      </c>
      <c r="BF246" s="23" t="s">
        <v>258</v>
      </c>
    </row>
    <row r="247" spans="1:58" s="25" customFormat="1">
      <c r="A247" s="27"/>
      <c r="B247" s="11" t="s">
        <v>259</v>
      </c>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c r="AB247" s="23"/>
      <c r="AC247" s="23"/>
      <c r="AD247" s="23"/>
      <c r="AE247" s="23"/>
      <c r="AF247" s="23"/>
      <c r="AG247" s="23"/>
      <c r="AH247" s="23"/>
      <c r="AI247" s="23"/>
      <c r="AJ247" s="23"/>
      <c r="AK247" s="23"/>
      <c r="AL247" s="23"/>
      <c r="AM247" s="23"/>
      <c r="AN247" s="23"/>
      <c r="AO247" s="23"/>
      <c r="AP247" s="23"/>
      <c r="AQ247" s="23"/>
      <c r="AR247" s="23"/>
      <c r="AS247" s="23"/>
      <c r="AT247" s="23"/>
      <c r="AU247" s="23"/>
      <c r="AV247" s="23"/>
      <c r="AW247" s="23"/>
      <c r="AX247" s="23"/>
      <c r="AY247" s="23"/>
      <c r="AZ247" s="23"/>
      <c r="BA247" s="23"/>
      <c r="BB247" s="23"/>
      <c r="BC247" s="23"/>
      <c r="BD247" s="23" t="s">
        <v>258</v>
      </c>
      <c r="BE247" s="23" t="s">
        <v>258</v>
      </c>
      <c r="BF247" s="23" t="s">
        <v>258</v>
      </c>
    </row>
    <row r="248" spans="1:58" s="25" customFormat="1">
      <c r="A248" s="27"/>
      <c r="B248" s="11" t="s">
        <v>327</v>
      </c>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c r="AB248" s="23"/>
      <c r="AC248" s="23"/>
      <c r="AD248" s="23"/>
      <c r="AE248" s="23"/>
      <c r="AF248" s="23"/>
      <c r="AG248" s="23"/>
      <c r="AH248" s="23"/>
      <c r="AI248" s="23"/>
      <c r="AJ248" s="23"/>
      <c r="AK248" s="23"/>
      <c r="AL248" s="23"/>
      <c r="AM248" s="23"/>
      <c r="AN248" s="23"/>
      <c r="AO248" s="23"/>
      <c r="AP248" s="23"/>
      <c r="AQ248" s="23"/>
      <c r="AR248" s="23"/>
      <c r="AS248" s="23"/>
      <c r="AT248" s="23"/>
      <c r="AU248" s="23"/>
      <c r="AV248" s="23"/>
      <c r="AW248" s="23"/>
      <c r="AX248" s="23"/>
      <c r="AY248" s="23"/>
      <c r="AZ248" s="23"/>
      <c r="BA248" s="23"/>
      <c r="BB248" s="23"/>
      <c r="BC248" s="23"/>
      <c r="BD248" s="23" t="s">
        <v>258</v>
      </c>
      <c r="BE248" s="23" t="s">
        <v>258</v>
      </c>
      <c r="BF248" s="23" t="s">
        <v>258</v>
      </c>
    </row>
    <row r="249" spans="1:58" s="25" customFormat="1">
      <c r="A249" s="27"/>
      <c r="B249" s="11" t="s">
        <v>31</v>
      </c>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c r="AB249" s="23"/>
      <c r="AC249" s="23"/>
      <c r="AD249" s="23"/>
      <c r="AE249" s="23"/>
      <c r="AF249" s="23"/>
      <c r="AG249" s="23"/>
      <c r="AH249" s="23"/>
      <c r="AI249" s="23"/>
      <c r="AJ249" s="23"/>
      <c r="AK249" s="23"/>
      <c r="AL249" s="23"/>
      <c r="AM249" s="23"/>
      <c r="AN249" s="23"/>
      <c r="AO249" s="23"/>
      <c r="AP249" s="23"/>
      <c r="AQ249" s="23"/>
      <c r="AR249" s="23"/>
      <c r="AS249" s="23"/>
      <c r="AT249" s="23"/>
      <c r="AU249" s="23"/>
      <c r="AV249" s="23"/>
      <c r="AW249" s="23"/>
      <c r="AX249" s="23"/>
      <c r="AY249" s="23"/>
      <c r="AZ249" s="23"/>
      <c r="BA249" s="23"/>
      <c r="BB249" s="23"/>
      <c r="BC249" s="23"/>
      <c r="BD249" s="23" t="s">
        <v>258</v>
      </c>
      <c r="BE249" s="23" t="s">
        <v>258</v>
      </c>
      <c r="BF249" s="23" t="s">
        <v>258</v>
      </c>
    </row>
    <row r="250" spans="1:58" s="25" customFormat="1">
      <c r="A250" s="27"/>
      <c r="B250" s="11" t="s">
        <v>26</v>
      </c>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c r="AB250" s="23"/>
      <c r="AC250" s="23"/>
      <c r="AD250" s="23"/>
      <c r="AE250" s="23"/>
      <c r="AF250" s="23"/>
      <c r="AG250" s="23"/>
      <c r="AH250" s="23"/>
      <c r="AI250" s="23"/>
      <c r="AJ250" s="23"/>
      <c r="AK250" s="23"/>
      <c r="AL250" s="23"/>
      <c r="AM250" s="23"/>
      <c r="AN250" s="23"/>
      <c r="AO250" s="23"/>
      <c r="AP250" s="23"/>
      <c r="AQ250" s="23"/>
      <c r="AR250" s="23"/>
      <c r="AS250" s="23"/>
      <c r="AT250" s="23"/>
      <c r="AU250" s="23"/>
      <c r="AV250" s="23"/>
      <c r="AW250" s="23"/>
      <c r="AX250" s="23"/>
      <c r="AY250" s="23"/>
      <c r="AZ250" s="23"/>
      <c r="BA250" s="23"/>
      <c r="BB250" s="23"/>
      <c r="BC250" s="23"/>
      <c r="BD250" s="23" t="s">
        <v>258</v>
      </c>
      <c r="BE250" s="23" t="s">
        <v>258</v>
      </c>
      <c r="BF250" s="23" t="s">
        <v>258</v>
      </c>
    </row>
    <row r="251" spans="1:58" s="25" customFormat="1">
      <c r="A251" s="24" t="s">
        <v>82</v>
      </c>
      <c r="B251" s="11" t="s">
        <v>22</v>
      </c>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c r="AB251" s="23"/>
      <c r="AC251" s="23"/>
      <c r="AD251" s="23"/>
      <c r="AE251" s="23"/>
      <c r="AF251" s="23"/>
      <c r="AG251" s="23"/>
      <c r="AH251" s="23"/>
      <c r="AI251" s="23"/>
      <c r="AJ251" s="23"/>
      <c r="AK251" s="23"/>
      <c r="AL251" s="23"/>
      <c r="AM251" s="23"/>
      <c r="AN251" s="23"/>
      <c r="AO251" s="23"/>
      <c r="AP251" s="23"/>
      <c r="AQ251" s="23"/>
      <c r="AR251" s="23"/>
      <c r="AS251" s="23"/>
      <c r="AT251" s="23"/>
      <c r="AU251" s="23"/>
      <c r="AV251" s="23"/>
      <c r="AW251" s="23"/>
      <c r="AX251" s="23"/>
      <c r="AY251" s="23"/>
      <c r="AZ251" s="23"/>
      <c r="BA251" s="23"/>
      <c r="BB251" s="23"/>
      <c r="BC251" s="23"/>
      <c r="BD251" s="23" t="s">
        <v>258</v>
      </c>
      <c r="BE251" s="23" t="s">
        <v>258</v>
      </c>
      <c r="BF251" s="23" t="s">
        <v>258</v>
      </c>
    </row>
    <row r="252" spans="1:58" s="25" customFormat="1">
      <c r="A252" s="27"/>
      <c r="B252" s="11" t="s">
        <v>23</v>
      </c>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c r="AB252" s="23"/>
      <c r="AC252" s="23"/>
      <c r="AD252" s="23"/>
      <c r="AE252" s="23"/>
      <c r="AF252" s="23"/>
      <c r="AG252" s="23"/>
      <c r="AH252" s="23"/>
      <c r="AI252" s="23"/>
      <c r="AJ252" s="23"/>
      <c r="AK252" s="23"/>
      <c r="AL252" s="23"/>
      <c r="AM252" s="23"/>
      <c r="AN252" s="23"/>
      <c r="AO252" s="23"/>
      <c r="AP252" s="23"/>
      <c r="AQ252" s="23"/>
      <c r="AR252" s="23"/>
      <c r="AS252" s="23"/>
      <c r="AT252" s="23"/>
      <c r="AU252" s="23"/>
      <c r="AV252" s="23"/>
      <c r="AW252" s="23"/>
      <c r="AX252" s="23"/>
      <c r="AY252" s="23"/>
      <c r="AZ252" s="23"/>
      <c r="BA252" s="23"/>
      <c r="BB252" s="23"/>
      <c r="BC252" s="23"/>
      <c r="BD252" s="23" t="s">
        <v>258</v>
      </c>
      <c r="BE252" s="23" t="s">
        <v>258</v>
      </c>
      <c r="BF252" s="23" t="s">
        <v>258</v>
      </c>
    </row>
    <row r="253" spans="1:58" s="25" customFormat="1">
      <c r="A253" s="27"/>
      <c r="B253" s="11" t="s">
        <v>24</v>
      </c>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c r="AB253" s="23"/>
      <c r="AC253" s="23"/>
      <c r="AD253" s="23"/>
      <c r="AE253" s="23"/>
      <c r="AF253" s="23"/>
      <c r="AG253" s="23"/>
      <c r="AH253" s="23"/>
      <c r="AI253" s="23"/>
      <c r="AJ253" s="23"/>
      <c r="AK253" s="23"/>
      <c r="AL253" s="23"/>
      <c r="AM253" s="23"/>
      <c r="AN253" s="23"/>
      <c r="AO253" s="23"/>
      <c r="AP253" s="23"/>
      <c r="AQ253" s="23"/>
      <c r="AR253" s="23"/>
      <c r="AS253" s="23"/>
      <c r="AT253" s="23"/>
      <c r="AU253" s="23"/>
      <c r="AV253" s="23"/>
      <c r="AW253" s="23"/>
      <c r="AX253" s="23"/>
      <c r="AY253" s="23"/>
      <c r="AZ253" s="23"/>
      <c r="BA253" s="23"/>
      <c r="BB253" s="23"/>
      <c r="BC253" s="23"/>
      <c r="BD253" s="23" t="s">
        <v>258</v>
      </c>
      <c r="BE253" s="23" t="s">
        <v>258</v>
      </c>
      <c r="BF253" s="23" t="s">
        <v>258</v>
      </c>
    </row>
    <row r="254" spans="1:58" s="25" customFormat="1">
      <c r="A254" s="27"/>
      <c r="B254" s="11" t="s">
        <v>259</v>
      </c>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c r="AB254" s="23"/>
      <c r="AC254" s="23"/>
      <c r="AD254" s="23"/>
      <c r="AE254" s="23"/>
      <c r="AF254" s="23"/>
      <c r="AG254" s="23"/>
      <c r="AH254" s="23"/>
      <c r="AI254" s="23"/>
      <c r="AJ254" s="23"/>
      <c r="AK254" s="23"/>
      <c r="AL254" s="23"/>
      <c r="AM254" s="23"/>
      <c r="AN254" s="23"/>
      <c r="AO254" s="23"/>
      <c r="AP254" s="23"/>
      <c r="AQ254" s="23"/>
      <c r="AR254" s="23"/>
      <c r="AS254" s="23"/>
      <c r="AT254" s="23"/>
      <c r="AU254" s="23"/>
      <c r="AV254" s="23"/>
      <c r="AW254" s="23"/>
      <c r="AX254" s="23"/>
      <c r="AY254" s="23"/>
      <c r="AZ254" s="23"/>
      <c r="BA254" s="23"/>
      <c r="BB254" s="23"/>
      <c r="BC254" s="23"/>
      <c r="BD254" s="23" t="s">
        <v>258</v>
      </c>
      <c r="BE254" s="23" t="s">
        <v>258</v>
      </c>
      <c r="BF254" s="23" t="s">
        <v>258</v>
      </c>
    </row>
    <row r="255" spans="1:58" s="25" customFormat="1">
      <c r="A255" s="27"/>
      <c r="B255" s="11" t="s">
        <v>327</v>
      </c>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t="s">
        <v>258</v>
      </c>
      <c r="BE255" s="23" t="s">
        <v>258</v>
      </c>
      <c r="BF255" s="23" t="s">
        <v>258</v>
      </c>
    </row>
    <row r="256" spans="1:58" s="25" customFormat="1">
      <c r="A256" s="27"/>
      <c r="B256" s="11" t="s">
        <v>31</v>
      </c>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c r="AB256" s="23"/>
      <c r="AC256" s="23"/>
      <c r="AD256" s="23"/>
      <c r="AE256" s="23"/>
      <c r="AF256" s="23"/>
      <c r="AG256" s="23"/>
      <c r="AH256" s="23"/>
      <c r="AI256" s="23"/>
      <c r="AJ256" s="23"/>
      <c r="AK256" s="23"/>
      <c r="AL256" s="23"/>
      <c r="AM256" s="23"/>
      <c r="AN256" s="23"/>
      <c r="AO256" s="23"/>
      <c r="AP256" s="23"/>
      <c r="AQ256" s="23"/>
      <c r="AR256" s="23"/>
      <c r="AS256" s="23"/>
      <c r="AT256" s="23"/>
      <c r="AU256" s="23"/>
      <c r="AV256" s="23"/>
      <c r="AW256" s="23"/>
      <c r="AX256" s="23"/>
      <c r="AY256" s="23"/>
      <c r="AZ256" s="23"/>
      <c r="BA256" s="23"/>
      <c r="BB256" s="23"/>
      <c r="BC256" s="23"/>
      <c r="BD256" s="23" t="s">
        <v>258</v>
      </c>
      <c r="BE256" s="23" t="s">
        <v>258</v>
      </c>
      <c r="BF256" s="23" t="s">
        <v>258</v>
      </c>
    </row>
    <row r="257" spans="1:58" s="25" customFormat="1">
      <c r="A257" s="27"/>
      <c r="B257" s="11" t="s">
        <v>26</v>
      </c>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c r="AB257" s="23"/>
      <c r="AC257" s="23"/>
      <c r="AD257" s="23"/>
      <c r="AE257" s="23"/>
      <c r="AF257" s="23"/>
      <c r="AG257" s="23"/>
      <c r="AH257" s="23"/>
      <c r="AI257" s="23"/>
      <c r="AJ257" s="23"/>
      <c r="AK257" s="23"/>
      <c r="AL257" s="23"/>
      <c r="AM257" s="23"/>
      <c r="AN257" s="23"/>
      <c r="AO257" s="23"/>
      <c r="AP257" s="23"/>
      <c r="AQ257" s="23"/>
      <c r="AR257" s="23"/>
      <c r="AS257" s="23"/>
      <c r="AT257" s="23"/>
      <c r="AU257" s="23"/>
      <c r="AV257" s="23"/>
      <c r="AW257" s="23"/>
      <c r="AX257" s="23"/>
      <c r="AY257" s="23"/>
      <c r="AZ257" s="23"/>
      <c r="BA257" s="23"/>
      <c r="BB257" s="23"/>
      <c r="BC257" s="23"/>
      <c r="BD257" s="23" t="s">
        <v>258</v>
      </c>
      <c r="BE257" s="23" t="s">
        <v>258</v>
      </c>
      <c r="BF257" s="23" t="s">
        <v>258</v>
      </c>
    </row>
    <row r="258" spans="1:58" s="25" customFormat="1">
      <c r="A258" s="26"/>
      <c r="B258" s="26"/>
      <c r="BD258" s="25" t="s">
        <v>258</v>
      </c>
      <c r="BE258" s="25" t="s">
        <v>258</v>
      </c>
      <c r="BF258" s="25" t="s">
        <v>258</v>
      </c>
    </row>
    <row r="259" spans="1:58" s="25" customFormat="1">
      <c r="A259" s="24" t="s">
        <v>83</v>
      </c>
      <c r="B259" s="11" t="s">
        <v>22</v>
      </c>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c r="AB259" s="23"/>
      <c r="AC259" s="23"/>
      <c r="AD259" s="23"/>
      <c r="AE259" s="23"/>
      <c r="AF259" s="23"/>
      <c r="AG259" s="23"/>
      <c r="AH259" s="23"/>
      <c r="AI259" s="23"/>
      <c r="AJ259" s="23"/>
      <c r="AK259" s="23"/>
      <c r="AL259" s="23"/>
      <c r="AM259" s="23"/>
      <c r="AN259" s="23"/>
      <c r="AO259" s="23"/>
      <c r="AP259" s="23"/>
      <c r="AQ259" s="23"/>
      <c r="AR259" s="23"/>
      <c r="AS259" s="23"/>
      <c r="AT259" s="23"/>
      <c r="AU259" s="23"/>
      <c r="AV259" s="23"/>
      <c r="AW259" s="23"/>
      <c r="AX259" s="23"/>
      <c r="AY259" s="23"/>
      <c r="AZ259" s="23"/>
      <c r="BA259" s="23"/>
      <c r="BB259" s="23"/>
      <c r="BC259" s="23"/>
      <c r="BD259" s="23" t="s">
        <v>258</v>
      </c>
      <c r="BE259" s="23" t="s">
        <v>258</v>
      </c>
      <c r="BF259" s="23" t="s">
        <v>258</v>
      </c>
    </row>
    <row r="260" spans="1:58" s="25" customFormat="1">
      <c r="A260" s="27"/>
      <c r="B260" s="11" t="s">
        <v>23</v>
      </c>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c r="AM260" s="23"/>
      <c r="AN260" s="23"/>
      <c r="AO260" s="23"/>
      <c r="AP260" s="23"/>
      <c r="AQ260" s="23"/>
      <c r="AR260" s="23"/>
      <c r="AS260" s="23"/>
      <c r="AT260" s="23"/>
      <c r="AU260" s="23"/>
      <c r="AV260" s="23"/>
      <c r="AW260" s="23"/>
      <c r="AX260" s="23"/>
      <c r="AY260" s="23"/>
      <c r="AZ260" s="23"/>
      <c r="BA260" s="23"/>
      <c r="BB260" s="23"/>
      <c r="BC260" s="23"/>
      <c r="BD260" s="23" t="s">
        <v>258</v>
      </c>
      <c r="BE260" s="23" t="s">
        <v>258</v>
      </c>
      <c r="BF260" s="23" t="s">
        <v>258</v>
      </c>
    </row>
    <row r="261" spans="1:58" s="25" customFormat="1">
      <c r="A261" s="27"/>
      <c r="B261" s="11" t="s">
        <v>24</v>
      </c>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c r="AM261" s="23"/>
      <c r="AN261" s="23"/>
      <c r="AO261" s="23"/>
      <c r="AP261" s="23"/>
      <c r="AQ261" s="23"/>
      <c r="AR261" s="23"/>
      <c r="AS261" s="23"/>
      <c r="AT261" s="23"/>
      <c r="AU261" s="23"/>
      <c r="AV261" s="23"/>
      <c r="AW261" s="23"/>
      <c r="AX261" s="23"/>
      <c r="AY261" s="23"/>
      <c r="AZ261" s="23"/>
      <c r="BA261" s="23"/>
      <c r="BB261" s="23"/>
      <c r="BC261" s="23"/>
      <c r="BD261" s="23" t="s">
        <v>258</v>
      </c>
      <c r="BE261" s="23" t="s">
        <v>258</v>
      </c>
      <c r="BF261" s="23" t="s">
        <v>258</v>
      </c>
    </row>
    <row r="262" spans="1:58" s="25" customFormat="1">
      <c r="A262" s="27"/>
      <c r="B262" s="11" t="s">
        <v>259</v>
      </c>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c r="AM262" s="23"/>
      <c r="AN262" s="23"/>
      <c r="AO262" s="23"/>
      <c r="AP262" s="23"/>
      <c r="AQ262" s="23"/>
      <c r="AR262" s="23"/>
      <c r="AS262" s="23"/>
      <c r="AT262" s="23"/>
      <c r="AU262" s="23"/>
      <c r="AV262" s="23"/>
      <c r="AW262" s="23"/>
      <c r="AX262" s="23"/>
      <c r="AY262" s="23"/>
      <c r="AZ262" s="23"/>
      <c r="BA262" s="23"/>
      <c r="BB262" s="23"/>
      <c r="BC262" s="23"/>
      <c r="BD262" s="23" t="s">
        <v>258</v>
      </c>
      <c r="BE262" s="23" t="s">
        <v>258</v>
      </c>
      <c r="BF262" s="23" t="s">
        <v>258</v>
      </c>
    </row>
    <row r="263" spans="1:58" s="25" customFormat="1">
      <c r="A263" s="27"/>
      <c r="B263" s="11" t="s">
        <v>327</v>
      </c>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3"/>
      <c r="AM263" s="23"/>
      <c r="AN263" s="23"/>
      <c r="AO263" s="23"/>
      <c r="AP263" s="23"/>
      <c r="AQ263" s="23"/>
      <c r="AR263" s="23"/>
      <c r="AS263" s="23"/>
      <c r="AT263" s="23"/>
      <c r="AU263" s="23"/>
      <c r="AV263" s="23"/>
      <c r="AW263" s="23"/>
      <c r="AX263" s="23"/>
      <c r="AY263" s="23"/>
      <c r="AZ263" s="23"/>
      <c r="BA263" s="23"/>
      <c r="BB263" s="23"/>
      <c r="BC263" s="23"/>
      <c r="BD263" s="23" t="s">
        <v>258</v>
      </c>
      <c r="BE263" s="23" t="s">
        <v>258</v>
      </c>
      <c r="BF263" s="23" t="s">
        <v>258</v>
      </c>
    </row>
    <row r="264" spans="1:58" s="25" customFormat="1">
      <c r="A264" s="27"/>
      <c r="B264" s="11" t="s">
        <v>31</v>
      </c>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3"/>
      <c r="AM264" s="23"/>
      <c r="AN264" s="23"/>
      <c r="AO264" s="23"/>
      <c r="AP264" s="23"/>
      <c r="AQ264" s="23"/>
      <c r="AR264" s="23"/>
      <c r="AS264" s="23"/>
      <c r="AT264" s="23"/>
      <c r="AU264" s="23"/>
      <c r="AV264" s="23"/>
      <c r="AW264" s="23"/>
      <c r="AX264" s="23"/>
      <c r="AY264" s="23"/>
      <c r="AZ264" s="23"/>
      <c r="BA264" s="23"/>
      <c r="BB264" s="23"/>
      <c r="BC264" s="23"/>
      <c r="BD264" s="23" t="s">
        <v>258</v>
      </c>
      <c r="BE264" s="23" t="s">
        <v>258</v>
      </c>
      <c r="BF264" s="23" t="s">
        <v>258</v>
      </c>
    </row>
    <row r="265" spans="1:58" s="25" customFormat="1">
      <c r="A265" s="27"/>
      <c r="B265" s="11" t="s">
        <v>32</v>
      </c>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c r="AB265" s="23"/>
      <c r="AC265" s="23"/>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t="s">
        <v>258</v>
      </c>
      <c r="BE265" s="23" t="s">
        <v>258</v>
      </c>
      <c r="BF265" s="23" t="s">
        <v>258</v>
      </c>
    </row>
    <row r="266" spans="1:58" s="25" customFormat="1">
      <c r="A266" s="24" t="s">
        <v>84</v>
      </c>
      <c r="B266" s="11" t="s">
        <v>22</v>
      </c>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c r="AB266" s="23"/>
      <c r="AC266" s="23"/>
      <c r="AD266" s="23"/>
      <c r="AE266" s="23"/>
      <c r="AF266" s="23"/>
      <c r="AG266" s="23"/>
      <c r="AH266" s="23"/>
      <c r="AI266" s="23"/>
      <c r="AJ266" s="23"/>
      <c r="AK266" s="23"/>
      <c r="AL266" s="23"/>
      <c r="AM266" s="23"/>
      <c r="AN266" s="23"/>
      <c r="AO266" s="23"/>
      <c r="AP266" s="23"/>
      <c r="AQ266" s="23"/>
      <c r="AR266" s="23"/>
      <c r="AS266" s="23"/>
      <c r="AT266" s="23"/>
      <c r="AU266" s="23"/>
      <c r="AV266" s="23"/>
      <c r="AW266" s="23"/>
      <c r="AX266" s="23"/>
      <c r="AY266" s="23"/>
      <c r="AZ266" s="23"/>
      <c r="BA266" s="23"/>
      <c r="BB266" s="23"/>
      <c r="BC266" s="23"/>
      <c r="BD266" s="23" t="s">
        <v>258</v>
      </c>
      <c r="BE266" s="23" t="s">
        <v>258</v>
      </c>
      <c r="BF266" s="23" t="s">
        <v>258</v>
      </c>
    </row>
    <row r="267" spans="1:58" s="25" customFormat="1">
      <c r="A267" s="27"/>
      <c r="B267" s="11" t="s">
        <v>23</v>
      </c>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c r="AB267" s="23"/>
      <c r="AC267" s="23"/>
      <c r="AD267" s="23"/>
      <c r="AE267" s="23"/>
      <c r="AF267" s="23"/>
      <c r="AG267" s="23"/>
      <c r="AH267" s="23"/>
      <c r="AI267" s="23"/>
      <c r="AJ267" s="23"/>
      <c r="AK267" s="23"/>
      <c r="AL267" s="23"/>
      <c r="AM267" s="23"/>
      <c r="AN267" s="23"/>
      <c r="AO267" s="23"/>
      <c r="AP267" s="23"/>
      <c r="AQ267" s="23"/>
      <c r="AR267" s="23"/>
      <c r="AS267" s="23"/>
      <c r="AT267" s="23"/>
      <c r="AU267" s="23"/>
      <c r="AV267" s="23"/>
      <c r="AW267" s="23"/>
      <c r="AX267" s="23"/>
      <c r="AY267" s="23"/>
      <c r="AZ267" s="23"/>
      <c r="BA267" s="23"/>
      <c r="BB267" s="23"/>
      <c r="BC267" s="23"/>
      <c r="BD267" s="23" t="s">
        <v>258</v>
      </c>
      <c r="BE267" s="23" t="s">
        <v>258</v>
      </c>
      <c r="BF267" s="23" t="s">
        <v>258</v>
      </c>
    </row>
    <row r="268" spans="1:58" s="25" customFormat="1">
      <c r="A268" s="27"/>
      <c r="B268" s="11" t="s">
        <v>24</v>
      </c>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c r="AB268" s="23"/>
      <c r="AC268" s="23"/>
      <c r="AD268" s="23"/>
      <c r="AE268" s="23"/>
      <c r="AF268" s="23"/>
      <c r="AG268" s="23"/>
      <c r="AH268" s="23"/>
      <c r="AI268" s="23"/>
      <c r="AJ268" s="23"/>
      <c r="AK268" s="23"/>
      <c r="AL268" s="23"/>
      <c r="AM268" s="23"/>
      <c r="AN268" s="23"/>
      <c r="AO268" s="23"/>
      <c r="AP268" s="23"/>
      <c r="AQ268" s="23"/>
      <c r="AR268" s="23"/>
      <c r="AS268" s="23"/>
      <c r="AT268" s="23"/>
      <c r="AU268" s="23"/>
      <c r="AV268" s="23"/>
      <c r="AW268" s="23"/>
      <c r="AX268" s="23"/>
      <c r="AY268" s="23"/>
      <c r="AZ268" s="23"/>
      <c r="BA268" s="23"/>
      <c r="BB268" s="23"/>
      <c r="BC268" s="23"/>
      <c r="BD268" s="23" t="s">
        <v>258</v>
      </c>
      <c r="BE268" s="23" t="s">
        <v>258</v>
      </c>
      <c r="BF268" s="23" t="s">
        <v>258</v>
      </c>
    </row>
    <row r="269" spans="1:58" s="25" customFormat="1">
      <c r="A269" s="27"/>
      <c r="B269" s="11" t="s">
        <v>259</v>
      </c>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c r="AB269" s="23"/>
      <c r="AC269" s="23"/>
      <c r="AD269" s="23"/>
      <c r="AE269" s="23"/>
      <c r="AF269" s="23"/>
      <c r="AG269" s="23"/>
      <c r="AH269" s="23"/>
      <c r="AI269" s="23"/>
      <c r="AJ269" s="23"/>
      <c r="AK269" s="23"/>
      <c r="AL269" s="23"/>
      <c r="AM269" s="23"/>
      <c r="AN269" s="23"/>
      <c r="AO269" s="23"/>
      <c r="AP269" s="23"/>
      <c r="AQ269" s="23"/>
      <c r="AR269" s="23"/>
      <c r="AS269" s="23"/>
      <c r="AT269" s="23"/>
      <c r="AU269" s="23"/>
      <c r="AV269" s="23"/>
      <c r="AW269" s="23"/>
      <c r="AX269" s="23"/>
      <c r="AY269" s="23"/>
      <c r="AZ269" s="23"/>
      <c r="BA269" s="23"/>
      <c r="BB269" s="23"/>
      <c r="BC269" s="23"/>
      <c r="BD269" s="23" t="s">
        <v>258</v>
      </c>
      <c r="BE269" s="23" t="s">
        <v>258</v>
      </c>
      <c r="BF269" s="23" t="s">
        <v>258</v>
      </c>
    </row>
    <row r="270" spans="1:58" s="25" customFormat="1">
      <c r="A270" s="27"/>
      <c r="B270" s="11" t="s">
        <v>327</v>
      </c>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c r="AB270" s="23"/>
      <c r="AC270" s="23"/>
      <c r="AD270" s="23"/>
      <c r="AE270" s="23"/>
      <c r="AF270" s="23"/>
      <c r="AG270" s="23"/>
      <c r="AH270" s="23"/>
      <c r="AI270" s="23"/>
      <c r="AJ270" s="23"/>
      <c r="AK270" s="23"/>
      <c r="AL270" s="23"/>
      <c r="AM270" s="23"/>
      <c r="AN270" s="23"/>
      <c r="AO270" s="23"/>
      <c r="AP270" s="23"/>
      <c r="AQ270" s="23"/>
      <c r="AR270" s="23"/>
      <c r="AS270" s="23"/>
      <c r="AT270" s="23"/>
      <c r="AU270" s="23"/>
      <c r="AV270" s="23"/>
      <c r="AW270" s="23"/>
      <c r="AX270" s="23"/>
      <c r="AY270" s="23"/>
      <c r="AZ270" s="23"/>
      <c r="BA270" s="23"/>
      <c r="BB270" s="23"/>
      <c r="BC270" s="23"/>
      <c r="BD270" s="23" t="s">
        <v>258</v>
      </c>
      <c r="BE270" s="23" t="s">
        <v>258</v>
      </c>
      <c r="BF270" s="23" t="s">
        <v>258</v>
      </c>
    </row>
    <row r="271" spans="1:58" s="25" customFormat="1">
      <c r="A271" s="27"/>
      <c r="B271" s="11" t="s">
        <v>31</v>
      </c>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c r="AB271" s="23"/>
      <c r="AC271" s="23"/>
      <c r="AD271" s="23"/>
      <c r="AE271" s="23"/>
      <c r="AF271" s="23"/>
      <c r="AG271" s="23"/>
      <c r="AH271" s="23"/>
      <c r="AI271" s="23"/>
      <c r="AJ271" s="23"/>
      <c r="AK271" s="23"/>
      <c r="AL271" s="23"/>
      <c r="AM271" s="23"/>
      <c r="AN271" s="23"/>
      <c r="AO271" s="23"/>
      <c r="AP271" s="23"/>
      <c r="AQ271" s="23"/>
      <c r="AR271" s="23"/>
      <c r="AS271" s="23"/>
      <c r="AT271" s="23"/>
      <c r="AU271" s="23"/>
      <c r="AV271" s="23"/>
      <c r="AW271" s="23"/>
      <c r="AX271" s="23"/>
      <c r="AY271" s="23"/>
      <c r="AZ271" s="23"/>
      <c r="BA271" s="23"/>
      <c r="BB271" s="23"/>
      <c r="BC271" s="23"/>
      <c r="BD271" s="23" t="s">
        <v>258</v>
      </c>
      <c r="BE271" s="23" t="s">
        <v>258</v>
      </c>
      <c r="BF271" s="23" t="s">
        <v>258</v>
      </c>
    </row>
    <row r="272" spans="1:58" s="25" customFormat="1">
      <c r="A272" s="27"/>
      <c r="B272" s="11" t="s">
        <v>26</v>
      </c>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c r="AB272" s="23"/>
      <c r="AC272" s="23"/>
      <c r="AD272" s="23"/>
      <c r="AE272" s="23"/>
      <c r="AF272" s="23"/>
      <c r="AG272" s="23"/>
      <c r="AH272" s="23"/>
      <c r="AI272" s="23"/>
      <c r="AJ272" s="23"/>
      <c r="AK272" s="23"/>
      <c r="AL272" s="23"/>
      <c r="AM272" s="23"/>
      <c r="AN272" s="23"/>
      <c r="AO272" s="23"/>
      <c r="AP272" s="23"/>
      <c r="AQ272" s="23"/>
      <c r="AR272" s="23"/>
      <c r="AS272" s="23"/>
      <c r="AT272" s="23"/>
      <c r="AU272" s="23"/>
      <c r="AV272" s="23"/>
      <c r="AW272" s="23"/>
      <c r="AX272" s="23"/>
      <c r="AY272" s="23"/>
      <c r="AZ272" s="23"/>
      <c r="BA272" s="23"/>
      <c r="BB272" s="23"/>
      <c r="BC272" s="23"/>
      <c r="BD272" s="23" t="s">
        <v>258</v>
      </c>
      <c r="BE272" s="23" t="s">
        <v>258</v>
      </c>
      <c r="BF272" s="23" t="s">
        <v>258</v>
      </c>
    </row>
    <row r="273" spans="1:58" s="25" customFormat="1">
      <c r="A273" s="24" t="s">
        <v>85</v>
      </c>
      <c r="B273" s="11" t="s">
        <v>22</v>
      </c>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c r="AM273" s="23"/>
      <c r="AN273" s="23"/>
      <c r="AO273" s="23"/>
      <c r="AP273" s="23"/>
      <c r="AQ273" s="23"/>
      <c r="AR273" s="23"/>
      <c r="AS273" s="23"/>
      <c r="AT273" s="23"/>
      <c r="AU273" s="23"/>
      <c r="AV273" s="23"/>
      <c r="AW273" s="23"/>
      <c r="AX273" s="23"/>
      <c r="AY273" s="23"/>
      <c r="AZ273" s="23"/>
      <c r="BA273" s="23"/>
      <c r="BB273" s="23"/>
      <c r="BC273" s="23"/>
      <c r="BD273" s="23" t="s">
        <v>258</v>
      </c>
      <c r="BE273" s="23" t="s">
        <v>258</v>
      </c>
      <c r="BF273" s="23" t="s">
        <v>258</v>
      </c>
    </row>
    <row r="274" spans="1:58" s="25" customFormat="1">
      <c r="A274" s="27"/>
      <c r="B274" s="11" t="s">
        <v>23</v>
      </c>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c r="AM274" s="23"/>
      <c r="AN274" s="23"/>
      <c r="AO274" s="23"/>
      <c r="AP274" s="23"/>
      <c r="AQ274" s="23"/>
      <c r="AR274" s="23"/>
      <c r="AS274" s="23"/>
      <c r="AT274" s="23"/>
      <c r="AU274" s="23"/>
      <c r="AV274" s="23"/>
      <c r="AW274" s="23"/>
      <c r="AX274" s="23"/>
      <c r="AY274" s="23"/>
      <c r="AZ274" s="23"/>
      <c r="BA274" s="23"/>
      <c r="BB274" s="23"/>
      <c r="BC274" s="23"/>
      <c r="BD274" s="23" t="s">
        <v>258</v>
      </c>
      <c r="BE274" s="23" t="s">
        <v>258</v>
      </c>
      <c r="BF274" s="23" t="s">
        <v>258</v>
      </c>
    </row>
    <row r="275" spans="1:58" s="25" customFormat="1">
      <c r="A275" s="27"/>
      <c r="B275" s="11" t="s">
        <v>24</v>
      </c>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c r="AB275" s="23"/>
      <c r="AC275" s="23"/>
      <c r="AD275" s="23"/>
      <c r="AE275" s="23"/>
      <c r="AF275" s="23"/>
      <c r="AG275" s="23"/>
      <c r="AH275" s="23"/>
      <c r="AI275" s="23"/>
      <c r="AJ275" s="23"/>
      <c r="AK275" s="23"/>
      <c r="AL275" s="23"/>
      <c r="AM275" s="23"/>
      <c r="AN275" s="23"/>
      <c r="AO275" s="23"/>
      <c r="AP275" s="23"/>
      <c r="AQ275" s="23"/>
      <c r="AR275" s="23"/>
      <c r="AS275" s="23"/>
      <c r="AT275" s="23"/>
      <c r="AU275" s="23"/>
      <c r="AV275" s="23"/>
      <c r="AW275" s="23"/>
      <c r="AX275" s="23"/>
      <c r="AY275" s="23"/>
      <c r="AZ275" s="23"/>
      <c r="BA275" s="23"/>
      <c r="BB275" s="23"/>
      <c r="BC275" s="23"/>
      <c r="BD275" s="23" t="s">
        <v>258</v>
      </c>
      <c r="BE275" s="23" t="s">
        <v>258</v>
      </c>
      <c r="BF275" s="23" t="s">
        <v>258</v>
      </c>
    </row>
    <row r="276" spans="1:58" s="25" customFormat="1">
      <c r="A276" s="27"/>
      <c r="B276" s="11" t="s">
        <v>259</v>
      </c>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c r="AB276" s="23"/>
      <c r="AC276" s="23"/>
      <c r="AD276" s="23"/>
      <c r="AE276" s="23"/>
      <c r="AF276" s="23"/>
      <c r="AG276" s="23"/>
      <c r="AH276" s="23"/>
      <c r="AI276" s="23"/>
      <c r="AJ276" s="23"/>
      <c r="AK276" s="23"/>
      <c r="AL276" s="23"/>
      <c r="AM276" s="23"/>
      <c r="AN276" s="23"/>
      <c r="AO276" s="23"/>
      <c r="AP276" s="23"/>
      <c r="AQ276" s="23"/>
      <c r="AR276" s="23"/>
      <c r="AS276" s="23"/>
      <c r="AT276" s="23"/>
      <c r="AU276" s="23"/>
      <c r="AV276" s="23"/>
      <c r="AW276" s="23"/>
      <c r="AX276" s="23"/>
      <c r="AY276" s="23"/>
      <c r="AZ276" s="23"/>
      <c r="BA276" s="23"/>
      <c r="BB276" s="23"/>
      <c r="BC276" s="23"/>
      <c r="BD276" s="23" t="s">
        <v>258</v>
      </c>
      <c r="BE276" s="23" t="s">
        <v>258</v>
      </c>
      <c r="BF276" s="23" t="s">
        <v>258</v>
      </c>
    </row>
    <row r="277" spans="1:58" s="25" customFormat="1">
      <c r="A277" s="27"/>
      <c r="B277" s="11" t="s">
        <v>327</v>
      </c>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c r="AM277" s="23"/>
      <c r="AN277" s="23"/>
      <c r="AO277" s="23"/>
      <c r="AP277" s="23"/>
      <c r="AQ277" s="23"/>
      <c r="AR277" s="23"/>
      <c r="AS277" s="23"/>
      <c r="AT277" s="23"/>
      <c r="AU277" s="23"/>
      <c r="AV277" s="23"/>
      <c r="AW277" s="23"/>
      <c r="AX277" s="23"/>
      <c r="AY277" s="23"/>
      <c r="AZ277" s="23"/>
      <c r="BA277" s="23"/>
      <c r="BB277" s="23"/>
      <c r="BC277" s="23"/>
      <c r="BD277" s="23" t="s">
        <v>258</v>
      </c>
      <c r="BE277" s="23" t="s">
        <v>258</v>
      </c>
      <c r="BF277" s="23" t="s">
        <v>258</v>
      </c>
    </row>
    <row r="278" spans="1:58">
      <c r="A278" s="20"/>
      <c r="B278" s="11" t="s">
        <v>31</v>
      </c>
      <c r="C278" s="12"/>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c r="AB278" s="23"/>
      <c r="AC278" s="23"/>
      <c r="AD278" s="23"/>
      <c r="AE278" s="23"/>
      <c r="AF278" s="23"/>
      <c r="AG278" s="23"/>
      <c r="AH278" s="23"/>
      <c r="AI278" s="23"/>
      <c r="AJ278" s="23"/>
      <c r="AK278" s="23"/>
      <c r="AL278" s="23"/>
      <c r="AM278" s="23"/>
      <c r="AN278" s="23"/>
      <c r="AO278" s="23"/>
      <c r="AP278" s="23"/>
      <c r="AQ278" s="23"/>
      <c r="AR278" s="23"/>
      <c r="AS278" s="23"/>
      <c r="AT278" s="23"/>
      <c r="AU278" s="23"/>
      <c r="AV278" s="23"/>
      <c r="AW278" s="23"/>
      <c r="AX278" s="23"/>
      <c r="AY278" s="23"/>
      <c r="AZ278" s="23"/>
      <c r="BA278" s="23"/>
      <c r="BB278" s="23"/>
      <c r="BC278" s="23"/>
      <c r="BD278" s="23" t="s">
        <v>258</v>
      </c>
      <c r="BE278" s="23" t="s">
        <v>258</v>
      </c>
      <c r="BF278" s="23" t="s">
        <v>258</v>
      </c>
    </row>
    <row r="279" spans="1:58">
      <c r="A279" s="20"/>
      <c r="B279" s="11" t="s">
        <v>26</v>
      </c>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t="s">
        <v>258</v>
      </c>
      <c r="BE279" s="12" t="s">
        <v>258</v>
      </c>
      <c r="BF279" s="12" t="s">
        <v>258</v>
      </c>
    </row>
    <row r="280" spans="1:58">
      <c r="BD280" s="1" t="s">
        <v>258</v>
      </c>
      <c r="BE280" s="1" t="s">
        <v>258</v>
      </c>
      <c r="BF280" s="1" t="s">
        <v>258</v>
      </c>
    </row>
    <row r="281" spans="1:58" s="18" customFormat="1">
      <c r="A281" s="29" t="s">
        <v>86</v>
      </c>
      <c r="B281" s="29" t="s">
        <v>22</v>
      </c>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t="s">
        <v>258</v>
      </c>
      <c r="BE281" s="14" t="s">
        <v>258</v>
      </c>
      <c r="BF281" s="14" t="s">
        <v>258</v>
      </c>
    </row>
    <row r="282" spans="1:58" s="18" customFormat="1">
      <c r="A282" s="14"/>
      <c r="B282" s="29" t="s">
        <v>23</v>
      </c>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t="s">
        <v>258</v>
      </c>
      <c r="BE282" s="14" t="s">
        <v>258</v>
      </c>
      <c r="BF282" s="14" t="s">
        <v>258</v>
      </c>
    </row>
    <row r="283" spans="1:58" s="18" customFormat="1">
      <c r="A283" s="14"/>
      <c r="B283" s="29" t="s">
        <v>24</v>
      </c>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t="s">
        <v>258</v>
      </c>
      <c r="BE283" s="14" t="s">
        <v>258</v>
      </c>
      <c r="BF283" s="14" t="s">
        <v>258</v>
      </c>
    </row>
    <row r="284" spans="1:58" s="18" customFormat="1">
      <c r="A284" s="14"/>
      <c r="B284" s="29" t="s">
        <v>259</v>
      </c>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t="s">
        <v>258</v>
      </c>
      <c r="BE284" s="14" t="s">
        <v>258</v>
      </c>
      <c r="BF284" s="14" t="s">
        <v>258</v>
      </c>
    </row>
    <row r="285" spans="1:58" s="18" customFormat="1">
      <c r="A285" s="14"/>
      <c r="B285" s="29" t="s">
        <v>327</v>
      </c>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t="s">
        <v>258</v>
      </c>
      <c r="BE285" s="14" t="s">
        <v>258</v>
      </c>
      <c r="BF285" s="14" t="s">
        <v>258</v>
      </c>
    </row>
    <row r="286" spans="1:58" s="18" customFormat="1">
      <c r="A286" s="14"/>
      <c r="B286" s="29" t="s">
        <v>31</v>
      </c>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t="s">
        <v>258</v>
      </c>
      <c r="BE286" s="14" t="s">
        <v>258</v>
      </c>
      <c r="BF286" s="14" t="s">
        <v>258</v>
      </c>
    </row>
    <row r="287" spans="1:58" s="18" customFormat="1">
      <c r="A287" s="14"/>
      <c r="B287" s="29" t="s">
        <v>26</v>
      </c>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t="s">
        <v>258</v>
      </c>
      <c r="BE287" s="14" t="s">
        <v>258</v>
      </c>
      <c r="BF287" s="14" t="s">
        <v>258</v>
      </c>
    </row>
    <row r="288" spans="1:58" s="18" customFormat="1">
      <c r="A288" s="29" t="s">
        <v>87</v>
      </c>
      <c r="B288" s="29" t="s">
        <v>22</v>
      </c>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t="s">
        <v>258</v>
      </c>
      <c r="BE288" s="14" t="s">
        <v>258</v>
      </c>
      <c r="BF288" s="14" t="s">
        <v>258</v>
      </c>
    </row>
    <row r="289" spans="1:58" s="18" customFormat="1">
      <c r="A289" s="14"/>
      <c r="B289" s="29" t="s">
        <v>23</v>
      </c>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t="s">
        <v>258</v>
      </c>
      <c r="BE289" s="14" t="s">
        <v>258</v>
      </c>
      <c r="BF289" s="14" t="s">
        <v>258</v>
      </c>
    </row>
    <row r="290" spans="1:58" s="18" customFormat="1">
      <c r="A290" s="14"/>
      <c r="B290" s="29" t="s">
        <v>24</v>
      </c>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t="s">
        <v>258</v>
      </c>
      <c r="BE290" s="14" t="s">
        <v>258</v>
      </c>
      <c r="BF290" s="14" t="s">
        <v>258</v>
      </c>
    </row>
    <row r="291" spans="1:58" s="18" customFormat="1">
      <c r="A291" s="14"/>
      <c r="B291" s="29" t="s">
        <v>259</v>
      </c>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t="s">
        <v>258</v>
      </c>
      <c r="BE291" s="14" t="s">
        <v>258</v>
      </c>
      <c r="BF291" s="14" t="s">
        <v>258</v>
      </c>
    </row>
    <row r="292" spans="1:58" s="18" customFormat="1">
      <c r="A292" s="14"/>
      <c r="B292" s="29" t="s">
        <v>327</v>
      </c>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t="s">
        <v>258</v>
      </c>
      <c r="BE292" s="14" t="s">
        <v>258</v>
      </c>
      <c r="BF292" s="14" t="s">
        <v>258</v>
      </c>
    </row>
    <row r="293" spans="1:58" s="18" customFormat="1">
      <c r="A293" s="14"/>
      <c r="B293" s="29" t="s">
        <v>31</v>
      </c>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t="s">
        <v>258</v>
      </c>
      <c r="BE293" s="14" t="s">
        <v>258</v>
      </c>
      <c r="BF293" s="14" t="s">
        <v>258</v>
      </c>
    </row>
    <row r="294" spans="1:58" s="18" customFormat="1">
      <c r="A294" s="14"/>
      <c r="B294" s="29" t="s">
        <v>26</v>
      </c>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t="s">
        <v>258</v>
      </c>
      <c r="BE294" s="14" t="s">
        <v>258</v>
      </c>
      <c r="BF294" s="14" t="s">
        <v>258</v>
      </c>
    </row>
    <row r="295" spans="1:58" s="18" customFormat="1">
      <c r="A295" s="29" t="s">
        <v>88</v>
      </c>
      <c r="B295" s="29" t="s">
        <v>22</v>
      </c>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t="s">
        <v>258</v>
      </c>
      <c r="BE295" s="14" t="s">
        <v>258</v>
      </c>
      <c r="BF295" s="14" t="s">
        <v>258</v>
      </c>
    </row>
    <row r="296" spans="1:58" s="18" customFormat="1">
      <c r="A296" s="14"/>
      <c r="B296" s="29" t="s">
        <v>23</v>
      </c>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t="s">
        <v>258</v>
      </c>
      <c r="BE296" s="14" t="s">
        <v>258</v>
      </c>
      <c r="BF296" s="14" t="s">
        <v>258</v>
      </c>
    </row>
    <row r="297" spans="1:58" s="18" customFormat="1">
      <c r="A297" s="14"/>
      <c r="B297" s="29" t="s">
        <v>24</v>
      </c>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t="s">
        <v>258</v>
      </c>
      <c r="BE297" s="14" t="s">
        <v>258</v>
      </c>
      <c r="BF297" s="14" t="s">
        <v>258</v>
      </c>
    </row>
    <row r="298" spans="1:58" s="18" customFormat="1">
      <c r="A298" s="14"/>
      <c r="B298" s="29" t="s">
        <v>259</v>
      </c>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t="s">
        <v>258</v>
      </c>
      <c r="BE298" s="14" t="s">
        <v>258</v>
      </c>
      <c r="BF298" s="14" t="s">
        <v>258</v>
      </c>
    </row>
    <row r="299" spans="1:58" s="18" customFormat="1">
      <c r="A299" s="14"/>
      <c r="B299" s="29" t="s">
        <v>327</v>
      </c>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t="s">
        <v>258</v>
      </c>
      <c r="BE299" s="14" t="s">
        <v>258</v>
      </c>
      <c r="BF299" s="14" t="s">
        <v>258</v>
      </c>
    </row>
    <row r="300" spans="1:58" s="18" customFormat="1">
      <c r="A300" s="14"/>
      <c r="B300" s="29" t="s">
        <v>31</v>
      </c>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t="s">
        <v>258</v>
      </c>
      <c r="BE300" s="14" t="s">
        <v>258</v>
      </c>
      <c r="BF300" s="14" t="s">
        <v>258</v>
      </c>
    </row>
    <row r="301" spans="1:58" s="18" customFormat="1">
      <c r="A301" s="14"/>
      <c r="B301" s="29" t="s">
        <v>26</v>
      </c>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t="s">
        <v>258</v>
      </c>
      <c r="BE301" s="14" t="s">
        <v>258</v>
      </c>
      <c r="BF301" s="14" t="s">
        <v>258</v>
      </c>
    </row>
    <row r="302" spans="1:58" s="18" customFormat="1">
      <c r="A302" s="29" t="s">
        <v>89</v>
      </c>
      <c r="B302" s="29" t="s">
        <v>22</v>
      </c>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t="s">
        <v>258</v>
      </c>
      <c r="BE302" s="14" t="s">
        <v>258</v>
      </c>
      <c r="BF302" s="14" t="s">
        <v>258</v>
      </c>
    </row>
    <row r="303" spans="1:58" s="18" customFormat="1">
      <c r="A303" s="14"/>
      <c r="B303" s="29" t="s">
        <v>23</v>
      </c>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t="s">
        <v>258</v>
      </c>
      <c r="BE303" s="14" t="s">
        <v>258</v>
      </c>
      <c r="BF303" s="14" t="s">
        <v>258</v>
      </c>
    </row>
    <row r="304" spans="1:58" s="18" customFormat="1">
      <c r="A304" s="14"/>
      <c r="B304" s="29" t="s">
        <v>24</v>
      </c>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t="s">
        <v>258</v>
      </c>
      <c r="BE304" s="14" t="s">
        <v>258</v>
      </c>
      <c r="BF304" s="14" t="s">
        <v>258</v>
      </c>
    </row>
    <row r="305" spans="1:58" s="18" customFormat="1">
      <c r="A305" s="14"/>
      <c r="B305" s="29" t="s">
        <v>259</v>
      </c>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t="s">
        <v>258</v>
      </c>
      <c r="BE305" s="14" t="s">
        <v>258</v>
      </c>
      <c r="BF305" s="14" t="s">
        <v>258</v>
      </c>
    </row>
    <row r="306" spans="1:58" s="18" customFormat="1">
      <c r="A306" s="14"/>
      <c r="B306" s="29" t="s">
        <v>327</v>
      </c>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t="s">
        <v>258</v>
      </c>
      <c r="BE306" s="14" t="s">
        <v>258</v>
      </c>
      <c r="BF306" s="14" t="s">
        <v>258</v>
      </c>
    </row>
    <row r="307" spans="1:58" s="18" customFormat="1">
      <c r="A307" s="14"/>
      <c r="B307" s="29" t="s">
        <v>31</v>
      </c>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t="s">
        <v>258</v>
      </c>
      <c r="BE307" s="14" t="s">
        <v>258</v>
      </c>
      <c r="BF307" s="14" t="s">
        <v>258</v>
      </c>
    </row>
    <row r="308" spans="1:58" s="18" customFormat="1">
      <c r="A308" s="14"/>
      <c r="B308" s="29" t="s">
        <v>26</v>
      </c>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t="s">
        <v>258</v>
      </c>
      <c r="BE308" s="14" t="s">
        <v>258</v>
      </c>
      <c r="BF308" s="14" t="s">
        <v>258</v>
      </c>
    </row>
    <row r="309" spans="1:58" s="18" customFormat="1">
      <c r="A309" s="29" t="s">
        <v>90</v>
      </c>
      <c r="B309" s="29" t="s">
        <v>22</v>
      </c>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t="s">
        <v>258</v>
      </c>
      <c r="BE309" s="14" t="s">
        <v>258</v>
      </c>
      <c r="BF309" s="14" t="s">
        <v>258</v>
      </c>
    </row>
    <row r="310" spans="1:58" s="18" customFormat="1">
      <c r="A310" s="14"/>
      <c r="B310" s="29" t="s">
        <v>23</v>
      </c>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c r="AI310" s="14"/>
      <c r="AJ310" s="14"/>
      <c r="AK310" s="14"/>
      <c r="AL310" s="14"/>
      <c r="AM310" s="14"/>
      <c r="AN310" s="14"/>
      <c r="AO310" s="14"/>
      <c r="AP310" s="14"/>
      <c r="AQ310" s="14"/>
      <c r="AR310" s="14"/>
      <c r="AS310" s="14"/>
      <c r="AT310" s="14"/>
      <c r="AU310" s="14"/>
      <c r="AV310" s="14"/>
      <c r="AW310" s="14"/>
      <c r="AX310" s="14"/>
      <c r="AY310" s="14"/>
      <c r="AZ310" s="14"/>
      <c r="BA310" s="14"/>
      <c r="BB310" s="14"/>
      <c r="BC310" s="14"/>
      <c r="BD310" s="14" t="s">
        <v>258</v>
      </c>
      <c r="BE310" s="14" t="s">
        <v>258</v>
      </c>
      <c r="BF310" s="14" t="s">
        <v>258</v>
      </c>
    </row>
    <row r="311" spans="1:58" s="18" customFormat="1">
      <c r="A311" s="14"/>
      <c r="B311" s="29" t="s">
        <v>24</v>
      </c>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c r="AG311" s="14"/>
      <c r="AH311" s="14"/>
      <c r="AI311" s="14"/>
      <c r="AJ311" s="14"/>
      <c r="AK311" s="14"/>
      <c r="AL311" s="14"/>
      <c r="AM311" s="14"/>
      <c r="AN311" s="14"/>
      <c r="AO311" s="14"/>
      <c r="AP311" s="14"/>
      <c r="AQ311" s="14"/>
      <c r="AR311" s="14"/>
      <c r="AS311" s="14"/>
      <c r="AT311" s="14"/>
      <c r="AU311" s="14"/>
      <c r="AV311" s="14"/>
      <c r="AW311" s="14"/>
      <c r="AX311" s="14"/>
      <c r="AY311" s="14"/>
      <c r="AZ311" s="14"/>
      <c r="BA311" s="14"/>
      <c r="BB311" s="14"/>
      <c r="BC311" s="14"/>
      <c r="BD311" s="14" t="s">
        <v>258</v>
      </c>
      <c r="BE311" s="14" t="s">
        <v>258</v>
      </c>
      <c r="BF311" s="14" t="s">
        <v>258</v>
      </c>
    </row>
    <row r="312" spans="1:58" s="18" customFormat="1">
      <c r="A312" s="14"/>
      <c r="B312" s="29" t="s">
        <v>259</v>
      </c>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c r="AG312" s="14"/>
      <c r="AH312" s="14"/>
      <c r="AI312" s="14"/>
      <c r="AJ312" s="14"/>
      <c r="AK312" s="14"/>
      <c r="AL312" s="14"/>
      <c r="AM312" s="14"/>
      <c r="AN312" s="14"/>
      <c r="AO312" s="14"/>
      <c r="AP312" s="14"/>
      <c r="AQ312" s="14"/>
      <c r="AR312" s="14"/>
      <c r="AS312" s="14"/>
      <c r="AT312" s="14"/>
      <c r="AU312" s="14"/>
      <c r="AV312" s="14"/>
      <c r="AW312" s="14"/>
      <c r="AX312" s="14"/>
      <c r="AY312" s="14"/>
      <c r="AZ312" s="14"/>
      <c r="BA312" s="14"/>
      <c r="BB312" s="14"/>
      <c r="BC312" s="14"/>
      <c r="BD312" s="14" t="s">
        <v>258</v>
      </c>
      <c r="BE312" s="14" t="s">
        <v>258</v>
      </c>
      <c r="BF312" s="14" t="s">
        <v>258</v>
      </c>
    </row>
    <row r="313" spans="1:58" s="18" customFormat="1">
      <c r="A313" s="14"/>
      <c r="B313" s="29" t="s">
        <v>327</v>
      </c>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c r="AG313" s="14"/>
      <c r="AH313" s="14"/>
      <c r="AI313" s="14"/>
      <c r="AJ313" s="14"/>
      <c r="AK313" s="14"/>
      <c r="AL313" s="14"/>
      <c r="AM313" s="14"/>
      <c r="AN313" s="14"/>
      <c r="AO313" s="14"/>
      <c r="AP313" s="14"/>
      <c r="AQ313" s="14"/>
      <c r="AR313" s="14"/>
      <c r="AS313" s="14"/>
      <c r="AT313" s="14"/>
      <c r="AU313" s="14"/>
      <c r="AV313" s="14"/>
      <c r="AW313" s="14"/>
      <c r="AX313" s="14"/>
      <c r="AY313" s="14"/>
      <c r="AZ313" s="14"/>
      <c r="BA313" s="14"/>
      <c r="BB313" s="14"/>
      <c r="BC313" s="14"/>
      <c r="BD313" s="14" t="s">
        <v>258</v>
      </c>
      <c r="BE313" s="14" t="s">
        <v>258</v>
      </c>
      <c r="BF313" s="14" t="s">
        <v>258</v>
      </c>
    </row>
    <row r="314" spans="1:58" s="18" customFormat="1">
      <c r="A314" s="14"/>
      <c r="B314" s="29" t="s">
        <v>31</v>
      </c>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c r="AG314" s="14"/>
      <c r="AH314" s="14"/>
      <c r="AI314" s="14"/>
      <c r="AJ314" s="14"/>
      <c r="AK314" s="14"/>
      <c r="AL314" s="14"/>
      <c r="AM314" s="14"/>
      <c r="AN314" s="14"/>
      <c r="AO314" s="14"/>
      <c r="AP314" s="14"/>
      <c r="AQ314" s="14"/>
      <c r="AR314" s="14"/>
      <c r="AS314" s="14"/>
      <c r="AT314" s="14"/>
      <c r="AU314" s="14"/>
      <c r="AV314" s="14"/>
      <c r="AW314" s="14"/>
      <c r="AX314" s="14"/>
      <c r="AY314" s="14"/>
      <c r="AZ314" s="14"/>
      <c r="BA314" s="14"/>
      <c r="BB314" s="14"/>
      <c r="BC314" s="14"/>
      <c r="BD314" s="14" t="s">
        <v>258</v>
      </c>
      <c r="BE314" s="14" t="s">
        <v>258</v>
      </c>
      <c r="BF314" s="14" t="s">
        <v>258</v>
      </c>
    </row>
    <row r="315" spans="1:58" s="18" customFormat="1">
      <c r="A315" s="14"/>
      <c r="B315" s="29" t="s">
        <v>26</v>
      </c>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c r="AG315" s="14"/>
      <c r="AH315" s="14"/>
      <c r="AI315" s="14"/>
      <c r="AJ315" s="14"/>
      <c r="AK315" s="14"/>
      <c r="AL315" s="14"/>
      <c r="AM315" s="14"/>
      <c r="AN315" s="14"/>
      <c r="AO315" s="14"/>
      <c r="AP315" s="14"/>
      <c r="AQ315" s="14"/>
      <c r="AR315" s="14"/>
      <c r="AS315" s="14"/>
      <c r="AT315" s="14"/>
      <c r="AU315" s="14"/>
      <c r="AV315" s="14"/>
      <c r="AW315" s="14"/>
      <c r="AX315" s="14"/>
      <c r="AY315" s="14"/>
      <c r="AZ315" s="14"/>
      <c r="BA315" s="14"/>
      <c r="BB315" s="14"/>
      <c r="BC315" s="14"/>
      <c r="BD315" s="14" t="s">
        <v>258</v>
      </c>
      <c r="BE315" s="14" t="s">
        <v>258</v>
      </c>
      <c r="BF315" s="14" t="s">
        <v>258</v>
      </c>
    </row>
    <row r="316" spans="1:58" s="18" customFormat="1">
      <c r="A316" s="29" t="s">
        <v>91</v>
      </c>
      <c r="B316" s="29" t="s">
        <v>22</v>
      </c>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c r="AG316" s="14"/>
      <c r="AH316" s="14"/>
      <c r="AI316" s="14"/>
      <c r="AJ316" s="14"/>
      <c r="AK316" s="14"/>
      <c r="AL316" s="14"/>
      <c r="AM316" s="14"/>
      <c r="AN316" s="14"/>
      <c r="AO316" s="14"/>
      <c r="AP316" s="14"/>
      <c r="AQ316" s="14"/>
      <c r="AR316" s="14"/>
      <c r="AS316" s="14"/>
      <c r="AT316" s="14"/>
      <c r="AU316" s="14"/>
      <c r="AV316" s="14"/>
      <c r="AW316" s="14"/>
      <c r="AX316" s="14"/>
      <c r="AY316" s="14"/>
      <c r="AZ316" s="14"/>
      <c r="BA316" s="14"/>
      <c r="BB316" s="14"/>
      <c r="BC316" s="14"/>
      <c r="BD316" s="14" t="s">
        <v>258</v>
      </c>
      <c r="BE316" s="14" t="s">
        <v>258</v>
      </c>
      <c r="BF316" s="14" t="s">
        <v>258</v>
      </c>
    </row>
    <row r="317" spans="1:58" s="18" customFormat="1">
      <c r="A317" s="14"/>
      <c r="B317" s="29" t="s">
        <v>23</v>
      </c>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c r="AI317" s="14"/>
      <c r="AJ317" s="14"/>
      <c r="AK317" s="14"/>
      <c r="AL317" s="14"/>
      <c r="AM317" s="14"/>
      <c r="AN317" s="14"/>
      <c r="AO317" s="14"/>
      <c r="AP317" s="14"/>
      <c r="AQ317" s="14"/>
      <c r="AR317" s="14"/>
      <c r="AS317" s="14"/>
      <c r="AT317" s="14"/>
      <c r="AU317" s="14"/>
      <c r="AV317" s="14"/>
      <c r="AW317" s="14"/>
      <c r="AX317" s="14"/>
      <c r="AY317" s="14"/>
      <c r="AZ317" s="14"/>
      <c r="BA317" s="14"/>
      <c r="BB317" s="14"/>
      <c r="BC317" s="14"/>
      <c r="BD317" s="14" t="s">
        <v>258</v>
      </c>
      <c r="BE317" s="14" t="s">
        <v>258</v>
      </c>
      <c r="BF317" s="14" t="s">
        <v>258</v>
      </c>
    </row>
    <row r="318" spans="1:58" s="18" customFormat="1">
      <c r="A318" s="14"/>
      <c r="B318" s="29" t="s">
        <v>24</v>
      </c>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c r="AP318" s="14"/>
      <c r="AQ318" s="14"/>
      <c r="AR318" s="14"/>
      <c r="AS318" s="14"/>
      <c r="AT318" s="14"/>
      <c r="AU318" s="14"/>
      <c r="AV318" s="14"/>
      <c r="AW318" s="14"/>
      <c r="AX318" s="14"/>
      <c r="AY318" s="14"/>
      <c r="AZ318" s="14"/>
      <c r="BA318" s="14"/>
      <c r="BB318" s="14"/>
      <c r="BC318" s="14"/>
      <c r="BD318" s="14" t="s">
        <v>258</v>
      </c>
      <c r="BE318" s="14" t="s">
        <v>258</v>
      </c>
      <c r="BF318" s="14" t="s">
        <v>258</v>
      </c>
    </row>
    <row r="319" spans="1:58" s="18" customFormat="1">
      <c r="A319" s="14"/>
      <c r="B319" s="29" t="s">
        <v>259</v>
      </c>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c r="AG319" s="14"/>
      <c r="AH319" s="14"/>
      <c r="AI319" s="14"/>
      <c r="AJ319" s="14"/>
      <c r="AK319" s="14"/>
      <c r="AL319" s="14"/>
      <c r="AM319" s="14"/>
      <c r="AN319" s="14"/>
      <c r="AO319" s="14"/>
      <c r="AP319" s="14"/>
      <c r="AQ319" s="14"/>
      <c r="AR319" s="14"/>
      <c r="AS319" s="14"/>
      <c r="AT319" s="14"/>
      <c r="AU319" s="14"/>
      <c r="AV319" s="14"/>
      <c r="AW319" s="14"/>
      <c r="AX319" s="14"/>
      <c r="AY319" s="14"/>
      <c r="AZ319" s="14"/>
      <c r="BA319" s="14"/>
      <c r="BB319" s="14"/>
      <c r="BC319" s="14"/>
      <c r="BD319" s="14" t="s">
        <v>258</v>
      </c>
      <c r="BE319" s="14" t="s">
        <v>258</v>
      </c>
      <c r="BF319" s="14" t="s">
        <v>258</v>
      </c>
    </row>
    <row r="320" spans="1:58" s="18" customFormat="1">
      <c r="A320" s="14"/>
      <c r="B320" s="29" t="s">
        <v>327</v>
      </c>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c r="AF320" s="14"/>
      <c r="AG320" s="14"/>
      <c r="AH320" s="14"/>
      <c r="AI320" s="14"/>
      <c r="AJ320" s="14"/>
      <c r="AK320" s="14"/>
      <c r="AL320" s="14"/>
      <c r="AM320" s="14"/>
      <c r="AN320" s="14"/>
      <c r="AO320" s="14"/>
      <c r="AP320" s="14"/>
      <c r="AQ320" s="14"/>
      <c r="AR320" s="14"/>
      <c r="AS320" s="14"/>
      <c r="AT320" s="14"/>
      <c r="AU320" s="14"/>
      <c r="AV320" s="14"/>
      <c r="AW320" s="14"/>
      <c r="AX320" s="14"/>
      <c r="AY320" s="14"/>
      <c r="AZ320" s="14"/>
      <c r="BA320" s="14"/>
      <c r="BB320" s="14"/>
      <c r="BC320" s="14"/>
      <c r="BD320" s="14" t="s">
        <v>258</v>
      </c>
      <c r="BE320" s="14" t="s">
        <v>258</v>
      </c>
      <c r="BF320" s="14" t="s">
        <v>258</v>
      </c>
    </row>
    <row r="321" spans="1:58" s="18" customFormat="1">
      <c r="A321" s="14"/>
      <c r="B321" s="29" t="s">
        <v>31</v>
      </c>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c r="AA321" s="14"/>
      <c r="AB321" s="14"/>
      <c r="AC321" s="14"/>
      <c r="AD321" s="14"/>
      <c r="AE321" s="14"/>
      <c r="AF321" s="14"/>
      <c r="AG321" s="14"/>
      <c r="AH321" s="14"/>
      <c r="AI321" s="14"/>
      <c r="AJ321" s="14"/>
      <c r="AK321" s="14"/>
      <c r="AL321" s="14"/>
      <c r="AM321" s="14"/>
      <c r="AN321" s="14"/>
      <c r="AO321" s="14"/>
      <c r="AP321" s="14"/>
      <c r="AQ321" s="14"/>
      <c r="AR321" s="14"/>
      <c r="AS321" s="14"/>
      <c r="AT321" s="14"/>
      <c r="AU321" s="14"/>
      <c r="AV321" s="14"/>
      <c r="AW321" s="14"/>
      <c r="AX321" s="14"/>
      <c r="AY321" s="14"/>
      <c r="AZ321" s="14"/>
      <c r="BA321" s="14"/>
      <c r="BB321" s="14"/>
      <c r="BC321" s="14"/>
      <c r="BD321" s="14" t="s">
        <v>258</v>
      </c>
      <c r="BE321" s="14" t="s">
        <v>258</v>
      </c>
      <c r="BF321" s="14" t="s">
        <v>258</v>
      </c>
    </row>
    <row r="322" spans="1:58" s="18" customFormat="1">
      <c r="A322" s="14"/>
      <c r="B322" s="29" t="s">
        <v>26</v>
      </c>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c r="AG322" s="14"/>
      <c r="AH322" s="14"/>
      <c r="AI322" s="14"/>
      <c r="AJ322" s="14"/>
      <c r="AK322" s="14"/>
      <c r="AL322" s="14"/>
      <c r="AM322" s="14"/>
      <c r="AN322" s="14"/>
      <c r="AO322" s="14"/>
      <c r="AP322" s="14"/>
      <c r="AQ322" s="14"/>
      <c r="AR322" s="14"/>
      <c r="AS322" s="14"/>
      <c r="AT322" s="14"/>
      <c r="AU322" s="14"/>
      <c r="AV322" s="14"/>
      <c r="AW322" s="14"/>
      <c r="AX322" s="14"/>
      <c r="AY322" s="14"/>
      <c r="AZ322" s="14"/>
      <c r="BA322" s="14"/>
      <c r="BB322" s="14"/>
      <c r="BC322" s="14"/>
      <c r="BD322" s="14" t="s">
        <v>258</v>
      </c>
      <c r="BE322" s="14" t="s">
        <v>258</v>
      </c>
      <c r="BF322" s="14" t="s">
        <v>258</v>
      </c>
    </row>
    <row r="323" spans="1:58">
      <c r="A323" s="1" t="s">
        <v>92</v>
      </c>
      <c r="B323" s="1" t="s">
        <v>22</v>
      </c>
      <c r="BD323" s="1" t="s">
        <v>258</v>
      </c>
      <c r="BE323" s="1" t="s">
        <v>258</v>
      </c>
      <c r="BF323" s="1" t="s">
        <v>258</v>
      </c>
    </row>
    <row r="324" spans="1:58">
      <c r="A324" s="11"/>
      <c r="B324" s="11" t="s">
        <v>23</v>
      </c>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t="s">
        <v>258</v>
      </c>
      <c r="BE324" s="12" t="s">
        <v>258</v>
      </c>
      <c r="BF324" s="12" t="s">
        <v>258</v>
      </c>
    </row>
    <row r="325" spans="1:58">
      <c r="A325" s="12"/>
      <c r="B325" s="11" t="s">
        <v>24</v>
      </c>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t="s">
        <v>258</v>
      </c>
      <c r="BE325" s="12" t="s">
        <v>258</v>
      </c>
      <c r="BF325" s="12" t="s">
        <v>258</v>
      </c>
    </row>
    <row r="326" spans="1:58">
      <c r="A326" s="12"/>
      <c r="B326" s="11" t="s">
        <v>259</v>
      </c>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t="s">
        <v>258</v>
      </c>
      <c r="BE326" s="12" t="s">
        <v>258</v>
      </c>
      <c r="BF326" s="12" t="s">
        <v>258</v>
      </c>
    </row>
    <row r="327" spans="1:58">
      <c r="A327" s="12"/>
      <c r="B327" s="11" t="s">
        <v>327</v>
      </c>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t="s">
        <v>258</v>
      </c>
      <c r="BE327" s="12" t="s">
        <v>258</v>
      </c>
      <c r="BF327" s="12" t="s">
        <v>258</v>
      </c>
    </row>
    <row r="328" spans="1:58">
      <c r="A328" s="12"/>
      <c r="B328" s="11" t="s">
        <v>31</v>
      </c>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t="s">
        <v>258</v>
      </c>
      <c r="BE328" s="12" t="s">
        <v>258</v>
      </c>
      <c r="BF328" s="12" t="s">
        <v>258</v>
      </c>
    </row>
    <row r="329" spans="1:58">
      <c r="A329" s="12"/>
      <c r="B329" s="11" t="s">
        <v>26</v>
      </c>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t="s">
        <v>258</v>
      </c>
      <c r="BE329" s="12" t="s">
        <v>258</v>
      </c>
      <c r="BF329" s="12" t="s">
        <v>258</v>
      </c>
    </row>
    <row r="330" spans="1:58">
      <c r="A330" s="12"/>
      <c r="B330" s="11"/>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t="s">
        <v>258</v>
      </c>
      <c r="BE330" s="12" t="s">
        <v>258</v>
      </c>
      <c r="BF330" s="12" t="s">
        <v>258</v>
      </c>
    </row>
    <row r="331" spans="1:58">
      <c r="A331" s="12" t="s">
        <v>93</v>
      </c>
      <c r="B331" s="12" t="s">
        <v>22</v>
      </c>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t="s">
        <v>258</v>
      </c>
      <c r="BE331" s="12" t="s">
        <v>258</v>
      </c>
      <c r="BF331" s="12" t="s">
        <v>258</v>
      </c>
    </row>
    <row r="332" spans="1:58">
      <c r="A332" s="12"/>
      <c r="B332" s="12" t="s">
        <v>23</v>
      </c>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t="s">
        <v>258</v>
      </c>
      <c r="BE332" s="12" t="s">
        <v>258</v>
      </c>
      <c r="BF332" s="12" t="s">
        <v>258</v>
      </c>
    </row>
    <row r="333" spans="1:58">
      <c r="A333" s="12"/>
      <c r="B333" s="12" t="s">
        <v>24</v>
      </c>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t="s">
        <v>258</v>
      </c>
      <c r="BE333" s="12" t="s">
        <v>258</v>
      </c>
      <c r="BF333" s="12" t="s">
        <v>258</v>
      </c>
    </row>
    <row r="334" spans="1:58">
      <c r="A334" s="12"/>
      <c r="B334" s="12" t="s">
        <v>259</v>
      </c>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t="s">
        <v>258</v>
      </c>
      <c r="BE334" s="12" t="s">
        <v>258</v>
      </c>
      <c r="BF334" s="12" t="s">
        <v>258</v>
      </c>
    </row>
    <row r="335" spans="1:58">
      <c r="A335" s="12"/>
      <c r="B335" s="12" t="s">
        <v>327</v>
      </c>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t="s">
        <v>258</v>
      </c>
      <c r="BE335" s="12" t="s">
        <v>258</v>
      </c>
      <c r="BF335" s="12" t="s">
        <v>258</v>
      </c>
    </row>
    <row r="336" spans="1:58">
      <c r="A336" s="12"/>
      <c r="B336" s="12" t="s">
        <v>31</v>
      </c>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t="s">
        <v>258</v>
      </c>
      <c r="BE336" s="12" t="s">
        <v>258</v>
      </c>
      <c r="BF336" s="12" t="s">
        <v>258</v>
      </c>
    </row>
    <row r="337" spans="1:58">
      <c r="A337" s="12"/>
      <c r="B337" s="12" t="s">
        <v>26</v>
      </c>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t="s">
        <v>258</v>
      </c>
      <c r="BE337" s="12" t="s">
        <v>258</v>
      </c>
      <c r="BF337" s="12" t="s">
        <v>258</v>
      </c>
    </row>
    <row r="340" spans="1:58" s="47" customFormat="1">
      <c r="A340" s="48"/>
      <c r="B340" s="48"/>
    </row>
    <row r="341" spans="1:58">
      <c r="D341" s="10"/>
      <c r="E341" s="10"/>
      <c r="F341" s="10"/>
      <c r="G341" s="10"/>
      <c r="H341" s="10"/>
      <c r="I341" s="10"/>
      <c r="J341" s="10"/>
      <c r="K341" s="10"/>
      <c r="L341" s="10"/>
      <c r="M341" s="10"/>
      <c r="N341" s="10"/>
    </row>
    <row r="342" spans="1:58">
      <c r="A342" s="4" t="s">
        <v>94</v>
      </c>
      <c r="B342" s="4" t="s">
        <v>95</v>
      </c>
      <c r="C342" s="18">
        <f>C411</f>
        <v>362653.00000000017</v>
      </c>
      <c r="D342" s="18">
        <f t="shared" ref="D342:BC344" si="57">D411</f>
        <v>364570.99999999988</v>
      </c>
      <c r="E342" s="18">
        <f t="shared" si="57"/>
        <v>363630</v>
      </c>
      <c r="F342" s="18">
        <f t="shared" si="57"/>
        <v>361634.00000000006</v>
      </c>
      <c r="G342" s="18">
        <f t="shared" si="57"/>
        <v>361782.00000000006</v>
      </c>
      <c r="H342" s="18">
        <f t="shared" si="57"/>
        <v>364637</v>
      </c>
      <c r="I342" s="18">
        <f t="shared" si="57"/>
        <v>368378</v>
      </c>
      <c r="J342" s="18">
        <f t="shared" si="57"/>
        <v>368806.05075570842</v>
      </c>
      <c r="K342" s="18">
        <f t="shared" si="57"/>
        <v>369146.17248162185</v>
      </c>
      <c r="L342" s="18">
        <f t="shared" si="57"/>
        <v>369378.10093967849</v>
      </c>
      <c r="M342" s="18">
        <f t="shared" si="57"/>
        <v>369455.68589110987</v>
      </c>
      <c r="N342" s="18">
        <f t="shared" si="57"/>
        <v>369470.14395188197</v>
      </c>
      <c r="O342" s="18">
        <f t="shared" si="57"/>
        <v>369629.21075458149</v>
      </c>
      <c r="P342" s="18">
        <f t="shared" si="57"/>
        <v>369755.88081589615</v>
      </c>
      <c r="Q342" s="18">
        <f t="shared" si="57"/>
        <v>369895.33975955332</v>
      </c>
      <c r="R342" s="18">
        <f t="shared" si="57"/>
        <v>369984.09537736065</v>
      </c>
      <c r="S342" s="18">
        <f t="shared" si="57"/>
        <v>370085.12548201164</v>
      </c>
      <c r="T342" s="18">
        <f t="shared" si="57"/>
        <v>370330.59621899429</v>
      </c>
      <c r="U342" s="18">
        <f t="shared" si="57"/>
        <v>370537.97022656596</v>
      </c>
      <c r="V342" s="18">
        <f t="shared" si="57"/>
        <v>370731.7171830897</v>
      </c>
      <c r="W342" s="18">
        <f t="shared" si="57"/>
        <v>370908.95420947112</v>
      </c>
      <c r="X342" s="18">
        <f t="shared" si="57"/>
        <v>371061.54765285447</v>
      </c>
      <c r="Y342" s="18">
        <f t="shared" si="57"/>
        <v>371304.54029619682</v>
      </c>
      <c r="Z342" s="18">
        <f t="shared" si="57"/>
        <v>371444.30247623799</v>
      </c>
      <c r="AA342" s="18">
        <f t="shared" si="57"/>
        <v>371377.50836478639</v>
      </c>
      <c r="AB342" s="18">
        <f t="shared" si="57"/>
        <v>371172.48776437232</v>
      </c>
      <c r="AC342" s="18">
        <f t="shared" si="57"/>
        <v>370844.89720847167</v>
      </c>
      <c r="AD342" s="18">
        <f t="shared" si="57"/>
        <v>370506.9192390595</v>
      </c>
      <c r="AE342" s="18">
        <f t="shared" si="57"/>
        <v>370036.98157847684</v>
      </c>
      <c r="AF342" s="18">
        <f t="shared" si="57"/>
        <v>369468.00379167427</v>
      </c>
      <c r="AG342" s="18">
        <f t="shared" si="57"/>
        <v>368900.93879922223</v>
      </c>
      <c r="AH342" s="18">
        <f t="shared" si="57"/>
        <v>368307.56067174918</v>
      </c>
      <c r="AI342" s="18">
        <f t="shared" si="57"/>
        <v>367701.89438495121</v>
      </c>
      <c r="AJ342" s="18">
        <f t="shared" si="57"/>
        <v>367063.96256126463</v>
      </c>
      <c r="AK342" s="18">
        <f t="shared" si="57"/>
        <v>366392.70441247447</v>
      </c>
      <c r="AL342" s="18">
        <f t="shared" si="57"/>
        <v>365690.28227866953</v>
      </c>
      <c r="AM342" s="18">
        <f t="shared" si="57"/>
        <v>364957.96179924137</v>
      </c>
      <c r="AN342" s="18">
        <f t="shared" si="57"/>
        <v>364199.01093950734</v>
      </c>
      <c r="AO342" s="18">
        <f t="shared" si="57"/>
        <v>363402.1511257544</v>
      </c>
      <c r="AP342" s="18">
        <f t="shared" si="57"/>
        <v>362569.68269965309</v>
      </c>
      <c r="AQ342" s="18">
        <f t="shared" si="57"/>
        <v>361716.71108175279</v>
      </c>
      <c r="AR342" s="18">
        <f t="shared" si="57"/>
        <v>360836.44057528418</v>
      </c>
      <c r="AS342" s="18">
        <f t="shared" si="57"/>
        <v>359937.6363700853</v>
      </c>
      <c r="AT342" s="18">
        <f t="shared" si="57"/>
        <v>359025.61711084575</v>
      </c>
      <c r="AU342" s="18">
        <f t="shared" si="57"/>
        <v>358098.92510938906</v>
      </c>
      <c r="AV342" s="18">
        <f t="shared" si="57"/>
        <v>357168.47635383549</v>
      </c>
      <c r="AW342" s="18">
        <f t="shared" si="57"/>
        <v>356227.55002205388</v>
      </c>
      <c r="AX342" s="18">
        <f t="shared" si="57"/>
        <v>355280.27400278486</v>
      </c>
      <c r="AY342" s="18">
        <f t="shared" si="57"/>
        <v>354324.23395472532</v>
      </c>
      <c r="AZ342" s="18">
        <f t="shared" si="57"/>
        <v>353355.91930187005</v>
      </c>
      <c r="BA342" s="18">
        <f t="shared" si="57"/>
        <v>352376.7920066932</v>
      </c>
      <c r="BB342" s="18">
        <f t="shared" si="57"/>
        <v>351383.59000132233</v>
      </c>
      <c r="BC342" s="18">
        <f t="shared" si="57"/>
        <v>350377.07489647123</v>
      </c>
      <c r="BD342" s="1" t="s">
        <v>258</v>
      </c>
      <c r="BE342" s="1" t="s">
        <v>258</v>
      </c>
      <c r="BF342" s="1" t="s">
        <v>258</v>
      </c>
    </row>
    <row r="343" spans="1:58">
      <c r="B343" s="4" t="s">
        <v>96</v>
      </c>
      <c r="C343" s="18">
        <f t="shared" ref="C343:R344" si="58">C412</f>
        <v>366880.99999999994</v>
      </c>
      <c r="D343" s="18">
        <f t="shared" si="58"/>
        <v>369921.99999999994</v>
      </c>
      <c r="E343" s="18">
        <f t="shared" si="58"/>
        <v>370042</v>
      </c>
      <c r="F343" s="18">
        <f t="shared" si="58"/>
        <v>367068.99999999988</v>
      </c>
      <c r="G343" s="18">
        <f t="shared" si="58"/>
        <v>366643.00000000006</v>
      </c>
      <c r="H343" s="18">
        <f t="shared" si="58"/>
        <v>368997</v>
      </c>
      <c r="I343" s="18">
        <f t="shared" si="58"/>
        <v>372141</v>
      </c>
      <c r="J343" s="18">
        <f t="shared" si="58"/>
        <v>372381.7870801838</v>
      </c>
      <c r="K343" s="18">
        <f t="shared" si="58"/>
        <v>372495.87154717569</v>
      </c>
      <c r="L343" s="18">
        <f t="shared" si="58"/>
        <v>372523.32447552815</v>
      </c>
      <c r="M343" s="18">
        <f t="shared" si="58"/>
        <v>372495.60229012242</v>
      </c>
      <c r="N343" s="18">
        <f t="shared" si="58"/>
        <v>372444.30996184354</v>
      </c>
      <c r="O343" s="18">
        <f t="shared" si="58"/>
        <v>372533.08451521938</v>
      </c>
      <c r="P343" s="18">
        <f t="shared" si="58"/>
        <v>372630.15118598542</v>
      </c>
      <c r="Q343" s="18">
        <f t="shared" si="58"/>
        <v>372681.35717066331</v>
      </c>
      <c r="R343" s="18">
        <f t="shared" si="58"/>
        <v>372725.0514092861</v>
      </c>
      <c r="S343" s="18">
        <f t="shared" si="57"/>
        <v>372765.41008370323</v>
      </c>
      <c r="T343" s="18">
        <f t="shared" si="57"/>
        <v>372973.76961274556</v>
      </c>
      <c r="U343" s="18">
        <f t="shared" si="57"/>
        <v>373184.88803867233</v>
      </c>
      <c r="V343" s="18">
        <f t="shared" si="57"/>
        <v>373369.52940074407</v>
      </c>
      <c r="W343" s="18">
        <f t="shared" si="57"/>
        <v>373531.79086875601</v>
      </c>
      <c r="X343" s="18">
        <f t="shared" si="57"/>
        <v>373612.60394152097</v>
      </c>
      <c r="Y343" s="18">
        <f t="shared" si="57"/>
        <v>373795.24507473002</v>
      </c>
      <c r="Z343" s="18">
        <f t="shared" si="57"/>
        <v>373889.17493762041</v>
      </c>
      <c r="AA343" s="18">
        <f t="shared" si="57"/>
        <v>373774.40673122508</v>
      </c>
      <c r="AB343" s="18">
        <f t="shared" si="57"/>
        <v>373572.68573018519</v>
      </c>
      <c r="AC343" s="18">
        <f t="shared" si="57"/>
        <v>373215.14320477581</v>
      </c>
      <c r="AD343" s="18">
        <f t="shared" si="57"/>
        <v>372804.62866853509</v>
      </c>
      <c r="AE343" s="18">
        <f t="shared" si="57"/>
        <v>372334.64432435844</v>
      </c>
      <c r="AF343" s="18">
        <f t="shared" si="57"/>
        <v>371861.85175741452</v>
      </c>
      <c r="AG343" s="18">
        <f t="shared" si="57"/>
        <v>371449.41718387837</v>
      </c>
      <c r="AH343" s="18">
        <f t="shared" si="57"/>
        <v>371039.00069724501</v>
      </c>
      <c r="AI343" s="18">
        <f t="shared" si="57"/>
        <v>370617.96771550702</v>
      </c>
      <c r="AJ343" s="18">
        <f t="shared" si="57"/>
        <v>370170.85511698702</v>
      </c>
      <c r="AK343" s="18">
        <f t="shared" si="57"/>
        <v>369689.34372148116</v>
      </c>
      <c r="AL343" s="18">
        <f t="shared" si="57"/>
        <v>369156.45838034258</v>
      </c>
      <c r="AM343" s="18">
        <f t="shared" si="57"/>
        <v>368570.06354699953</v>
      </c>
      <c r="AN343" s="18">
        <f t="shared" si="57"/>
        <v>367914.86151918781</v>
      </c>
      <c r="AO343" s="18">
        <f t="shared" si="57"/>
        <v>367191.95729108213</v>
      </c>
      <c r="AP343" s="18">
        <f t="shared" si="57"/>
        <v>366385.98535408784</v>
      </c>
      <c r="AQ343" s="18">
        <f t="shared" si="57"/>
        <v>365510.93680899404</v>
      </c>
      <c r="AR343" s="18">
        <f t="shared" si="57"/>
        <v>364574.43282546545</v>
      </c>
      <c r="AS343" s="18">
        <f t="shared" si="57"/>
        <v>363583.95665458322</v>
      </c>
      <c r="AT343" s="18">
        <f t="shared" si="57"/>
        <v>362549.07240633084</v>
      </c>
      <c r="AU343" s="18">
        <f t="shared" si="57"/>
        <v>361458.23844924633</v>
      </c>
      <c r="AV343" s="18">
        <f t="shared" si="57"/>
        <v>360324.23300244776</v>
      </c>
      <c r="AW343" s="18">
        <f t="shared" si="57"/>
        <v>359159.14765343932</v>
      </c>
      <c r="AX343" s="18">
        <f t="shared" si="57"/>
        <v>357961.86451975419</v>
      </c>
      <c r="AY343" s="18">
        <f t="shared" si="57"/>
        <v>356742.66510396323</v>
      </c>
      <c r="AZ343" s="18">
        <f t="shared" si="57"/>
        <v>355509.56170469883</v>
      </c>
      <c r="BA343" s="18">
        <f t="shared" si="57"/>
        <v>354266.5895240918</v>
      </c>
      <c r="BB343" s="18">
        <f t="shared" si="57"/>
        <v>353029.79766899289</v>
      </c>
      <c r="BC343" s="18">
        <f t="shared" si="57"/>
        <v>351802.40465201018</v>
      </c>
      <c r="BD343" s="1" t="s">
        <v>258</v>
      </c>
      <c r="BE343" s="1" t="s">
        <v>258</v>
      </c>
      <c r="BF343" s="1" t="s">
        <v>258</v>
      </c>
    </row>
    <row r="344" spans="1:58">
      <c r="B344" s="4" t="s">
        <v>97</v>
      </c>
      <c r="C344" s="18">
        <f t="shared" si="58"/>
        <v>729534.00000000012</v>
      </c>
      <c r="D344" s="18">
        <f t="shared" si="57"/>
        <v>734493.00000000023</v>
      </c>
      <c r="E344" s="18">
        <f t="shared" si="57"/>
        <v>733672.00000000023</v>
      </c>
      <c r="F344" s="18">
        <f t="shared" si="57"/>
        <v>728703.00000000023</v>
      </c>
      <c r="G344" s="18">
        <f t="shared" si="57"/>
        <v>728425</v>
      </c>
      <c r="H344" s="18">
        <f t="shared" si="57"/>
        <v>733633.99999999988</v>
      </c>
      <c r="I344" s="18">
        <f t="shared" si="57"/>
        <v>740519</v>
      </c>
      <c r="J344" s="18">
        <f t="shared" si="57"/>
        <v>741187.83783589222</v>
      </c>
      <c r="K344" s="18">
        <f t="shared" si="57"/>
        <v>741642.04402879719</v>
      </c>
      <c r="L344" s="18">
        <f t="shared" si="57"/>
        <v>741901.4254152067</v>
      </c>
      <c r="M344" s="18">
        <f t="shared" si="57"/>
        <v>741951.28818123275</v>
      </c>
      <c r="N344" s="18">
        <f t="shared" si="57"/>
        <v>741914.45391372521</v>
      </c>
      <c r="O344" s="18">
        <f t="shared" si="57"/>
        <v>742162.29526980082</v>
      </c>
      <c r="P344" s="18">
        <f t="shared" si="57"/>
        <v>742386.03200188174</v>
      </c>
      <c r="Q344" s="18">
        <f t="shared" si="57"/>
        <v>742576.69693021663</v>
      </c>
      <c r="R344" s="18">
        <f t="shared" si="57"/>
        <v>742709.14678664692</v>
      </c>
      <c r="S344" s="18">
        <f t="shared" si="57"/>
        <v>742850.5355657147</v>
      </c>
      <c r="T344" s="18">
        <f t="shared" si="57"/>
        <v>743304.3658317402</v>
      </c>
      <c r="U344" s="18">
        <f t="shared" si="57"/>
        <v>743722.85826523858</v>
      </c>
      <c r="V344" s="18">
        <f t="shared" si="57"/>
        <v>744101.24658383382</v>
      </c>
      <c r="W344" s="18">
        <f t="shared" si="57"/>
        <v>744440.74507822772</v>
      </c>
      <c r="X344" s="18">
        <f t="shared" si="57"/>
        <v>744674.15159437549</v>
      </c>
      <c r="Y344" s="18">
        <f t="shared" si="57"/>
        <v>745099.78537092649</v>
      </c>
      <c r="Z344" s="18">
        <f t="shared" si="57"/>
        <v>745333.4774138584</v>
      </c>
      <c r="AA344" s="18">
        <f t="shared" si="57"/>
        <v>745151.91509601113</v>
      </c>
      <c r="AB344" s="18">
        <f t="shared" si="57"/>
        <v>744745.17349455738</v>
      </c>
      <c r="AC344" s="18">
        <f t="shared" si="57"/>
        <v>744060.04041324742</v>
      </c>
      <c r="AD344" s="18">
        <f t="shared" si="57"/>
        <v>743311.54790759447</v>
      </c>
      <c r="AE344" s="18">
        <f t="shared" si="57"/>
        <v>742371.62590283516</v>
      </c>
      <c r="AF344" s="18">
        <f t="shared" si="57"/>
        <v>741329.85554908868</v>
      </c>
      <c r="AG344" s="18">
        <f t="shared" si="57"/>
        <v>740350.35598310095</v>
      </c>
      <c r="AH344" s="18">
        <f t="shared" si="57"/>
        <v>739346.56136899407</v>
      </c>
      <c r="AI344" s="18">
        <f t="shared" si="57"/>
        <v>738319.86210045812</v>
      </c>
      <c r="AJ344" s="18">
        <f t="shared" si="57"/>
        <v>737234.81767825177</v>
      </c>
      <c r="AK344" s="18">
        <f t="shared" si="57"/>
        <v>736082.04813395557</v>
      </c>
      <c r="AL344" s="18">
        <f t="shared" si="57"/>
        <v>734846.74065901188</v>
      </c>
      <c r="AM344" s="18">
        <f t="shared" si="57"/>
        <v>733528.02534624049</v>
      </c>
      <c r="AN344" s="18">
        <f t="shared" si="57"/>
        <v>732113.87245869485</v>
      </c>
      <c r="AO344" s="18">
        <f t="shared" si="57"/>
        <v>730594.10841683671</v>
      </c>
      <c r="AP344" s="18">
        <f t="shared" si="57"/>
        <v>728955.66805374098</v>
      </c>
      <c r="AQ344" s="18">
        <f t="shared" si="57"/>
        <v>727227.64789074718</v>
      </c>
      <c r="AR344" s="18">
        <f t="shared" si="57"/>
        <v>725410.87340074987</v>
      </c>
      <c r="AS344" s="18">
        <f t="shared" si="57"/>
        <v>723521.59302466852</v>
      </c>
      <c r="AT344" s="18">
        <f t="shared" si="57"/>
        <v>721574.68951717659</v>
      </c>
      <c r="AU344" s="18">
        <f t="shared" si="57"/>
        <v>719557.16355863563</v>
      </c>
      <c r="AV344" s="18">
        <f t="shared" si="57"/>
        <v>717492.7093562833</v>
      </c>
      <c r="AW344" s="18">
        <f t="shared" si="57"/>
        <v>715386.69767549285</v>
      </c>
      <c r="AX344" s="18">
        <f t="shared" si="57"/>
        <v>713242.13852253929</v>
      </c>
      <c r="AY344" s="18">
        <f t="shared" si="57"/>
        <v>711066.89905868843</v>
      </c>
      <c r="AZ344" s="18">
        <f t="shared" si="57"/>
        <v>708865.48100656876</v>
      </c>
      <c r="BA344" s="18">
        <f t="shared" si="57"/>
        <v>706643.38153078489</v>
      </c>
      <c r="BB344" s="18">
        <f t="shared" si="57"/>
        <v>704413.38767031534</v>
      </c>
      <c r="BC344" s="18">
        <f t="shared" si="57"/>
        <v>702179.47954848141</v>
      </c>
      <c r="BD344" s="1" t="s">
        <v>258</v>
      </c>
      <c r="BE344" s="1" t="s">
        <v>258</v>
      </c>
      <c r="BF344" s="1" t="s">
        <v>258</v>
      </c>
    </row>
    <row r="345" spans="1:58">
      <c r="BD345" s="1" t="s">
        <v>258</v>
      </c>
      <c r="BE345" s="1" t="s">
        <v>258</v>
      </c>
      <c r="BF345" s="1" t="s">
        <v>258</v>
      </c>
    </row>
    <row r="346" spans="1:58">
      <c r="A346" s="4" t="s">
        <v>320</v>
      </c>
      <c r="B346" s="4" t="s">
        <v>98</v>
      </c>
      <c r="C346" s="1">
        <f>C415</f>
        <v>0.49710225979872097</v>
      </c>
      <c r="D346" s="1">
        <f t="shared" ref="D346:BC348" si="59">D415</f>
        <v>0.49635735126134595</v>
      </c>
      <c r="E346" s="1">
        <f t="shared" si="59"/>
        <v>0.495630199871332</v>
      </c>
      <c r="F346" s="1">
        <f t="shared" si="59"/>
        <v>0.4962707714940105</v>
      </c>
      <c r="G346" s="1">
        <f t="shared" si="59"/>
        <v>0.49666334900641801</v>
      </c>
      <c r="H346" s="1">
        <f t="shared" si="59"/>
        <v>0.49702849104594399</v>
      </c>
      <c r="I346" s="1">
        <f t="shared" si="59"/>
        <v>0.4974592144158354</v>
      </c>
      <c r="J346" s="1">
        <f t="shared" si="59"/>
        <v>0.49758783391878381</v>
      </c>
      <c r="K346" s="1">
        <f t="shared" si="59"/>
        <v>0.49774170093745157</v>
      </c>
      <c r="L346" s="1">
        <f t="shared" si="59"/>
        <v>0.49788029552976698</v>
      </c>
      <c r="M346" s="1">
        <f t="shared" si="59"/>
        <v>0.49795140432570389</v>
      </c>
      <c r="N346" s="1">
        <f t="shared" si="59"/>
        <v>0.49799561391864516</v>
      </c>
      <c r="O346" s="1">
        <f t="shared" si="59"/>
        <v>0.49804363965998694</v>
      </c>
      <c r="P346" s="1">
        <f t="shared" si="59"/>
        <v>0.49806416726191705</v>
      </c>
      <c r="Q346" s="1">
        <f t="shared" si="59"/>
        <v>0.49812408777259826</v>
      </c>
      <c r="R346" s="1">
        <f t="shared" si="59"/>
        <v>0.4981547581285457</v>
      </c>
      <c r="S346" s="1">
        <f t="shared" si="59"/>
        <v>0.49819594624129182</v>
      </c>
      <c r="T346" s="1">
        <f t="shared" si="59"/>
        <v>0.4982220113891071</v>
      </c>
      <c r="U346" s="1">
        <f t="shared" si="59"/>
        <v>0.49822049451439432</v>
      </c>
      <c r="V346" s="1">
        <f t="shared" si="59"/>
        <v>0.4982275179421049</v>
      </c>
      <c r="W346" s="1">
        <f t="shared" si="59"/>
        <v>0.49823838453454755</v>
      </c>
      <c r="X346" s="1">
        <f t="shared" si="59"/>
        <v>0.49828713251077356</v>
      </c>
      <c r="Y346" s="1">
        <f t="shared" si="59"/>
        <v>0.49832860992082229</v>
      </c>
      <c r="Z346" s="1">
        <f t="shared" si="59"/>
        <v>0.49835988015065041</v>
      </c>
      <c r="AA346" s="1">
        <f t="shared" si="59"/>
        <v>0.49839167133715984</v>
      </c>
      <c r="AB346" s="1">
        <f t="shared" si="59"/>
        <v>0.49838857769661643</v>
      </c>
      <c r="AC346" s="1">
        <f t="shared" si="59"/>
        <v>0.49840722128083398</v>
      </c>
      <c r="AD346" s="1">
        <f t="shared" si="59"/>
        <v>0.498454410242957</v>
      </c>
      <c r="AE346" s="1">
        <f t="shared" si="59"/>
        <v>0.49845248480295351</v>
      </c>
      <c r="AF346" s="1">
        <f t="shared" si="59"/>
        <v>0.49838543669338187</v>
      </c>
      <c r="AG346" s="1">
        <f t="shared" si="59"/>
        <v>0.49827887002142895</v>
      </c>
      <c r="AH346" s="1">
        <f t="shared" si="59"/>
        <v>0.49815280129223966</v>
      </c>
      <c r="AI346" s="1">
        <f t="shared" si="59"/>
        <v>0.49802519647632143</v>
      </c>
      <c r="AJ346" s="1">
        <f t="shared" si="59"/>
        <v>0.49789287450807945</v>
      </c>
      <c r="AK346" s="1">
        <f t="shared" si="59"/>
        <v>0.49776068488739539</v>
      </c>
      <c r="AL346" s="1">
        <f t="shared" si="59"/>
        <v>0.49764156530206261</v>
      </c>
      <c r="AM346" s="1">
        <f t="shared" si="59"/>
        <v>0.49753785702594472</v>
      </c>
      <c r="AN346" s="1">
        <f t="shared" si="59"/>
        <v>0.49746224547883444</v>
      </c>
      <c r="AO346" s="1">
        <f t="shared" si="59"/>
        <v>0.49740635318457449</v>
      </c>
      <c r="AP346" s="1">
        <f t="shared" si="59"/>
        <v>0.49738234928289665</v>
      </c>
      <c r="AQ346" s="1">
        <f t="shared" si="59"/>
        <v>0.49739130811497173</v>
      </c>
      <c r="AR346" s="1">
        <f t="shared" si="59"/>
        <v>0.49742353444975418</v>
      </c>
      <c r="AS346" s="1">
        <f t="shared" si="59"/>
        <v>0.49748015793885669</v>
      </c>
      <c r="AT346" s="1">
        <f t="shared" si="59"/>
        <v>0.49755849578243749</v>
      </c>
      <c r="AU346" s="1">
        <f t="shared" si="59"/>
        <v>0.49766570780614305</v>
      </c>
      <c r="AV346" s="1">
        <f t="shared" si="59"/>
        <v>0.4978008441009501</v>
      </c>
      <c r="AW346" s="1">
        <f t="shared" si="59"/>
        <v>0.4979510398775161</v>
      </c>
      <c r="AX346" s="1">
        <f t="shared" si="59"/>
        <v>0.49812014015147477</v>
      </c>
      <c r="AY346" s="1">
        <f t="shared" si="59"/>
        <v>0.49829943486861833</v>
      </c>
      <c r="AZ346" s="1">
        <f t="shared" si="59"/>
        <v>0.49848092306612918</v>
      </c>
      <c r="BA346" s="1">
        <f t="shared" si="59"/>
        <v>0.49866283505457543</v>
      </c>
      <c r="BB346" s="1">
        <f t="shared" si="59"/>
        <v>0.49883150455649689</v>
      </c>
      <c r="BC346" s="1">
        <f t="shared" si="59"/>
        <v>0.49898506735311071</v>
      </c>
      <c r="BD346" s="1" t="s">
        <v>258</v>
      </c>
      <c r="BE346" s="1" t="s">
        <v>258</v>
      </c>
      <c r="BF346" s="1" t="s">
        <v>258</v>
      </c>
    </row>
    <row r="347" spans="1:58">
      <c r="B347" s="4" t="s">
        <v>99</v>
      </c>
      <c r="C347" s="1">
        <f t="shared" ref="C347:R348" si="60">C416</f>
        <v>0.50289774020127909</v>
      </c>
      <c r="D347" s="1">
        <f t="shared" si="60"/>
        <v>0.50364264873865405</v>
      </c>
      <c r="E347" s="1">
        <f t="shared" si="60"/>
        <v>0.50436980012866806</v>
      </c>
      <c r="F347" s="1">
        <f t="shared" si="60"/>
        <v>0.50372922850598956</v>
      </c>
      <c r="G347" s="1">
        <f t="shared" si="60"/>
        <v>0.50333665099358194</v>
      </c>
      <c r="H347" s="1">
        <f t="shared" si="60"/>
        <v>0.50297150895405607</v>
      </c>
      <c r="I347" s="1">
        <f t="shared" si="60"/>
        <v>0.5025407855841646</v>
      </c>
      <c r="J347" s="1">
        <f t="shared" si="60"/>
        <v>0.50241216608121619</v>
      </c>
      <c r="K347" s="1">
        <f t="shared" si="60"/>
        <v>0.50225829906254837</v>
      </c>
      <c r="L347" s="1">
        <f t="shared" si="60"/>
        <v>0.50211970447023302</v>
      </c>
      <c r="M347" s="1">
        <f t="shared" si="60"/>
        <v>0.50204859567429616</v>
      </c>
      <c r="N347" s="1">
        <f t="shared" si="60"/>
        <v>0.50200438608135478</v>
      </c>
      <c r="O347" s="1">
        <f t="shared" si="60"/>
        <v>0.50195636034001301</v>
      </c>
      <c r="P347" s="1">
        <f t="shared" si="60"/>
        <v>0.50193583273808295</v>
      </c>
      <c r="Q347" s="1">
        <f t="shared" si="60"/>
        <v>0.50187591222740169</v>
      </c>
      <c r="R347" s="1">
        <f t="shared" si="60"/>
        <v>0.5018452418714543</v>
      </c>
      <c r="S347" s="1">
        <f t="shared" si="59"/>
        <v>0.50180405375870818</v>
      </c>
      <c r="T347" s="1">
        <f t="shared" si="59"/>
        <v>0.50177798861089284</v>
      </c>
      <c r="U347" s="1">
        <f t="shared" si="59"/>
        <v>0.50177950548560568</v>
      </c>
      <c r="V347" s="1">
        <f t="shared" si="59"/>
        <v>0.50177248205789504</v>
      </c>
      <c r="W347" s="1">
        <f t="shared" si="59"/>
        <v>0.5017616154654525</v>
      </c>
      <c r="X347" s="1">
        <f t="shared" si="59"/>
        <v>0.50171286748922639</v>
      </c>
      <c r="Y347" s="1">
        <f t="shared" si="59"/>
        <v>0.50167139007917771</v>
      </c>
      <c r="Z347" s="1">
        <f t="shared" si="59"/>
        <v>0.50164011984934964</v>
      </c>
      <c r="AA347" s="1">
        <f t="shared" si="59"/>
        <v>0.50160832866284011</v>
      </c>
      <c r="AB347" s="1">
        <f t="shared" si="59"/>
        <v>0.50161142230338363</v>
      </c>
      <c r="AC347" s="1">
        <f t="shared" si="59"/>
        <v>0.50159277871916608</v>
      </c>
      <c r="AD347" s="1">
        <f t="shared" si="59"/>
        <v>0.501545589757043</v>
      </c>
      <c r="AE347" s="1">
        <f t="shared" si="59"/>
        <v>0.50154751519704655</v>
      </c>
      <c r="AF347" s="1">
        <f t="shared" si="59"/>
        <v>0.50161456330661813</v>
      </c>
      <c r="AG347" s="1">
        <f t="shared" si="59"/>
        <v>0.5017211299785711</v>
      </c>
      <c r="AH347" s="1">
        <f t="shared" si="59"/>
        <v>0.5018471987077604</v>
      </c>
      <c r="AI347" s="1">
        <f t="shared" si="59"/>
        <v>0.50197480352367863</v>
      </c>
      <c r="AJ347" s="1">
        <f t="shared" si="59"/>
        <v>0.50210712549192049</v>
      </c>
      <c r="AK347" s="1">
        <f t="shared" si="59"/>
        <v>0.50223931511260456</v>
      </c>
      <c r="AL347" s="1">
        <f t="shared" si="59"/>
        <v>0.50235843469793739</v>
      </c>
      <c r="AM347" s="1">
        <f t="shared" si="59"/>
        <v>0.50246214297405523</v>
      </c>
      <c r="AN347" s="1">
        <f t="shared" si="59"/>
        <v>0.50253775452116556</v>
      </c>
      <c r="AO347" s="1">
        <f t="shared" si="59"/>
        <v>0.50259364681542551</v>
      </c>
      <c r="AP347" s="1">
        <f t="shared" si="59"/>
        <v>0.5026176507171034</v>
      </c>
      <c r="AQ347" s="1">
        <f t="shared" si="59"/>
        <v>0.50260869188502832</v>
      </c>
      <c r="AR347" s="1">
        <f t="shared" si="59"/>
        <v>0.50257646555024582</v>
      </c>
      <c r="AS347" s="1">
        <f t="shared" si="59"/>
        <v>0.50251984206114331</v>
      </c>
      <c r="AT347" s="1">
        <f t="shared" si="59"/>
        <v>0.50244150421756251</v>
      </c>
      <c r="AU347" s="1">
        <f t="shared" si="59"/>
        <v>0.50233429219385695</v>
      </c>
      <c r="AV347" s="1">
        <f t="shared" si="59"/>
        <v>0.50219915589904995</v>
      </c>
      <c r="AW347" s="1">
        <f t="shared" si="59"/>
        <v>0.5020489601224839</v>
      </c>
      <c r="AX347" s="1">
        <f t="shared" si="59"/>
        <v>0.50187985984852523</v>
      </c>
      <c r="AY347" s="1">
        <f t="shared" si="59"/>
        <v>0.50170056513138173</v>
      </c>
      <c r="AZ347" s="1">
        <f t="shared" si="59"/>
        <v>0.50151907693387088</v>
      </c>
      <c r="BA347" s="1">
        <f t="shared" si="59"/>
        <v>0.50133716494542457</v>
      </c>
      <c r="BB347" s="1">
        <f t="shared" si="59"/>
        <v>0.50116849544350317</v>
      </c>
      <c r="BC347" s="1">
        <f t="shared" si="59"/>
        <v>0.50101493264688934</v>
      </c>
      <c r="BD347" s="1" t="s">
        <v>258</v>
      </c>
      <c r="BE347" s="1" t="s">
        <v>258</v>
      </c>
      <c r="BF347" s="1" t="s">
        <v>258</v>
      </c>
    </row>
    <row r="348" spans="1:58">
      <c r="B348" s="4" t="s">
        <v>97</v>
      </c>
      <c r="C348" s="1">
        <f t="shared" si="60"/>
        <v>1</v>
      </c>
      <c r="D348" s="1">
        <f t="shared" si="59"/>
        <v>1</v>
      </c>
      <c r="E348" s="1">
        <f t="shared" si="59"/>
        <v>1</v>
      </c>
      <c r="F348" s="1">
        <f t="shared" si="59"/>
        <v>1</v>
      </c>
      <c r="G348" s="1">
        <f t="shared" si="59"/>
        <v>1</v>
      </c>
      <c r="H348" s="1">
        <f t="shared" si="59"/>
        <v>1</v>
      </c>
      <c r="I348" s="1">
        <f t="shared" si="59"/>
        <v>1</v>
      </c>
      <c r="J348" s="1">
        <f t="shared" si="59"/>
        <v>1</v>
      </c>
      <c r="K348" s="1">
        <f t="shared" si="59"/>
        <v>1</v>
      </c>
      <c r="L348" s="1">
        <f t="shared" si="59"/>
        <v>1</v>
      </c>
      <c r="M348" s="1">
        <f t="shared" si="59"/>
        <v>1</v>
      </c>
      <c r="N348" s="1">
        <f t="shared" si="59"/>
        <v>1</v>
      </c>
      <c r="O348" s="1">
        <f t="shared" si="59"/>
        <v>1</v>
      </c>
      <c r="P348" s="1">
        <f t="shared" si="59"/>
        <v>1</v>
      </c>
      <c r="Q348" s="1">
        <f t="shared" si="59"/>
        <v>1</v>
      </c>
      <c r="R348" s="1">
        <f t="shared" si="59"/>
        <v>1</v>
      </c>
      <c r="S348" s="1">
        <f t="shared" si="59"/>
        <v>1</v>
      </c>
      <c r="T348" s="1">
        <f t="shared" si="59"/>
        <v>1</v>
      </c>
      <c r="U348" s="1">
        <f t="shared" si="59"/>
        <v>1</v>
      </c>
      <c r="V348" s="1">
        <f t="shared" si="59"/>
        <v>1</v>
      </c>
      <c r="W348" s="1">
        <f t="shared" si="59"/>
        <v>1</v>
      </c>
      <c r="X348" s="1">
        <f t="shared" si="59"/>
        <v>1</v>
      </c>
      <c r="Y348" s="1">
        <f t="shared" si="59"/>
        <v>1</v>
      </c>
      <c r="Z348" s="1">
        <f t="shared" si="59"/>
        <v>1</v>
      </c>
      <c r="AA348" s="1">
        <f t="shared" si="59"/>
        <v>1</v>
      </c>
      <c r="AB348" s="1">
        <f t="shared" si="59"/>
        <v>1</v>
      </c>
      <c r="AC348" s="1">
        <f t="shared" si="59"/>
        <v>1</v>
      </c>
      <c r="AD348" s="1">
        <f t="shared" si="59"/>
        <v>1</v>
      </c>
      <c r="AE348" s="1">
        <f t="shared" si="59"/>
        <v>1</v>
      </c>
      <c r="AF348" s="1">
        <f t="shared" si="59"/>
        <v>1</v>
      </c>
      <c r="AG348" s="1">
        <f t="shared" si="59"/>
        <v>1</v>
      </c>
      <c r="AH348" s="1">
        <f t="shared" si="59"/>
        <v>1</v>
      </c>
      <c r="AI348" s="1">
        <f t="shared" si="59"/>
        <v>1</v>
      </c>
      <c r="AJ348" s="1">
        <f t="shared" si="59"/>
        <v>1</v>
      </c>
      <c r="AK348" s="1">
        <f t="shared" si="59"/>
        <v>1</v>
      </c>
      <c r="AL348" s="1">
        <f t="shared" si="59"/>
        <v>1</v>
      </c>
      <c r="AM348" s="1">
        <f t="shared" si="59"/>
        <v>1</v>
      </c>
      <c r="AN348" s="1">
        <f t="shared" si="59"/>
        <v>1</v>
      </c>
      <c r="AO348" s="1">
        <f t="shared" si="59"/>
        <v>1</v>
      </c>
      <c r="AP348" s="1">
        <f t="shared" si="59"/>
        <v>1</v>
      </c>
      <c r="AQ348" s="1">
        <f t="shared" si="59"/>
        <v>1</v>
      </c>
      <c r="AR348" s="1">
        <f t="shared" si="59"/>
        <v>1</v>
      </c>
      <c r="AS348" s="1">
        <f t="shared" si="59"/>
        <v>1</v>
      </c>
      <c r="AT348" s="1">
        <f t="shared" si="59"/>
        <v>1</v>
      </c>
      <c r="AU348" s="1">
        <f t="shared" si="59"/>
        <v>1</v>
      </c>
      <c r="AV348" s="1">
        <f t="shared" si="59"/>
        <v>1</v>
      </c>
      <c r="AW348" s="1">
        <f t="shared" si="59"/>
        <v>1</v>
      </c>
      <c r="AX348" s="1">
        <f t="shared" si="59"/>
        <v>1</v>
      </c>
      <c r="AY348" s="1">
        <f t="shared" si="59"/>
        <v>1</v>
      </c>
      <c r="AZ348" s="1">
        <f t="shared" si="59"/>
        <v>1</v>
      </c>
      <c r="BA348" s="1">
        <f t="shared" si="59"/>
        <v>1</v>
      </c>
      <c r="BB348" s="1">
        <f t="shared" si="59"/>
        <v>1</v>
      </c>
      <c r="BC348" s="1">
        <f t="shared" si="59"/>
        <v>1</v>
      </c>
      <c r="BD348" s="1" t="s">
        <v>258</v>
      </c>
      <c r="BE348" s="1" t="s">
        <v>258</v>
      </c>
      <c r="BF348" s="1" t="s">
        <v>258</v>
      </c>
    </row>
    <row r="349" spans="1:58">
      <c r="BD349" s="1" t="s">
        <v>258</v>
      </c>
      <c r="BE349" s="1" t="s">
        <v>258</v>
      </c>
      <c r="BF349" s="1" t="s">
        <v>258</v>
      </c>
    </row>
    <row r="350" spans="1:58">
      <c r="A350" s="4" t="s">
        <v>100</v>
      </c>
      <c r="B350" s="4" t="s">
        <v>101</v>
      </c>
      <c r="C350" s="22"/>
      <c r="D350" s="22"/>
      <c r="E350" s="22"/>
      <c r="F350" s="22"/>
      <c r="G350" s="22"/>
      <c r="H350" s="22"/>
      <c r="I350" s="22"/>
      <c r="J350" s="22"/>
      <c r="K350" s="22"/>
      <c r="L350" s="22"/>
      <c r="M350" s="22"/>
      <c r="N350" s="22"/>
      <c r="BD350" s="1" t="s">
        <v>258</v>
      </c>
      <c r="BE350" s="1" t="s">
        <v>258</v>
      </c>
      <c r="BF350" s="1" t="s">
        <v>258</v>
      </c>
    </row>
    <row r="351" spans="1:58">
      <c r="B351" s="4" t="s">
        <v>102</v>
      </c>
      <c r="C351" s="22"/>
      <c r="D351" s="22"/>
      <c r="E351" s="22"/>
      <c r="F351" s="22"/>
      <c r="G351" s="22"/>
      <c r="H351" s="22"/>
      <c r="I351" s="22"/>
      <c r="J351" s="22"/>
      <c r="K351" s="22"/>
      <c r="L351" s="22"/>
      <c r="M351" s="22"/>
      <c r="N351" s="22"/>
      <c r="BD351" s="1" t="s">
        <v>258</v>
      </c>
      <c r="BE351" s="1" t="s">
        <v>258</v>
      </c>
      <c r="BF351" s="1" t="s">
        <v>258</v>
      </c>
    </row>
    <row r="352" spans="1:58">
      <c r="B352" s="4" t="s">
        <v>97</v>
      </c>
      <c r="C352" s="22"/>
      <c r="D352" s="22"/>
      <c r="E352" s="22"/>
      <c r="F352" s="22"/>
      <c r="G352" s="22"/>
      <c r="H352" s="22"/>
      <c r="I352" s="22"/>
      <c r="J352" s="22"/>
      <c r="K352" s="22"/>
      <c r="L352" s="22"/>
      <c r="M352" s="22"/>
      <c r="N352" s="22"/>
      <c r="BD352" s="1" t="s">
        <v>258</v>
      </c>
      <c r="BE352" s="1" t="s">
        <v>258</v>
      </c>
      <c r="BF352" s="1" t="s">
        <v>258</v>
      </c>
    </row>
    <row r="353" spans="1:58">
      <c r="BD353" s="1" t="s">
        <v>258</v>
      </c>
      <c r="BE353" s="1" t="s">
        <v>258</v>
      </c>
      <c r="BF353" s="1" t="s">
        <v>258</v>
      </c>
    </row>
    <row r="354" spans="1:58">
      <c r="A354" s="4" t="s">
        <v>103</v>
      </c>
      <c r="B354" s="4" t="s">
        <v>104</v>
      </c>
      <c r="BD354" s="1" t="s">
        <v>258</v>
      </c>
      <c r="BE354" s="1" t="s">
        <v>258</v>
      </c>
      <c r="BF354" s="1" t="s">
        <v>258</v>
      </c>
    </row>
    <row r="355" spans="1:58">
      <c r="B355" s="4" t="s">
        <v>105</v>
      </c>
      <c r="BD355" s="1" t="s">
        <v>258</v>
      </c>
      <c r="BE355" s="1" t="s">
        <v>258</v>
      </c>
      <c r="BF355" s="1" t="s">
        <v>258</v>
      </c>
    </row>
    <row r="356" spans="1:58">
      <c r="B356" s="4" t="s">
        <v>97</v>
      </c>
      <c r="BD356" s="1" t="s">
        <v>258</v>
      </c>
      <c r="BE356" s="1" t="s">
        <v>258</v>
      </c>
      <c r="BF356" s="1" t="s">
        <v>258</v>
      </c>
    </row>
    <row r="357" spans="1:58">
      <c r="BD357" s="1" t="s">
        <v>258</v>
      </c>
      <c r="BE357" s="1" t="s">
        <v>258</v>
      </c>
      <c r="BF357" s="1" t="s">
        <v>258</v>
      </c>
    </row>
    <row r="358" spans="1:58">
      <c r="A358" s="4" t="s">
        <v>321</v>
      </c>
      <c r="B358" s="4" t="s">
        <v>107</v>
      </c>
      <c r="C358" s="18">
        <f>C427</f>
        <v>80325</v>
      </c>
      <c r="D358" s="18">
        <f t="shared" ref="D358:BC361" si="61">D427</f>
        <v>80020</v>
      </c>
      <c r="E358" s="18">
        <f t="shared" si="61"/>
        <v>79689</v>
      </c>
      <c r="F358" s="18">
        <f t="shared" si="61"/>
        <v>78224</v>
      </c>
      <c r="G358" s="18">
        <f t="shared" si="61"/>
        <v>76917</v>
      </c>
      <c r="H358" s="18">
        <f t="shared" si="61"/>
        <v>75471.999999999985</v>
      </c>
      <c r="I358" s="18">
        <f t="shared" si="61"/>
        <v>74262.999999999985</v>
      </c>
      <c r="J358" s="18">
        <f t="shared" si="61"/>
        <v>73278.636145658325</v>
      </c>
      <c r="K358" s="18">
        <f t="shared" si="61"/>
        <v>72246.326852999206</v>
      </c>
      <c r="L358" s="18">
        <f t="shared" si="61"/>
        <v>71288.031088299787</v>
      </c>
      <c r="M358" s="18">
        <f t="shared" si="61"/>
        <v>70244.914474889345</v>
      </c>
      <c r="N358" s="18">
        <f t="shared" si="61"/>
        <v>69196.694751471223</v>
      </c>
      <c r="O358" s="18">
        <f t="shared" si="61"/>
        <v>68089.651884923718</v>
      </c>
      <c r="P358" s="18">
        <f t="shared" si="61"/>
        <v>67185.647564417013</v>
      </c>
      <c r="Q358" s="18">
        <f t="shared" si="61"/>
        <v>66486.957551811938</v>
      </c>
      <c r="R358" s="18">
        <f t="shared" si="61"/>
        <v>65774.70067955149</v>
      </c>
      <c r="S358" s="18">
        <f t="shared" si="61"/>
        <v>65547.832898366381</v>
      </c>
      <c r="T358" s="18">
        <f t="shared" si="61"/>
        <v>65323.679711335179</v>
      </c>
      <c r="U358" s="18">
        <f t="shared" si="61"/>
        <v>65284.532694418594</v>
      </c>
      <c r="V358" s="18">
        <f t="shared" si="61"/>
        <v>65430.024935233334</v>
      </c>
      <c r="W358" s="18">
        <f t="shared" si="61"/>
        <v>65800.872637721113</v>
      </c>
      <c r="X358" s="18">
        <f t="shared" si="61"/>
        <v>66258.717071689462</v>
      </c>
      <c r="Y358" s="18">
        <f t="shared" si="61"/>
        <v>66368.374664707168</v>
      </c>
      <c r="Z358" s="18">
        <f t="shared" si="61"/>
        <v>66475.70824756549</v>
      </c>
      <c r="AA358" s="18">
        <f t="shared" si="61"/>
        <v>66570.439081175486</v>
      </c>
      <c r="AB358" s="18">
        <f t="shared" si="61"/>
        <v>66649.855414355363</v>
      </c>
      <c r="AC358" s="18">
        <f t="shared" si="61"/>
        <v>66692.462943804363</v>
      </c>
      <c r="AD358" s="18">
        <f t="shared" si="61"/>
        <v>66695.011019907222</v>
      </c>
      <c r="AE358" s="18">
        <f t="shared" si="61"/>
        <v>66647.587960573859</v>
      </c>
      <c r="AF358" s="18">
        <f t="shared" si="61"/>
        <v>66553.556614149697</v>
      </c>
      <c r="AG358" s="18">
        <f t="shared" si="61"/>
        <v>66414.474172423535</v>
      </c>
      <c r="AH358" s="18">
        <f t="shared" si="61"/>
        <v>66242.181339557574</v>
      </c>
      <c r="AI358" s="18">
        <f t="shared" si="61"/>
        <v>66027.509706515586</v>
      </c>
      <c r="AJ358" s="18">
        <f t="shared" si="61"/>
        <v>65767.424099549549</v>
      </c>
      <c r="AK358" s="18">
        <f t="shared" si="61"/>
        <v>65464.968594866979</v>
      </c>
      <c r="AL358" s="18">
        <f t="shared" si="61"/>
        <v>65133.959608952355</v>
      </c>
      <c r="AM358" s="18">
        <f t="shared" si="61"/>
        <v>64773.462515521067</v>
      </c>
      <c r="AN358" s="18">
        <f t="shared" si="61"/>
        <v>64385.839775250919</v>
      </c>
      <c r="AO358" s="18">
        <f t="shared" si="61"/>
        <v>63971.521492360756</v>
      </c>
      <c r="AP358" s="18">
        <f t="shared" si="61"/>
        <v>63539.895309818661</v>
      </c>
      <c r="AQ358" s="18">
        <f t="shared" si="61"/>
        <v>63089.227637033109</v>
      </c>
      <c r="AR358" s="18">
        <f t="shared" si="61"/>
        <v>62636.834524874328</v>
      </c>
      <c r="AS358" s="18">
        <f t="shared" si="61"/>
        <v>62184.337713433917</v>
      </c>
      <c r="AT358" s="18">
        <f t="shared" si="61"/>
        <v>61742.577835176875</v>
      </c>
      <c r="AU358" s="18">
        <f t="shared" si="61"/>
        <v>61312.495231916473</v>
      </c>
      <c r="AV358" s="18">
        <f t="shared" si="61"/>
        <v>60884.504434935407</v>
      </c>
      <c r="AW358" s="18">
        <f t="shared" si="61"/>
        <v>60456.020156281214</v>
      </c>
      <c r="AX358" s="18">
        <f t="shared" si="61"/>
        <v>60028.755700847338</v>
      </c>
      <c r="AY358" s="18">
        <f t="shared" si="61"/>
        <v>59616.573899999537</v>
      </c>
      <c r="AZ358" s="18">
        <f t="shared" si="61"/>
        <v>59217.181305617196</v>
      </c>
      <c r="BA358" s="18">
        <f t="shared" si="61"/>
        <v>58822.321434226986</v>
      </c>
      <c r="BB358" s="18">
        <f t="shared" si="61"/>
        <v>58440.927866818747</v>
      </c>
      <c r="BC358" s="18">
        <f t="shared" si="61"/>
        <v>58068.388296580713</v>
      </c>
      <c r="BD358" s="1" t="s">
        <v>258</v>
      </c>
      <c r="BE358" s="1" t="s">
        <v>258</v>
      </c>
      <c r="BF358" s="1" t="s">
        <v>258</v>
      </c>
    </row>
    <row r="359" spans="1:58">
      <c r="B359" s="4" t="s">
        <v>108</v>
      </c>
      <c r="C359" s="18">
        <f t="shared" ref="C359:R361" si="62">C428</f>
        <v>483583.99999999988</v>
      </c>
      <c r="D359" s="18">
        <f t="shared" si="62"/>
        <v>488363.00000000012</v>
      </c>
      <c r="E359" s="18">
        <f t="shared" si="62"/>
        <v>487654.00000000012</v>
      </c>
      <c r="F359" s="18">
        <f t="shared" si="62"/>
        <v>484818.99999999988</v>
      </c>
      <c r="G359" s="18">
        <f t="shared" si="62"/>
        <v>486774</v>
      </c>
      <c r="H359" s="18">
        <f t="shared" si="62"/>
        <v>493790.00000000012</v>
      </c>
      <c r="I359" s="18">
        <f t="shared" si="62"/>
        <v>502188.99999999994</v>
      </c>
      <c r="J359" s="18">
        <f t="shared" si="62"/>
        <v>504715.00733535714</v>
      </c>
      <c r="K359" s="18">
        <f t="shared" si="62"/>
        <v>507267.20392148232</v>
      </c>
      <c r="L359" s="18">
        <f t="shared" si="62"/>
        <v>509251.17597829242</v>
      </c>
      <c r="M359" s="18">
        <f t="shared" si="62"/>
        <v>510790.19728181406</v>
      </c>
      <c r="N359" s="18">
        <f t="shared" si="62"/>
        <v>511503.63401014288</v>
      </c>
      <c r="O359" s="18">
        <f t="shared" si="62"/>
        <v>511582.76065527304</v>
      </c>
      <c r="P359" s="18">
        <f t="shared" si="62"/>
        <v>513623.02762890788</v>
      </c>
      <c r="Q359" s="18">
        <f t="shared" si="62"/>
        <v>512627.65125499899</v>
      </c>
      <c r="R359" s="18">
        <f t="shared" si="62"/>
        <v>511681.37236464419</v>
      </c>
      <c r="S359" s="18">
        <f t="shared" si="61"/>
        <v>510003.5418530436</v>
      </c>
      <c r="T359" s="18">
        <f t="shared" si="61"/>
        <v>508366.11906583281</v>
      </c>
      <c r="U359" s="18">
        <f t="shared" si="61"/>
        <v>506220.69300817046</v>
      </c>
      <c r="V359" s="18">
        <f t="shared" si="61"/>
        <v>503825.45244653482</v>
      </c>
      <c r="W359" s="18">
        <f t="shared" si="61"/>
        <v>501149.4023010853</v>
      </c>
      <c r="X359" s="18">
        <f t="shared" si="61"/>
        <v>498704.14085732028</v>
      </c>
      <c r="Y359" s="18">
        <f t="shared" si="61"/>
        <v>497181.33346006682</v>
      </c>
      <c r="Z359" s="18">
        <f t="shared" si="61"/>
        <v>495748.18640360731</v>
      </c>
      <c r="AA359" s="18">
        <f t="shared" si="61"/>
        <v>494367.04238981981</v>
      </c>
      <c r="AB359" s="18">
        <f t="shared" si="61"/>
        <v>492832.8314382903</v>
      </c>
      <c r="AC359" s="18">
        <f t="shared" si="61"/>
        <v>491443.0827092604</v>
      </c>
      <c r="AD359" s="18">
        <f t="shared" si="61"/>
        <v>490188.27064433205</v>
      </c>
      <c r="AE359" s="18">
        <f t="shared" si="61"/>
        <v>488702.14734054235</v>
      </c>
      <c r="AF359" s="18">
        <f t="shared" si="61"/>
        <v>487255.30521520076</v>
      </c>
      <c r="AG359" s="18">
        <f t="shared" si="61"/>
        <v>486095.66576240142</v>
      </c>
      <c r="AH359" s="18">
        <f t="shared" si="61"/>
        <v>484883.41198295471</v>
      </c>
      <c r="AI359" s="18">
        <f t="shared" si="61"/>
        <v>483918.86969334166</v>
      </c>
      <c r="AJ359" s="18">
        <f t="shared" si="61"/>
        <v>483480.49581510329</v>
      </c>
      <c r="AK359" s="18">
        <f t="shared" si="61"/>
        <v>483246.19308766397</v>
      </c>
      <c r="AL359" s="18">
        <f t="shared" si="61"/>
        <v>482957.82740882394</v>
      </c>
      <c r="AM359" s="18">
        <f t="shared" si="61"/>
        <v>482994.78469371429</v>
      </c>
      <c r="AN359" s="18">
        <f t="shared" si="61"/>
        <v>483013.46056432085</v>
      </c>
      <c r="AO359" s="18">
        <f t="shared" si="61"/>
        <v>482668.41147880303</v>
      </c>
      <c r="AP359" s="18">
        <f t="shared" si="61"/>
        <v>482381.14050187333</v>
      </c>
      <c r="AQ359" s="18">
        <f t="shared" si="61"/>
        <v>481819.43755981862</v>
      </c>
      <c r="AR359" s="18">
        <f t="shared" si="61"/>
        <v>480549.11083378061</v>
      </c>
      <c r="AS359" s="18">
        <f t="shared" si="61"/>
        <v>479331.14758784615</v>
      </c>
      <c r="AT359" s="18">
        <f t="shared" si="61"/>
        <v>477306.15158081258</v>
      </c>
      <c r="AU359" s="18">
        <f t="shared" si="61"/>
        <v>475099.09935726796</v>
      </c>
      <c r="AV359" s="18">
        <f t="shared" si="61"/>
        <v>472927.83600210282</v>
      </c>
      <c r="AW359" s="18">
        <f t="shared" si="61"/>
        <v>470506.41993064899</v>
      </c>
      <c r="AX359" s="18">
        <f t="shared" si="61"/>
        <v>467592.23042359145</v>
      </c>
      <c r="AY359" s="18">
        <f t="shared" si="61"/>
        <v>464625.12000191904</v>
      </c>
      <c r="AZ359" s="18">
        <f t="shared" si="61"/>
        <v>461909.97101373132</v>
      </c>
      <c r="BA359" s="18">
        <f t="shared" si="61"/>
        <v>459498.41055335023</v>
      </c>
      <c r="BB359" s="18">
        <f t="shared" si="61"/>
        <v>457067.36448667676</v>
      </c>
      <c r="BC359" s="18">
        <f t="shared" si="61"/>
        <v>455028.06097651197</v>
      </c>
      <c r="BD359" s="1" t="s">
        <v>258</v>
      </c>
      <c r="BE359" s="1" t="s">
        <v>258</v>
      </c>
      <c r="BF359" s="1" t="s">
        <v>258</v>
      </c>
    </row>
    <row r="360" spans="1:58">
      <c r="B360" s="4" t="s">
        <v>109</v>
      </c>
      <c r="C360" s="18">
        <f t="shared" si="62"/>
        <v>165624.99999999997</v>
      </c>
      <c r="D360" s="18">
        <f t="shared" si="61"/>
        <v>166110</v>
      </c>
      <c r="E360" s="18">
        <f t="shared" si="61"/>
        <v>166329</v>
      </c>
      <c r="F360" s="18">
        <f t="shared" si="61"/>
        <v>165660</v>
      </c>
      <c r="G360" s="18">
        <f t="shared" si="61"/>
        <v>164734.00000000003</v>
      </c>
      <c r="H360" s="18">
        <f t="shared" si="61"/>
        <v>164372.00000000003</v>
      </c>
      <c r="I360" s="18">
        <f t="shared" si="61"/>
        <v>164067</v>
      </c>
      <c r="J360" s="18">
        <f t="shared" si="61"/>
        <v>163194.19435487676</v>
      </c>
      <c r="K360" s="18">
        <f t="shared" si="61"/>
        <v>162128.51325431591</v>
      </c>
      <c r="L360" s="18">
        <f t="shared" si="61"/>
        <v>161362.21834861446</v>
      </c>
      <c r="M360" s="18">
        <f t="shared" si="61"/>
        <v>160916.17642452905</v>
      </c>
      <c r="N360" s="18">
        <f t="shared" si="61"/>
        <v>161214.12515211129</v>
      </c>
      <c r="O360" s="18">
        <f t="shared" si="61"/>
        <v>162489.88272960417</v>
      </c>
      <c r="P360" s="18">
        <f t="shared" si="61"/>
        <v>161577.35680855688</v>
      </c>
      <c r="Q360" s="18">
        <f t="shared" si="61"/>
        <v>163462.08812340593</v>
      </c>
      <c r="R360" s="18">
        <f t="shared" si="61"/>
        <v>165253.07374245123</v>
      </c>
      <c r="S360" s="18">
        <f t="shared" si="61"/>
        <v>167299.16081430466</v>
      </c>
      <c r="T360" s="18">
        <f t="shared" si="61"/>
        <v>169614.56705457187</v>
      </c>
      <c r="U360" s="18">
        <f t="shared" si="61"/>
        <v>172217.63256264926</v>
      </c>
      <c r="V360" s="18">
        <f t="shared" si="61"/>
        <v>174845.76920206562</v>
      </c>
      <c r="W360" s="18">
        <f t="shared" si="61"/>
        <v>177490.47013942091</v>
      </c>
      <c r="X360" s="18">
        <f t="shared" si="61"/>
        <v>179711.29366536575</v>
      </c>
      <c r="Y360" s="18">
        <f t="shared" si="61"/>
        <v>181550.07724615288</v>
      </c>
      <c r="Z360" s="18">
        <f t="shared" si="61"/>
        <v>183109.58276268566</v>
      </c>
      <c r="AA360" s="18">
        <f t="shared" si="61"/>
        <v>184214.43362501639</v>
      </c>
      <c r="AB360" s="18">
        <f t="shared" si="61"/>
        <v>185262.48664191191</v>
      </c>
      <c r="AC360" s="18">
        <f t="shared" si="61"/>
        <v>185924.49476018263</v>
      </c>
      <c r="AD360" s="18">
        <f t="shared" si="61"/>
        <v>186428.26624335509</v>
      </c>
      <c r="AE360" s="18">
        <f t="shared" si="61"/>
        <v>187021.89060171891</v>
      </c>
      <c r="AF360" s="18">
        <f t="shared" si="61"/>
        <v>187520.99371973809</v>
      </c>
      <c r="AG360" s="18">
        <f t="shared" si="61"/>
        <v>187840.21604827576</v>
      </c>
      <c r="AH360" s="18">
        <f t="shared" si="61"/>
        <v>188220.96804648178</v>
      </c>
      <c r="AI360" s="18">
        <f t="shared" si="61"/>
        <v>188373.48270060093</v>
      </c>
      <c r="AJ360" s="18">
        <f t="shared" si="61"/>
        <v>187986.89776359891</v>
      </c>
      <c r="AK360" s="18">
        <f t="shared" si="61"/>
        <v>187370.88645142468</v>
      </c>
      <c r="AL360" s="18">
        <f t="shared" si="61"/>
        <v>186754.95364123586</v>
      </c>
      <c r="AM360" s="18">
        <f t="shared" si="61"/>
        <v>185759.7781370054</v>
      </c>
      <c r="AN360" s="18">
        <f t="shared" si="61"/>
        <v>184714.57211912354</v>
      </c>
      <c r="AO360" s="18">
        <f t="shared" si="61"/>
        <v>183954.17544567276</v>
      </c>
      <c r="AP360" s="18">
        <f t="shared" si="61"/>
        <v>183034.63224204886</v>
      </c>
      <c r="AQ360" s="18">
        <f t="shared" si="61"/>
        <v>182318.9826938952</v>
      </c>
      <c r="AR360" s="18">
        <f t="shared" si="61"/>
        <v>182224.92804209489</v>
      </c>
      <c r="AS360" s="18">
        <f t="shared" si="61"/>
        <v>182006.10772338836</v>
      </c>
      <c r="AT360" s="18">
        <f t="shared" si="61"/>
        <v>182525.96010118711</v>
      </c>
      <c r="AU360" s="18">
        <f t="shared" si="61"/>
        <v>183145.56896945089</v>
      </c>
      <c r="AV360" s="18">
        <f t="shared" si="61"/>
        <v>183680.3689192452</v>
      </c>
      <c r="AW360" s="18">
        <f t="shared" si="61"/>
        <v>184424.25758856296</v>
      </c>
      <c r="AX360" s="18">
        <f t="shared" si="61"/>
        <v>185621.15239810041</v>
      </c>
      <c r="AY360" s="18">
        <f t="shared" si="61"/>
        <v>186825.20515676969</v>
      </c>
      <c r="AZ360" s="18">
        <f t="shared" si="61"/>
        <v>187738.32868722023</v>
      </c>
      <c r="BA360" s="18">
        <f t="shared" si="61"/>
        <v>188322.64954320787</v>
      </c>
      <c r="BB360" s="18">
        <f t="shared" si="61"/>
        <v>188905.09531681988</v>
      </c>
      <c r="BC360" s="18">
        <f t="shared" si="61"/>
        <v>189083.03027538874</v>
      </c>
      <c r="BD360" s="1" t="s">
        <v>258</v>
      </c>
      <c r="BE360" s="1" t="s">
        <v>258</v>
      </c>
      <c r="BF360" s="1" t="s">
        <v>258</v>
      </c>
    </row>
    <row r="361" spans="1:58">
      <c r="B361" s="4" t="s">
        <v>97</v>
      </c>
      <c r="C361" s="18">
        <f t="shared" si="62"/>
        <v>729533.99999999988</v>
      </c>
      <c r="D361" s="18">
        <f t="shared" si="61"/>
        <v>734493.00000000012</v>
      </c>
      <c r="E361" s="18">
        <f t="shared" si="61"/>
        <v>733672.00000000012</v>
      </c>
      <c r="F361" s="18">
        <f t="shared" si="61"/>
        <v>728702.99999999988</v>
      </c>
      <c r="G361" s="18">
        <f t="shared" si="61"/>
        <v>728425</v>
      </c>
      <c r="H361" s="18">
        <f t="shared" si="61"/>
        <v>733634.00000000012</v>
      </c>
      <c r="I361" s="18">
        <f t="shared" si="61"/>
        <v>740518.99999999988</v>
      </c>
      <c r="J361" s="18">
        <f t="shared" si="61"/>
        <v>741187.83783589222</v>
      </c>
      <c r="K361" s="18">
        <f t="shared" si="61"/>
        <v>741642.04402879742</v>
      </c>
      <c r="L361" s="18">
        <f t="shared" si="61"/>
        <v>741901.4254152067</v>
      </c>
      <c r="M361" s="18">
        <f t="shared" si="61"/>
        <v>741951.2881812324</v>
      </c>
      <c r="N361" s="18">
        <f t="shared" si="61"/>
        <v>741914.45391372545</v>
      </c>
      <c r="O361" s="18">
        <f t="shared" si="61"/>
        <v>742162.29526980093</v>
      </c>
      <c r="P361" s="18">
        <f t="shared" si="61"/>
        <v>742386.03200188186</v>
      </c>
      <c r="Q361" s="18">
        <f t="shared" si="61"/>
        <v>742576.69693021686</v>
      </c>
      <c r="R361" s="18">
        <f t="shared" si="61"/>
        <v>742709.14678664692</v>
      </c>
      <c r="S361" s="18">
        <f t="shared" si="61"/>
        <v>742850.53556571458</v>
      </c>
      <c r="T361" s="18">
        <f t="shared" si="61"/>
        <v>743304.36583173997</v>
      </c>
      <c r="U361" s="18">
        <f t="shared" si="61"/>
        <v>743722.85826523835</v>
      </c>
      <c r="V361" s="18">
        <f t="shared" si="61"/>
        <v>744101.24658383382</v>
      </c>
      <c r="W361" s="18">
        <f t="shared" si="61"/>
        <v>744440.74507822737</v>
      </c>
      <c r="X361" s="18">
        <f t="shared" si="61"/>
        <v>744674.15159437549</v>
      </c>
      <c r="Y361" s="18">
        <f t="shared" si="61"/>
        <v>745099.78537092695</v>
      </c>
      <c r="Z361" s="18">
        <f t="shared" si="61"/>
        <v>745333.47741385852</v>
      </c>
      <c r="AA361" s="18">
        <f t="shared" si="61"/>
        <v>745151.91509601171</v>
      </c>
      <c r="AB361" s="18">
        <f t="shared" si="61"/>
        <v>744745.17349455762</v>
      </c>
      <c r="AC361" s="18">
        <f t="shared" si="61"/>
        <v>744060.04041324742</v>
      </c>
      <c r="AD361" s="18">
        <f t="shared" si="61"/>
        <v>743311.54790759436</v>
      </c>
      <c r="AE361" s="18">
        <f t="shared" si="61"/>
        <v>742371.62590283516</v>
      </c>
      <c r="AF361" s="18">
        <f t="shared" si="61"/>
        <v>741329.85554908856</v>
      </c>
      <c r="AG361" s="18">
        <f t="shared" si="61"/>
        <v>740350.35598310083</v>
      </c>
      <c r="AH361" s="18">
        <f t="shared" si="61"/>
        <v>739346.56136899395</v>
      </c>
      <c r="AI361" s="18">
        <f t="shared" si="61"/>
        <v>738319.86210045824</v>
      </c>
      <c r="AJ361" s="18">
        <f t="shared" si="61"/>
        <v>737234.81767825177</v>
      </c>
      <c r="AK361" s="18">
        <f t="shared" si="61"/>
        <v>736082.04813395569</v>
      </c>
      <c r="AL361" s="18">
        <f t="shared" si="61"/>
        <v>734846.74065901211</v>
      </c>
      <c r="AM361" s="18">
        <f t="shared" si="61"/>
        <v>733528.02534624073</v>
      </c>
      <c r="AN361" s="18">
        <f t="shared" si="61"/>
        <v>732113.87245869532</v>
      </c>
      <c r="AO361" s="18">
        <f t="shared" si="61"/>
        <v>730594.10841683648</v>
      </c>
      <c r="AP361" s="18">
        <f t="shared" si="61"/>
        <v>728955.66805374087</v>
      </c>
      <c r="AQ361" s="18">
        <f t="shared" si="61"/>
        <v>727227.64789074694</v>
      </c>
      <c r="AR361" s="18">
        <f t="shared" si="61"/>
        <v>725410.87340074987</v>
      </c>
      <c r="AS361" s="18">
        <f t="shared" si="61"/>
        <v>723521.5930246684</v>
      </c>
      <c r="AT361" s="18">
        <f t="shared" si="61"/>
        <v>721574.68951717659</v>
      </c>
      <c r="AU361" s="18">
        <f t="shared" si="61"/>
        <v>719557.16355863528</v>
      </c>
      <c r="AV361" s="18">
        <f t="shared" si="61"/>
        <v>717492.70935628342</v>
      </c>
      <c r="AW361" s="18">
        <f t="shared" si="61"/>
        <v>715386.69767549308</v>
      </c>
      <c r="AX361" s="18">
        <f t="shared" si="61"/>
        <v>713242.13852253929</v>
      </c>
      <c r="AY361" s="18">
        <f t="shared" si="61"/>
        <v>711066.89905868832</v>
      </c>
      <c r="AZ361" s="18">
        <f t="shared" si="61"/>
        <v>708865.48100656876</v>
      </c>
      <c r="BA361" s="18">
        <f t="shared" si="61"/>
        <v>706643.38153078512</v>
      </c>
      <c r="BB361" s="18">
        <f t="shared" si="61"/>
        <v>704413.38767031534</v>
      </c>
      <c r="BC361" s="18">
        <f t="shared" si="61"/>
        <v>702179.47954848141</v>
      </c>
      <c r="BD361" s="1" t="s">
        <v>258</v>
      </c>
      <c r="BE361" s="1" t="s">
        <v>258</v>
      </c>
      <c r="BF361" s="1" t="s">
        <v>258</v>
      </c>
    </row>
    <row r="362" spans="1:58">
      <c r="BD362" s="1" t="s">
        <v>258</v>
      </c>
      <c r="BE362" s="1" t="s">
        <v>258</v>
      </c>
      <c r="BF362" s="1" t="s">
        <v>258</v>
      </c>
    </row>
    <row r="363" spans="1:58">
      <c r="A363" s="4" t="s">
        <v>322</v>
      </c>
      <c r="B363" s="4" t="s">
        <v>111</v>
      </c>
      <c r="C363" s="1">
        <f>C432</f>
        <v>0.11010453248237918</v>
      </c>
      <c r="D363" s="1">
        <f t="shared" ref="D363:BC366" si="63">D432</f>
        <v>0.10894589873559038</v>
      </c>
      <c r="E363" s="1">
        <f t="shared" si="63"/>
        <v>0.10861665703475121</v>
      </c>
      <c r="F363" s="1">
        <f t="shared" si="63"/>
        <v>0.10734688892456874</v>
      </c>
      <c r="G363" s="1">
        <f t="shared" si="63"/>
        <v>0.10559357517932526</v>
      </c>
      <c r="H363" s="1">
        <f t="shared" si="63"/>
        <v>0.10287418522042323</v>
      </c>
      <c r="I363" s="1">
        <f t="shared" si="63"/>
        <v>0.10028507033580501</v>
      </c>
      <c r="J363" s="1">
        <f t="shared" si="63"/>
        <v>9.8866484857085699E-2</v>
      </c>
      <c r="K363" s="1">
        <f t="shared" si="63"/>
        <v>9.7414011833172082E-2</v>
      </c>
      <c r="L363" s="1">
        <f t="shared" si="63"/>
        <v>9.6088278909025271E-2</v>
      </c>
      <c r="M363" s="1">
        <f t="shared" si="63"/>
        <v>9.4675911469987231E-2</v>
      </c>
      <c r="N363" s="1">
        <f t="shared" si="63"/>
        <v>9.3267753966035899E-2</v>
      </c>
      <c r="O363" s="1">
        <f t="shared" si="63"/>
        <v>9.1744962414414821E-2</v>
      </c>
      <c r="P363" s="1">
        <f t="shared" si="63"/>
        <v>9.0499611614792211E-2</v>
      </c>
      <c r="Q363" s="1">
        <f t="shared" si="63"/>
        <v>8.9535475361220501E-2</v>
      </c>
      <c r="R363" s="1">
        <f t="shared" si="63"/>
        <v>8.8560509809429006E-2</v>
      </c>
      <c r="S363" s="1">
        <f t="shared" si="63"/>
        <v>8.8238252192210806E-2</v>
      </c>
      <c r="T363" s="1">
        <f t="shared" si="63"/>
        <v>8.788281451601529E-2</v>
      </c>
      <c r="U363" s="1">
        <f t="shared" si="63"/>
        <v>8.7780726340316112E-2</v>
      </c>
      <c r="V363" s="1">
        <f t="shared" si="63"/>
        <v>8.7931615805809146E-2</v>
      </c>
      <c r="W363" s="1">
        <f t="shared" si="63"/>
        <v>8.838967113602389E-2</v>
      </c>
      <c r="X363" s="1">
        <f t="shared" si="63"/>
        <v>8.8976791969785765E-2</v>
      </c>
      <c r="Y363" s="1">
        <f t="shared" si="63"/>
        <v>8.9073136199693759E-2</v>
      </c>
      <c r="Z363" s="1">
        <f t="shared" si="63"/>
        <v>8.918921564910974E-2</v>
      </c>
      <c r="AA363" s="1">
        <f t="shared" si="63"/>
        <v>8.9338076884091455E-2</v>
      </c>
      <c r="AB363" s="1">
        <f t="shared" si="63"/>
        <v>8.949350433734958E-2</v>
      </c>
      <c r="AC363" s="1">
        <f t="shared" si="63"/>
        <v>8.9633173831998397E-2</v>
      </c>
      <c r="AD363" s="1">
        <f t="shared" si="63"/>
        <v>8.9726859763785735E-2</v>
      </c>
      <c r="AE363" s="1">
        <f t="shared" si="63"/>
        <v>8.9776583095454929E-2</v>
      </c>
      <c r="AF363" s="1">
        <f t="shared" si="63"/>
        <v>8.9775902205981944E-2</v>
      </c>
      <c r="AG363" s="1">
        <f t="shared" si="63"/>
        <v>8.9706817367883468E-2</v>
      </c>
      <c r="AH363" s="1">
        <f t="shared" si="63"/>
        <v>8.9595576419401704E-2</v>
      </c>
      <c r="AI363" s="1">
        <f t="shared" si="63"/>
        <v>8.9429410064457496E-2</v>
      </c>
      <c r="AJ363" s="1">
        <f t="shared" si="63"/>
        <v>8.920824481224128E-2</v>
      </c>
      <c r="AK363" s="1">
        <f t="shared" si="63"/>
        <v>8.8937053635294416E-2</v>
      </c>
      <c r="AL363" s="1">
        <f t="shared" si="63"/>
        <v>8.8636114178774317E-2</v>
      </c>
      <c r="AM363" s="1">
        <f t="shared" si="63"/>
        <v>8.8304005133200775E-2</v>
      </c>
      <c r="AN363" s="1">
        <f t="shared" si="63"/>
        <v>8.7945116459848899E-2</v>
      </c>
      <c r="AO363" s="1">
        <f t="shared" si="63"/>
        <v>8.7560959984996425E-2</v>
      </c>
      <c r="AP363" s="1">
        <f t="shared" si="63"/>
        <v>8.7165650936586583E-2</v>
      </c>
      <c r="AQ363" s="1">
        <f t="shared" si="63"/>
        <v>8.6753065315953365E-2</v>
      </c>
      <c r="AR363" s="1">
        <f t="shared" si="63"/>
        <v>8.634669925918094E-2</v>
      </c>
      <c r="AS363" s="1">
        <f t="shared" si="63"/>
        <v>8.5946761386171577E-2</v>
      </c>
      <c r="AT363" s="1">
        <f t="shared" si="63"/>
        <v>8.5566440636229021E-2</v>
      </c>
      <c r="AU363" s="1">
        <f t="shared" si="63"/>
        <v>8.5208651010699354E-2</v>
      </c>
      <c r="AV363" s="1">
        <f t="shared" si="63"/>
        <v>8.4857314424225255E-2</v>
      </c>
      <c r="AW363" s="1">
        <f t="shared" si="63"/>
        <v>8.4508169291826418E-2</v>
      </c>
      <c r="AX363" s="1">
        <f t="shared" si="63"/>
        <v>8.4163220957745422E-2</v>
      </c>
      <c r="AY363" s="1">
        <f t="shared" si="63"/>
        <v>8.3841019711253711E-2</v>
      </c>
      <c r="AZ363" s="1">
        <f t="shared" si="63"/>
        <v>8.3537967205753183E-2</v>
      </c>
      <c r="BA363" s="1">
        <f t="shared" si="63"/>
        <v>8.3241876980155907E-2</v>
      </c>
      <c r="BB363" s="1">
        <f t="shared" si="63"/>
        <v>8.2963965321696434E-2</v>
      </c>
      <c r="BC363" s="1">
        <f t="shared" si="63"/>
        <v>8.2697358706523449E-2</v>
      </c>
      <c r="BD363" s="1" t="s">
        <v>258</v>
      </c>
      <c r="BE363" s="1" t="s">
        <v>258</v>
      </c>
      <c r="BF363" s="1" t="s">
        <v>258</v>
      </c>
    </row>
    <row r="364" spans="1:58">
      <c r="B364" s="4" t="s">
        <v>112</v>
      </c>
      <c r="C364" s="1">
        <f t="shared" ref="C364:R366" si="64">C433</f>
        <v>0.66286698083982376</v>
      </c>
      <c r="D364" s="1">
        <f t="shared" si="64"/>
        <v>0.66489809977766978</v>
      </c>
      <c r="E364" s="1">
        <f t="shared" si="64"/>
        <v>0.6646757679180888</v>
      </c>
      <c r="F364" s="1">
        <f t="shared" si="64"/>
        <v>0.66531769458887913</v>
      </c>
      <c r="G364" s="1">
        <f t="shared" si="64"/>
        <v>0.66825548271956614</v>
      </c>
      <c r="H364" s="1">
        <f t="shared" si="64"/>
        <v>0.67307403964374612</v>
      </c>
      <c r="I364" s="1">
        <f t="shared" si="64"/>
        <v>0.67815815664419143</v>
      </c>
      <c r="J364" s="1">
        <f t="shared" si="64"/>
        <v>0.68095424880286148</v>
      </c>
      <c r="K364" s="1">
        <f t="shared" si="64"/>
        <v>0.68397848801272321</v>
      </c>
      <c r="L364" s="1">
        <f t="shared" si="64"/>
        <v>0.6864135295242072</v>
      </c>
      <c r="M364" s="1">
        <f t="shared" si="64"/>
        <v>0.68844168804387351</v>
      </c>
      <c r="N364" s="1">
        <f t="shared" si="64"/>
        <v>0.68943748340778899</v>
      </c>
      <c r="O364" s="1">
        <f t="shared" si="64"/>
        <v>0.68931386560037455</v>
      </c>
      <c r="P364" s="1">
        <f t="shared" si="64"/>
        <v>0.69185437964652585</v>
      </c>
      <c r="Q364" s="1">
        <f t="shared" si="64"/>
        <v>0.69033630246435385</v>
      </c>
      <c r="R364" s="1">
        <f t="shared" si="64"/>
        <v>0.68893910163682348</v>
      </c>
      <c r="S364" s="1">
        <f t="shared" si="63"/>
        <v>0.68654933588309608</v>
      </c>
      <c r="T364" s="1">
        <f t="shared" si="63"/>
        <v>0.68392726107155732</v>
      </c>
      <c r="U364" s="1">
        <f t="shared" si="63"/>
        <v>0.68065770385079916</v>
      </c>
      <c r="V364" s="1">
        <f t="shared" si="63"/>
        <v>0.67709260636183</v>
      </c>
      <c r="W364" s="1">
        <f t="shared" si="63"/>
        <v>0.67318910956227074</v>
      </c>
      <c r="X364" s="1">
        <f t="shared" si="63"/>
        <v>0.66969444258213595</v>
      </c>
      <c r="Y364" s="1">
        <f t="shared" si="63"/>
        <v>0.66726812062166829</v>
      </c>
      <c r="Z364" s="1">
        <f t="shared" si="63"/>
        <v>0.66513607858289592</v>
      </c>
      <c r="AA364" s="1">
        <f t="shared" si="63"/>
        <v>0.66344463776372542</v>
      </c>
      <c r="AB364" s="1">
        <f t="shared" si="63"/>
        <v>0.66174692898750531</v>
      </c>
      <c r="AC364" s="1">
        <f t="shared" si="63"/>
        <v>0.66048847675829392</v>
      </c>
      <c r="AD364" s="1">
        <f t="shared" si="63"/>
        <v>0.65946543145226422</v>
      </c>
      <c r="AE364" s="1">
        <f t="shared" si="63"/>
        <v>0.65829852635626707</v>
      </c>
      <c r="AF364" s="1">
        <f t="shared" si="63"/>
        <v>0.65727193039365761</v>
      </c>
      <c r="AG364" s="1">
        <f t="shared" si="63"/>
        <v>0.65657517664987386</v>
      </c>
      <c r="AH364" s="1">
        <f t="shared" si="63"/>
        <v>0.65582696575355892</v>
      </c>
      <c r="AI364" s="1">
        <f t="shared" si="63"/>
        <v>0.6554325496765494</v>
      </c>
      <c r="AJ364" s="1">
        <f t="shared" si="63"/>
        <v>0.65580258042846074</v>
      </c>
      <c r="AK364" s="1">
        <f t="shared" si="63"/>
        <v>0.65651131461872103</v>
      </c>
      <c r="AL364" s="1">
        <f t="shared" si="63"/>
        <v>0.65722252095138411</v>
      </c>
      <c r="AM364" s="1">
        <f t="shared" si="63"/>
        <v>0.65845443937296133</v>
      </c>
      <c r="AN364" s="1">
        <f t="shared" si="63"/>
        <v>0.65975182104143459</v>
      </c>
      <c r="AO364" s="1">
        <f t="shared" si="63"/>
        <v>0.66065193507339259</v>
      </c>
      <c r="AP364" s="1">
        <f t="shared" si="63"/>
        <v>0.66174276659346953</v>
      </c>
      <c r="AQ364" s="1">
        <f t="shared" si="63"/>
        <v>0.66254279379681047</v>
      </c>
      <c r="AR364" s="1">
        <f t="shared" si="63"/>
        <v>0.66245093429734614</v>
      </c>
      <c r="AS364" s="1">
        <f t="shared" si="63"/>
        <v>0.6624973631872012</v>
      </c>
      <c r="AT364" s="1">
        <f t="shared" si="63"/>
        <v>0.6614785115317583</v>
      </c>
      <c r="AU364" s="1">
        <f t="shared" si="63"/>
        <v>0.66026595720015102</v>
      </c>
      <c r="AV364" s="1">
        <f t="shared" si="63"/>
        <v>0.65913957010992053</v>
      </c>
      <c r="AW364" s="1">
        <f t="shared" si="63"/>
        <v>0.65769523176691169</v>
      </c>
      <c r="AX364" s="1">
        <f t="shared" si="63"/>
        <v>0.655586939089431</v>
      </c>
      <c r="AY364" s="1">
        <f t="shared" si="63"/>
        <v>0.65341970019556617</v>
      </c>
      <c r="AZ364" s="1">
        <f t="shared" si="63"/>
        <v>0.65161865458285873</v>
      </c>
      <c r="BA364" s="1">
        <f t="shared" si="63"/>
        <v>0.65025502617451747</v>
      </c>
      <c r="BB364" s="1">
        <f t="shared" si="63"/>
        <v>0.64886240450131361</v>
      </c>
      <c r="BC364" s="1">
        <f t="shared" si="63"/>
        <v>0.64802244188210423</v>
      </c>
      <c r="BD364" s="1" t="s">
        <v>258</v>
      </c>
      <c r="BE364" s="1" t="s">
        <v>258</v>
      </c>
      <c r="BF364" s="1" t="s">
        <v>258</v>
      </c>
    </row>
    <row r="365" spans="1:58">
      <c r="B365" s="4" t="s">
        <v>113</v>
      </c>
      <c r="C365" s="1">
        <f t="shared" si="64"/>
        <v>0.22702848667779704</v>
      </c>
      <c r="D365" s="1">
        <f t="shared" si="63"/>
        <v>0.22615600148673981</v>
      </c>
      <c r="E365" s="1">
        <f t="shared" si="63"/>
        <v>0.22670757504715999</v>
      </c>
      <c r="F365" s="1">
        <f t="shared" si="63"/>
        <v>0.22733541648655217</v>
      </c>
      <c r="G365" s="1">
        <f t="shared" si="63"/>
        <v>0.22615094210110859</v>
      </c>
      <c r="H365" s="1">
        <f t="shared" si="63"/>
        <v>0.22405177513583069</v>
      </c>
      <c r="I365" s="1">
        <f t="shared" si="63"/>
        <v>0.22155677302000357</v>
      </c>
      <c r="J365" s="1">
        <f t="shared" si="63"/>
        <v>0.22017926634005278</v>
      </c>
      <c r="K365" s="1">
        <f t="shared" si="63"/>
        <v>0.21860750015410477</v>
      </c>
      <c r="L365" s="1">
        <f t="shared" si="63"/>
        <v>0.21749819156676745</v>
      </c>
      <c r="M365" s="1">
        <f t="shared" si="63"/>
        <v>0.21688240048613938</v>
      </c>
      <c r="N365" s="1">
        <f t="shared" si="63"/>
        <v>0.21729476262617509</v>
      </c>
      <c r="O365" s="1">
        <f t="shared" si="63"/>
        <v>0.21894117198521065</v>
      </c>
      <c r="P365" s="1">
        <f t="shared" si="63"/>
        <v>0.21764600873868178</v>
      </c>
      <c r="Q365" s="1">
        <f t="shared" si="63"/>
        <v>0.22012822217442568</v>
      </c>
      <c r="R365" s="1">
        <f t="shared" si="63"/>
        <v>0.22250038855374751</v>
      </c>
      <c r="S365" s="1">
        <f t="shared" si="63"/>
        <v>0.22521241192469318</v>
      </c>
      <c r="T365" s="1">
        <f t="shared" si="63"/>
        <v>0.22818992441242719</v>
      </c>
      <c r="U365" s="1">
        <f t="shared" si="63"/>
        <v>0.2315615698088847</v>
      </c>
      <c r="V365" s="1">
        <f t="shared" si="63"/>
        <v>0.23497577783236076</v>
      </c>
      <c r="W365" s="1">
        <f t="shared" si="63"/>
        <v>0.23842121930170526</v>
      </c>
      <c r="X365" s="1">
        <f t="shared" si="63"/>
        <v>0.2413287654480783</v>
      </c>
      <c r="Y365" s="1">
        <f t="shared" si="63"/>
        <v>0.24365874317863787</v>
      </c>
      <c r="Z365" s="1">
        <f t="shared" si="63"/>
        <v>0.24567470576799422</v>
      </c>
      <c r="AA365" s="1">
        <f t="shared" si="63"/>
        <v>0.24721728535218304</v>
      </c>
      <c r="AB365" s="1">
        <f t="shared" si="63"/>
        <v>0.24875956667514509</v>
      </c>
      <c r="AC365" s="1">
        <f t="shared" si="63"/>
        <v>0.24987834940970763</v>
      </c>
      <c r="AD365" s="1">
        <f t="shared" si="63"/>
        <v>0.25080770878395009</v>
      </c>
      <c r="AE365" s="1">
        <f t="shared" si="63"/>
        <v>0.25192489054827799</v>
      </c>
      <c r="AF365" s="1">
        <f t="shared" si="63"/>
        <v>0.25295216740036047</v>
      </c>
      <c r="AG365" s="1">
        <f t="shared" si="63"/>
        <v>0.25371800598224253</v>
      </c>
      <c r="AH365" s="1">
        <f t="shared" si="63"/>
        <v>0.25457745782703955</v>
      </c>
      <c r="AI365" s="1">
        <f t="shared" si="63"/>
        <v>0.25513804025899306</v>
      </c>
      <c r="AJ365" s="1">
        <f t="shared" si="63"/>
        <v>0.25498917475929794</v>
      </c>
      <c r="AK365" s="1">
        <f t="shared" si="63"/>
        <v>0.25455163174598444</v>
      </c>
      <c r="AL365" s="1">
        <f t="shared" si="63"/>
        <v>0.25414136486984157</v>
      </c>
      <c r="AM365" s="1">
        <f t="shared" si="63"/>
        <v>0.25324155549383798</v>
      </c>
      <c r="AN365" s="1">
        <f t="shared" si="63"/>
        <v>0.25230306249871648</v>
      </c>
      <c r="AO365" s="1">
        <f t="shared" si="63"/>
        <v>0.25178710494161105</v>
      </c>
      <c r="AP365" s="1">
        <f t="shared" si="63"/>
        <v>0.25109158246994379</v>
      </c>
      <c r="AQ365" s="1">
        <f t="shared" si="63"/>
        <v>0.25070414088723619</v>
      </c>
      <c r="AR365" s="1">
        <f t="shared" si="63"/>
        <v>0.25120236644347288</v>
      </c>
      <c r="AS365" s="1">
        <f t="shared" si="63"/>
        <v>0.25155587542662722</v>
      </c>
      <c r="AT365" s="1">
        <f t="shared" si="63"/>
        <v>0.25295504783201267</v>
      </c>
      <c r="AU365" s="1">
        <f t="shared" si="63"/>
        <v>0.25452539178914968</v>
      </c>
      <c r="AV365" s="1">
        <f t="shared" si="63"/>
        <v>0.25600311546585419</v>
      </c>
      <c r="AW365" s="1">
        <f t="shared" si="63"/>
        <v>0.25779659894126206</v>
      </c>
      <c r="AX365" s="1">
        <f t="shared" si="63"/>
        <v>0.26024983995282347</v>
      </c>
      <c r="AY365" s="1">
        <f t="shared" si="63"/>
        <v>0.26273928009318004</v>
      </c>
      <c r="AZ365" s="1">
        <f t="shared" si="63"/>
        <v>0.26484337821138809</v>
      </c>
      <c r="BA365" s="1">
        <f t="shared" si="63"/>
        <v>0.26650309684532653</v>
      </c>
      <c r="BB365" s="1">
        <f t="shared" si="63"/>
        <v>0.26817363017699009</v>
      </c>
      <c r="BC365" s="1">
        <f t="shared" si="63"/>
        <v>0.26928019941137238</v>
      </c>
      <c r="BD365" s="1" t="s">
        <v>258</v>
      </c>
      <c r="BE365" s="1" t="s">
        <v>258</v>
      </c>
      <c r="BF365" s="1" t="s">
        <v>258</v>
      </c>
    </row>
    <row r="366" spans="1:58">
      <c r="B366" s="4" t="s">
        <v>97</v>
      </c>
      <c r="C366" s="1">
        <f t="shared" si="64"/>
        <v>1</v>
      </c>
      <c r="D366" s="1">
        <f t="shared" si="63"/>
        <v>1</v>
      </c>
      <c r="E366" s="1">
        <f t="shared" si="63"/>
        <v>1</v>
      </c>
      <c r="F366" s="1">
        <f t="shared" si="63"/>
        <v>1</v>
      </c>
      <c r="G366" s="1">
        <f t="shared" si="63"/>
        <v>1</v>
      </c>
      <c r="H366" s="1">
        <f t="shared" si="63"/>
        <v>1</v>
      </c>
      <c r="I366" s="1">
        <f t="shared" si="63"/>
        <v>1</v>
      </c>
      <c r="J366" s="1">
        <f t="shared" si="63"/>
        <v>1</v>
      </c>
      <c r="K366" s="1">
        <f t="shared" si="63"/>
        <v>1</v>
      </c>
      <c r="L366" s="1">
        <f t="shared" si="63"/>
        <v>1</v>
      </c>
      <c r="M366" s="1">
        <f t="shared" si="63"/>
        <v>1</v>
      </c>
      <c r="N366" s="1">
        <f t="shared" si="63"/>
        <v>1</v>
      </c>
      <c r="O366" s="1">
        <f t="shared" si="63"/>
        <v>1</v>
      </c>
      <c r="P366" s="1">
        <f t="shared" si="63"/>
        <v>1</v>
      </c>
      <c r="Q366" s="1">
        <f t="shared" si="63"/>
        <v>1</v>
      </c>
      <c r="R366" s="1">
        <f t="shared" si="63"/>
        <v>1</v>
      </c>
      <c r="S366" s="1">
        <f t="shared" si="63"/>
        <v>1</v>
      </c>
      <c r="T366" s="1">
        <f t="shared" si="63"/>
        <v>1</v>
      </c>
      <c r="U366" s="1">
        <f t="shared" si="63"/>
        <v>1</v>
      </c>
      <c r="V366" s="1">
        <f t="shared" si="63"/>
        <v>1</v>
      </c>
      <c r="W366" s="1">
        <f t="shared" si="63"/>
        <v>1</v>
      </c>
      <c r="X366" s="1">
        <f t="shared" si="63"/>
        <v>1</v>
      </c>
      <c r="Y366" s="1">
        <f t="shared" si="63"/>
        <v>1</v>
      </c>
      <c r="Z366" s="1">
        <f t="shared" si="63"/>
        <v>1</v>
      </c>
      <c r="AA366" s="1">
        <f t="shared" si="63"/>
        <v>1</v>
      </c>
      <c r="AB366" s="1">
        <f t="shared" si="63"/>
        <v>1</v>
      </c>
      <c r="AC366" s="1">
        <f t="shared" si="63"/>
        <v>1</v>
      </c>
      <c r="AD366" s="1">
        <f t="shared" si="63"/>
        <v>1</v>
      </c>
      <c r="AE366" s="1">
        <f t="shared" si="63"/>
        <v>1</v>
      </c>
      <c r="AF366" s="1">
        <f t="shared" si="63"/>
        <v>1</v>
      </c>
      <c r="AG366" s="1">
        <f t="shared" si="63"/>
        <v>1</v>
      </c>
      <c r="AH366" s="1">
        <f t="shared" si="63"/>
        <v>1</v>
      </c>
      <c r="AI366" s="1">
        <f t="shared" si="63"/>
        <v>1</v>
      </c>
      <c r="AJ366" s="1">
        <f t="shared" si="63"/>
        <v>1</v>
      </c>
      <c r="AK366" s="1">
        <f t="shared" si="63"/>
        <v>1</v>
      </c>
      <c r="AL366" s="1">
        <f t="shared" si="63"/>
        <v>1</v>
      </c>
      <c r="AM366" s="1">
        <f t="shared" si="63"/>
        <v>1</v>
      </c>
      <c r="AN366" s="1">
        <f t="shared" si="63"/>
        <v>1</v>
      </c>
      <c r="AO366" s="1">
        <f t="shared" si="63"/>
        <v>1</v>
      </c>
      <c r="AP366" s="1">
        <f t="shared" si="63"/>
        <v>1</v>
      </c>
      <c r="AQ366" s="1">
        <f t="shared" si="63"/>
        <v>1</v>
      </c>
      <c r="AR366" s="1">
        <f t="shared" si="63"/>
        <v>1</v>
      </c>
      <c r="AS366" s="1">
        <f t="shared" si="63"/>
        <v>1</v>
      </c>
      <c r="AT366" s="1">
        <f t="shared" si="63"/>
        <v>1</v>
      </c>
      <c r="AU366" s="1">
        <f t="shared" si="63"/>
        <v>1</v>
      </c>
      <c r="AV366" s="1">
        <f t="shared" si="63"/>
        <v>1</v>
      </c>
      <c r="AW366" s="1">
        <f t="shared" si="63"/>
        <v>1</v>
      </c>
      <c r="AX366" s="1">
        <f t="shared" si="63"/>
        <v>1</v>
      </c>
      <c r="AY366" s="1">
        <f t="shared" si="63"/>
        <v>1</v>
      </c>
      <c r="AZ366" s="1">
        <f t="shared" si="63"/>
        <v>1</v>
      </c>
      <c r="BA366" s="1">
        <f t="shared" si="63"/>
        <v>1</v>
      </c>
      <c r="BB366" s="1">
        <f t="shared" si="63"/>
        <v>1</v>
      </c>
      <c r="BC366" s="1">
        <f t="shared" si="63"/>
        <v>1</v>
      </c>
      <c r="BD366" s="1" t="s">
        <v>258</v>
      </c>
      <c r="BE366" s="1" t="s">
        <v>258</v>
      </c>
      <c r="BF366" s="1" t="s">
        <v>258</v>
      </c>
    </row>
    <row r="367" spans="1:58">
      <c r="BD367" s="1" t="s">
        <v>258</v>
      </c>
      <c r="BE367" s="1" t="s">
        <v>258</v>
      </c>
      <c r="BF367" s="1" t="s">
        <v>258</v>
      </c>
    </row>
    <row r="368" spans="1:58">
      <c r="A368" s="4" t="s">
        <v>114</v>
      </c>
      <c r="B368" s="4" t="s">
        <v>115</v>
      </c>
      <c r="C368" s="18"/>
      <c r="D368" s="18"/>
      <c r="E368" s="18"/>
      <c r="F368" s="18"/>
      <c r="G368" s="18"/>
      <c r="H368" s="18"/>
      <c r="I368" s="18"/>
      <c r="J368" s="18"/>
      <c r="K368" s="18"/>
      <c r="L368" s="18"/>
      <c r="M368" s="18"/>
      <c r="N368" s="18"/>
      <c r="BD368" s="1" t="s">
        <v>258</v>
      </c>
      <c r="BE368" s="1" t="s">
        <v>258</v>
      </c>
      <c r="BF368" s="1" t="s">
        <v>258</v>
      </c>
    </row>
    <row r="369" spans="1:58">
      <c r="B369" s="4" t="s">
        <v>116</v>
      </c>
      <c r="C369" s="18"/>
      <c r="D369" s="18"/>
      <c r="E369" s="18"/>
      <c r="F369" s="18"/>
      <c r="G369" s="18"/>
      <c r="H369" s="18"/>
      <c r="I369" s="18"/>
      <c r="J369" s="18"/>
      <c r="K369" s="18"/>
      <c r="L369" s="18"/>
      <c r="M369" s="18"/>
      <c r="N369" s="18"/>
      <c r="BD369" s="1" t="s">
        <v>258</v>
      </c>
      <c r="BE369" s="1" t="s">
        <v>258</v>
      </c>
      <c r="BF369" s="1" t="s">
        <v>258</v>
      </c>
    </row>
    <row r="370" spans="1:58">
      <c r="B370" s="4" t="s">
        <v>117</v>
      </c>
      <c r="C370" s="18"/>
      <c r="D370" s="18"/>
      <c r="E370" s="18"/>
      <c r="F370" s="18"/>
      <c r="G370" s="18"/>
      <c r="H370" s="18"/>
      <c r="I370" s="18"/>
      <c r="J370" s="18"/>
      <c r="K370" s="18"/>
      <c r="L370" s="18"/>
      <c r="M370" s="18"/>
      <c r="N370" s="18"/>
      <c r="BD370" s="1" t="s">
        <v>258</v>
      </c>
      <c r="BE370" s="1" t="s">
        <v>258</v>
      </c>
      <c r="BF370" s="1" t="s">
        <v>258</v>
      </c>
    </row>
    <row r="371" spans="1:58">
      <c r="B371" s="4" t="s">
        <v>118</v>
      </c>
      <c r="C371" s="18"/>
      <c r="D371" s="18"/>
      <c r="E371" s="18"/>
      <c r="F371" s="18"/>
      <c r="G371" s="18"/>
      <c r="H371" s="18"/>
      <c r="I371" s="18"/>
      <c r="J371" s="18"/>
      <c r="K371" s="18"/>
      <c r="L371" s="18"/>
      <c r="M371" s="18"/>
      <c r="N371" s="18"/>
      <c r="BD371" s="1" t="s">
        <v>258</v>
      </c>
      <c r="BE371" s="1" t="s">
        <v>258</v>
      </c>
      <c r="BF371" s="1" t="s">
        <v>258</v>
      </c>
    </row>
    <row r="372" spans="1:58">
      <c r="B372" s="4" t="s">
        <v>119</v>
      </c>
      <c r="C372" s="18"/>
      <c r="D372" s="18"/>
      <c r="E372" s="18"/>
      <c r="F372" s="18"/>
      <c r="G372" s="18"/>
      <c r="H372" s="18"/>
      <c r="I372" s="18"/>
      <c r="J372" s="18"/>
      <c r="K372" s="18"/>
      <c r="L372" s="18"/>
      <c r="M372" s="18"/>
      <c r="N372" s="18"/>
      <c r="BD372" s="1" t="s">
        <v>258</v>
      </c>
      <c r="BE372" s="1" t="s">
        <v>258</v>
      </c>
      <c r="BF372" s="1" t="s">
        <v>258</v>
      </c>
    </row>
    <row r="373" spans="1:58">
      <c r="B373" s="4" t="s">
        <v>120</v>
      </c>
      <c r="C373" s="18"/>
      <c r="D373" s="18"/>
      <c r="E373" s="18"/>
      <c r="F373" s="18"/>
      <c r="G373" s="18"/>
      <c r="H373" s="18"/>
      <c r="I373" s="18"/>
      <c r="J373" s="18"/>
      <c r="K373" s="18"/>
      <c r="L373" s="18"/>
      <c r="M373" s="18"/>
      <c r="N373" s="18"/>
      <c r="BD373" s="1" t="s">
        <v>258</v>
      </c>
      <c r="BE373" s="1" t="s">
        <v>258</v>
      </c>
      <c r="BF373" s="1" t="s">
        <v>258</v>
      </c>
    </row>
    <row r="374" spans="1:58">
      <c r="BD374" s="1" t="s">
        <v>258</v>
      </c>
      <c r="BE374" s="1" t="s">
        <v>258</v>
      </c>
      <c r="BF374" s="1" t="s">
        <v>258</v>
      </c>
    </row>
    <row r="375" spans="1:58">
      <c r="A375" s="4" t="s">
        <v>121</v>
      </c>
      <c r="B375" s="4" t="s">
        <v>122</v>
      </c>
      <c r="BD375" s="1" t="s">
        <v>258</v>
      </c>
      <c r="BE375" s="1" t="s">
        <v>258</v>
      </c>
      <c r="BF375" s="1" t="s">
        <v>258</v>
      </c>
    </row>
    <row r="376" spans="1:58">
      <c r="B376" s="4" t="s">
        <v>123</v>
      </c>
      <c r="BD376" s="1" t="s">
        <v>258</v>
      </c>
      <c r="BE376" s="1" t="s">
        <v>258</v>
      </c>
      <c r="BF376" s="1" t="s">
        <v>258</v>
      </c>
    </row>
    <row r="377" spans="1:58">
      <c r="B377" s="4" t="s">
        <v>124</v>
      </c>
      <c r="BD377" s="1" t="s">
        <v>258</v>
      </c>
      <c r="BE377" s="1" t="s">
        <v>258</v>
      </c>
      <c r="BF377" s="1" t="s">
        <v>258</v>
      </c>
    </row>
    <row r="378" spans="1:58">
      <c r="B378" s="4" t="s">
        <v>125</v>
      </c>
      <c r="BD378" s="1" t="s">
        <v>258</v>
      </c>
      <c r="BE378" s="1" t="s">
        <v>258</v>
      </c>
      <c r="BF378" s="1" t="s">
        <v>258</v>
      </c>
    </row>
    <row r="379" spans="1:58">
      <c r="B379" s="4" t="s">
        <v>126</v>
      </c>
      <c r="BD379" s="1" t="s">
        <v>258</v>
      </c>
      <c r="BE379" s="1" t="s">
        <v>258</v>
      </c>
      <c r="BF379" s="1" t="s">
        <v>258</v>
      </c>
    </row>
    <row r="380" spans="1:58">
      <c r="B380" s="4" t="s">
        <v>120</v>
      </c>
      <c r="BD380" s="1" t="s">
        <v>258</v>
      </c>
      <c r="BE380" s="1" t="s">
        <v>258</v>
      </c>
      <c r="BF380" s="1" t="s">
        <v>258</v>
      </c>
    </row>
    <row r="381" spans="1:58">
      <c r="BD381" s="1" t="s">
        <v>258</v>
      </c>
      <c r="BE381" s="1" t="s">
        <v>258</v>
      </c>
      <c r="BF381" s="1" t="s">
        <v>258</v>
      </c>
    </row>
    <row r="382" spans="1:58">
      <c r="A382" s="4" t="s">
        <v>323</v>
      </c>
      <c r="B382" s="4" t="s">
        <v>128</v>
      </c>
      <c r="BD382" s="1" t="s">
        <v>258</v>
      </c>
      <c r="BE382" s="1" t="s">
        <v>258</v>
      </c>
      <c r="BF382" s="1" t="s">
        <v>258</v>
      </c>
    </row>
    <row r="383" spans="1:58">
      <c r="B383" s="4" t="s">
        <v>129</v>
      </c>
      <c r="BD383" s="1" t="s">
        <v>258</v>
      </c>
      <c r="BE383" s="1" t="s">
        <v>258</v>
      </c>
      <c r="BF383" s="1" t="s">
        <v>258</v>
      </c>
    </row>
    <row r="384" spans="1:58">
      <c r="B384" s="4" t="s">
        <v>130</v>
      </c>
      <c r="BD384" s="1" t="s">
        <v>258</v>
      </c>
      <c r="BE384" s="1" t="s">
        <v>258</v>
      </c>
      <c r="BF384" s="1" t="s">
        <v>258</v>
      </c>
    </row>
    <row r="385" spans="1:58">
      <c r="B385" s="4" t="s">
        <v>131</v>
      </c>
      <c r="BD385" s="1" t="s">
        <v>258</v>
      </c>
      <c r="BE385" s="1" t="s">
        <v>258</v>
      </c>
      <c r="BF385" s="1" t="s">
        <v>258</v>
      </c>
    </row>
    <row r="386" spans="1:58">
      <c r="B386" s="4" t="s">
        <v>132</v>
      </c>
      <c r="BD386" s="1" t="s">
        <v>258</v>
      </c>
      <c r="BE386" s="1" t="s">
        <v>258</v>
      </c>
      <c r="BF386" s="1" t="s">
        <v>258</v>
      </c>
    </row>
    <row r="387" spans="1:58">
      <c r="B387" s="4" t="s">
        <v>97</v>
      </c>
      <c r="BD387" s="1" t="s">
        <v>258</v>
      </c>
      <c r="BE387" s="1" t="s">
        <v>258</v>
      </c>
      <c r="BF387" s="1" t="s">
        <v>258</v>
      </c>
    </row>
    <row r="388" spans="1:58">
      <c r="B388" s="4" t="s">
        <v>133</v>
      </c>
      <c r="BD388" s="1" t="s">
        <v>258</v>
      </c>
      <c r="BE388" s="1" t="s">
        <v>258</v>
      </c>
      <c r="BF388" s="1" t="s">
        <v>258</v>
      </c>
    </row>
    <row r="389" spans="1:58">
      <c r="B389" s="4" t="s">
        <v>134</v>
      </c>
      <c r="BD389" s="1" t="s">
        <v>258</v>
      </c>
      <c r="BE389" s="1" t="s">
        <v>258</v>
      </c>
      <c r="BF389" s="1" t="s">
        <v>258</v>
      </c>
    </row>
    <row r="390" spans="1:58">
      <c r="BD390" s="1" t="s">
        <v>258</v>
      </c>
      <c r="BE390" s="1" t="s">
        <v>258</v>
      </c>
      <c r="BF390" s="1" t="s">
        <v>258</v>
      </c>
    </row>
    <row r="391" spans="1:58">
      <c r="A391" s="4" t="s">
        <v>324</v>
      </c>
      <c r="B391" s="4" t="s">
        <v>128</v>
      </c>
      <c r="BD391" s="1" t="s">
        <v>258</v>
      </c>
      <c r="BE391" s="1" t="s">
        <v>258</v>
      </c>
      <c r="BF391" s="1" t="s">
        <v>258</v>
      </c>
    </row>
    <row r="392" spans="1:58">
      <c r="B392" s="4" t="s">
        <v>129</v>
      </c>
      <c r="BD392" s="1" t="s">
        <v>258</v>
      </c>
      <c r="BE392" s="1" t="s">
        <v>258</v>
      </c>
      <c r="BF392" s="1" t="s">
        <v>258</v>
      </c>
    </row>
    <row r="393" spans="1:58">
      <c r="B393" s="4" t="s">
        <v>130</v>
      </c>
      <c r="BD393" s="1" t="s">
        <v>258</v>
      </c>
      <c r="BE393" s="1" t="s">
        <v>258</v>
      </c>
      <c r="BF393" s="1" t="s">
        <v>258</v>
      </c>
    </row>
    <row r="394" spans="1:58">
      <c r="B394" s="4" t="s">
        <v>131</v>
      </c>
      <c r="BD394" s="1" t="s">
        <v>258</v>
      </c>
      <c r="BE394" s="1" t="s">
        <v>258</v>
      </c>
      <c r="BF394" s="1" t="s">
        <v>258</v>
      </c>
    </row>
    <row r="395" spans="1:58">
      <c r="B395" s="4" t="s">
        <v>132</v>
      </c>
      <c r="BD395" s="1" t="s">
        <v>258</v>
      </c>
      <c r="BE395" s="1" t="s">
        <v>258</v>
      </c>
      <c r="BF395" s="1" t="s">
        <v>258</v>
      </c>
    </row>
    <row r="396" spans="1:58">
      <c r="B396" s="4" t="s">
        <v>97</v>
      </c>
      <c r="BD396" s="1" t="s">
        <v>258</v>
      </c>
      <c r="BE396" s="1" t="s">
        <v>258</v>
      </c>
      <c r="BF396" s="1" t="s">
        <v>258</v>
      </c>
    </row>
    <row r="397" spans="1:58">
      <c r="B397" s="4" t="s">
        <v>133</v>
      </c>
      <c r="BD397" s="1" t="s">
        <v>258</v>
      </c>
      <c r="BE397" s="1" t="s">
        <v>258</v>
      </c>
      <c r="BF397" s="1" t="s">
        <v>258</v>
      </c>
    </row>
    <row r="398" spans="1:58">
      <c r="B398" s="4" t="s">
        <v>134</v>
      </c>
      <c r="BD398" s="1" t="s">
        <v>258</v>
      </c>
      <c r="BE398" s="1" t="s">
        <v>258</v>
      </c>
      <c r="BF398" s="1" t="s">
        <v>258</v>
      </c>
    </row>
    <row r="399" spans="1:58">
      <c r="BD399" s="1" t="s">
        <v>258</v>
      </c>
      <c r="BE399" s="1" t="s">
        <v>258</v>
      </c>
      <c r="BF399" s="1" t="s">
        <v>258</v>
      </c>
    </row>
    <row r="400" spans="1:58">
      <c r="BD400" s="1" t="s">
        <v>258</v>
      </c>
      <c r="BE400" s="1" t="s">
        <v>258</v>
      </c>
      <c r="BF400" s="1" t="s">
        <v>258</v>
      </c>
    </row>
    <row r="401" spans="1:58">
      <c r="BD401" s="1" t="s">
        <v>258</v>
      </c>
      <c r="BE401" s="1" t="s">
        <v>258</v>
      </c>
      <c r="BF401" s="1" t="s">
        <v>258</v>
      </c>
    </row>
    <row r="402" spans="1:58">
      <c r="BD402" s="1" t="s">
        <v>258</v>
      </c>
      <c r="BE402" s="1" t="s">
        <v>258</v>
      </c>
      <c r="BF402" s="1" t="s">
        <v>258</v>
      </c>
    </row>
    <row r="403" spans="1:58">
      <c r="C403" s="1">
        <v>2018</v>
      </c>
      <c r="D403" s="1">
        <v>2019</v>
      </c>
      <c r="E403" s="1">
        <v>2020</v>
      </c>
      <c r="F403" s="1">
        <v>2021</v>
      </c>
      <c r="G403" s="1">
        <v>2022</v>
      </c>
      <c r="H403" s="1">
        <v>2023</v>
      </c>
      <c r="I403" s="1">
        <v>2024</v>
      </c>
      <c r="J403" s="1">
        <v>2025</v>
      </c>
      <c r="K403" s="1">
        <v>2026</v>
      </c>
      <c r="L403" s="1">
        <v>2027</v>
      </c>
      <c r="M403" s="1">
        <v>2028</v>
      </c>
      <c r="N403" s="1">
        <v>2029</v>
      </c>
      <c r="O403" s="1">
        <v>2030</v>
      </c>
      <c r="P403" s="1">
        <v>2031</v>
      </c>
      <c r="Q403" s="1">
        <v>2032</v>
      </c>
      <c r="R403" s="1">
        <v>2033</v>
      </c>
      <c r="S403" s="1">
        <v>2034</v>
      </c>
      <c r="T403" s="1">
        <v>2035</v>
      </c>
      <c r="U403" s="1">
        <v>2036</v>
      </c>
      <c r="V403" s="1">
        <v>2037</v>
      </c>
      <c r="W403" s="1">
        <v>2038</v>
      </c>
      <c r="X403" s="1">
        <v>2039</v>
      </c>
      <c r="Y403" s="1">
        <v>2040</v>
      </c>
      <c r="Z403" s="1">
        <v>2041</v>
      </c>
      <c r="AA403" s="1">
        <v>2042</v>
      </c>
      <c r="AB403" s="1">
        <v>2043</v>
      </c>
      <c r="AC403" s="1">
        <v>2044</v>
      </c>
      <c r="AD403" s="1">
        <v>2045</v>
      </c>
      <c r="AE403" s="1">
        <v>2046</v>
      </c>
      <c r="AF403" s="1">
        <v>2047</v>
      </c>
      <c r="AG403" s="1">
        <v>2048</v>
      </c>
      <c r="AH403" s="1">
        <v>2049</v>
      </c>
      <c r="AI403" s="1">
        <v>2050</v>
      </c>
      <c r="AJ403" s="1">
        <v>2051</v>
      </c>
      <c r="AK403" s="1">
        <v>2052</v>
      </c>
      <c r="AL403" s="1">
        <v>2053</v>
      </c>
      <c r="AM403" s="1">
        <v>2054</v>
      </c>
      <c r="AN403" s="1">
        <v>2055</v>
      </c>
      <c r="AO403" s="1">
        <v>2056</v>
      </c>
      <c r="AP403" s="1">
        <v>2057</v>
      </c>
      <c r="AQ403" s="1">
        <v>2058</v>
      </c>
      <c r="AR403" s="1">
        <v>2059</v>
      </c>
      <c r="AS403" s="1">
        <v>2060</v>
      </c>
      <c r="AT403" s="1">
        <v>2061</v>
      </c>
      <c r="AU403" s="1">
        <v>2062</v>
      </c>
      <c r="AV403" s="1">
        <v>2063</v>
      </c>
      <c r="AW403" s="1">
        <v>2064</v>
      </c>
      <c r="AX403" s="1">
        <v>2065</v>
      </c>
      <c r="AY403" s="1">
        <v>2066</v>
      </c>
      <c r="AZ403" s="1">
        <v>2067</v>
      </c>
      <c r="BA403" s="1">
        <v>2068</v>
      </c>
      <c r="BB403" s="1">
        <v>2069</v>
      </c>
      <c r="BC403" s="1">
        <v>2070</v>
      </c>
      <c r="BD403" s="1" t="s">
        <v>258</v>
      </c>
      <c r="BE403" s="1" t="s">
        <v>258</v>
      </c>
      <c r="BF403" s="1" t="s">
        <v>258</v>
      </c>
    </row>
    <row r="404" spans="1:58">
      <c r="C404" s="9" t="s">
        <v>2</v>
      </c>
      <c r="D404" s="9" t="s">
        <v>0</v>
      </c>
      <c r="E404" s="9">
        <v>2</v>
      </c>
      <c r="F404" s="9">
        <v>3</v>
      </c>
      <c r="G404" s="9">
        <v>4</v>
      </c>
      <c r="H404" s="9">
        <v>5</v>
      </c>
      <c r="I404" s="9">
        <v>6</v>
      </c>
      <c r="J404" s="9">
        <v>7</v>
      </c>
      <c r="K404" s="9">
        <v>8</v>
      </c>
      <c r="L404" s="9">
        <v>9</v>
      </c>
      <c r="M404" s="9">
        <v>10</v>
      </c>
      <c r="N404" s="9">
        <v>11</v>
      </c>
      <c r="O404" s="9">
        <v>12</v>
      </c>
      <c r="P404" s="9">
        <v>13</v>
      </c>
      <c r="Q404" s="9">
        <v>14</v>
      </c>
      <c r="R404" s="9">
        <v>15</v>
      </c>
      <c r="S404" s="9">
        <v>16</v>
      </c>
      <c r="T404" s="9">
        <v>17</v>
      </c>
      <c r="U404" s="9">
        <v>18</v>
      </c>
      <c r="V404" s="9">
        <v>19</v>
      </c>
      <c r="W404" s="9">
        <v>20</v>
      </c>
      <c r="X404" s="9">
        <v>21</v>
      </c>
      <c r="Y404" s="9">
        <v>22</v>
      </c>
      <c r="Z404" s="9">
        <v>23</v>
      </c>
      <c r="AA404" s="9">
        <v>24</v>
      </c>
      <c r="AB404" s="9">
        <v>25</v>
      </c>
      <c r="AC404" s="9">
        <v>26</v>
      </c>
      <c r="AD404" s="9">
        <v>27</v>
      </c>
      <c r="AE404" s="9">
        <v>28</v>
      </c>
      <c r="AF404" s="9">
        <v>29</v>
      </c>
      <c r="AG404" s="9">
        <v>30</v>
      </c>
      <c r="AH404" s="9">
        <v>31</v>
      </c>
      <c r="AI404" s="9">
        <v>32</v>
      </c>
      <c r="AJ404" s="9">
        <v>33</v>
      </c>
      <c r="AK404" s="9">
        <v>34</v>
      </c>
      <c r="AL404" s="9">
        <v>35</v>
      </c>
      <c r="AM404" s="9">
        <v>36</v>
      </c>
      <c r="AN404" s="9">
        <v>37</v>
      </c>
      <c r="AO404" s="9">
        <v>38</v>
      </c>
      <c r="AP404" s="9">
        <v>39</v>
      </c>
      <c r="AQ404" s="9">
        <v>40</v>
      </c>
      <c r="AR404" s="9">
        <v>41</v>
      </c>
      <c r="AS404" s="9">
        <v>42</v>
      </c>
      <c r="AT404" s="9">
        <v>43</v>
      </c>
      <c r="AU404" s="9">
        <v>44</v>
      </c>
      <c r="AV404" s="9">
        <v>45</v>
      </c>
      <c r="AW404" s="9">
        <v>46</v>
      </c>
      <c r="AX404" s="9">
        <v>47</v>
      </c>
      <c r="AY404" s="9">
        <v>48</v>
      </c>
      <c r="AZ404" s="9">
        <v>49</v>
      </c>
      <c r="BA404" s="9">
        <v>50</v>
      </c>
      <c r="BB404" s="9">
        <v>51</v>
      </c>
      <c r="BC404" s="9">
        <v>52</v>
      </c>
      <c r="BD404" s="9" t="s">
        <v>258</v>
      </c>
      <c r="BE404" s="9" t="s">
        <v>258</v>
      </c>
      <c r="BF404" s="9" t="s">
        <v>258</v>
      </c>
    </row>
    <row r="405" spans="1:58">
      <c r="BD405" s="1" t="s">
        <v>258</v>
      </c>
      <c r="BE405" s="1" t="s">
        <v>258</v>
      </c>
      <c r="BF405" s="1" t="s">
        <v>258</v>
      </c>
    </row>
    <row r="406" spans="1:58">
      <c r="A406" s="4" t="s">
        <v>136</v>
      </c>
      <c r="B406" s="4" t="s">
        <v>327</v>
      </c>
      <c r="C406" s="22">
        <f>C32</f>
        <v>729534.00000000012</v>
      </c>
      <c r="D406" s="22">
        <f t="shared" ref="D406:BC406" si="65">D32</f>
        <v>734493.00000000023</v>
      </c>
      <c r="E406" s="22">
        <f t="shared" si="65"/>
        <v>733672.00000000023</v>
      </c>
      <c r="F406" s="22">
        <f t="shared" si="65"/>
        <v>728703.00000000023</v>
      </c>
      <c r="G406" s="22">
        <f t="shared" si="65"/>
        <v>728425</v>
      </c>
      <c r="H406" s="22">
        <f t="shared" si="65"/>
        <v>733633.99999999988</v>
      </c>
      <c r="I406" s="22">
        <f t="shared" si="65"/>
        <v>733666.51325624017</v>
      </c>
      <c r="J406" s="22">
        <f t="shared" si="65"/>
        <v>733998.70142182522</v>
      </c>
      <c r="K406" s="22">
        <f t="shared" si="65"/>
        <v>734190.13598644745</v>
      </c>
      <c r="L406" s="22">
        <f t="shared" si="65"/>
        <v>734225.15891440562</v>
      </c>
      <c r="M406" s="22">
        <f t="shared" si="65"/>
        <v>734095.10597245628</v>
      </c>
      <c r="N406" s="22">
        <f t="shared" si="65"/>
        <v>733915.72860612301</v>
      </c>
      <c r="O406" s="22">
        <f t="shared" si="65"/>
        <v>734050.53781874152</v>
      </c>
      <c r="P406" s="22">
        <f t="shared" si="65"/>
        <v>734153.04768530582</v>
      </c>
      <c r="Q406" s="22">
        <f t="shared" si="65"/>
        <v>734234.71192383277</v>
      </c>
      <c r="R406" s="22">
        <f t="shared" si="65"/>
        <v>734250.22826235811</v>
      </c>
      <c r="S406" s="22">
        <f t="shared" si="65"/>
        <v>734277.35889035754</v>
      </c>
      <c r="T406" s="22">
        <f t="shared" si="65"/>
        <v>734591.96284681302</v>
      </c>
      <c r="U406" s="22">
        <f t="shared" si="65"/>
        <v>734874.10977197741</v>
      </c>
      <c r="V406" s="22">
        <f t="shared" si="65"/>
        <v>735121.22040802077</v>
      </c>
      <c r="W406" s="22">
        <f t="shared" si="65"/>
        <v>735305.09793985612</v>
      </c>
      <c r="X406" s="22">
        <f t="shared" si="65"/>
        <v>735392.90589742421</v>
      </c>
      <c r="Y406" s="22">
        <f t="shared" si="65"/>
        <v>735692.30529599066</v>
      </c>
      <c r="Z406" s="22">
        <f t="shared" si="65"/>
        <v>735815.00991753465</v>
      </c>
      <c r="AA406" s="22">
        <f t="shared" si="65"/>
        <v>735548.94031750213</v>
      </c>
      <c r="AB406" s="22">
        <f t="shared" si="65"/>
        <v>735136.03409516939</v>
      </c>
      <c r="AC406" s="22">
        <f t="shared" si="65"/>
        <v>734482.56637198303</v>
      </c>
      <c r="AD406" s="22">
        <f t="shared" si="65"/>
        <v>733891.56221807841</v>
      </c>
      <c r="AE406" s="22">
        <f t="shared" si="65"/>
        <v>733192.49476820487</v>
      </c>
      <c r="AF406" s="22">
        <f t="shared" si="65"/>
        <v>732700.87163555645</v>
      </c>
      <c r="AG406" s="22">
        <f t="shared" si="65"/>
        <v>732237.40623258951</v>
      </c>
      <c r="AH406" s="22">
        <f t="shared" si="65"/>
        <v>731786.11866813141</v>
      </c>
      <c r="AI406" s="22">
        <f t="shared" si="65"/>
        <v>731320.10311570251</v>
      </c>
      <c r="AJ406" s="22">
        <f t="shared" si="65"/>
        <v>730812.17560645414</v>
      </c>
      <c r="AK406" s="22">
        <f t="shared" si="65"/>
        <v>730254.25156241423</v>
      </c>
      <c r="AL406" s="22">
        <f t="shared" si="65"/>
        <v>729617.00253611896</v>
      </c>
      <c r="AM406" s="22">
        <f t="shared" si="65"/>
        <v>728890.10635858111</v>
      </c>
      <c r="AN406" s="22">
        <f t="shared" si="65"/>
        <v>728067.04877785756</v>
      </c>
      <c r="AO406" s="22">
        <f t="shared" si="65"/>
        <v>727148.06491729373</v>
      </c>
      <c r="AP406" s="22">
        <f t="shared" si="65"/>
        <v>726125.9874251039</v>
      </c>
      <c r="AQ406" s="22">
        <f t="shared" si="65"/>
        <v>725019.83526364004</v>
      </c>
      <c r="AR406" s="22">
        <f t="shared" si="65"/>
        <v>723841.36623821908</v>
      </c>
      <c r="AS406" s="22">
        <f t="shared" si="65"/>
        <v>722597.14829275967</v>
      </c>
      <c r="AT406" s="22">
        <f t="shared" si="65"/>
        <v>721323.87881720124</v>
      </c>
      <c r="AU406" s="22">
        <f t="shared" si="65"/>
        <v>720005.42674622289</v>
      </c>
      <c r="AV406" s="22">
        <f t="shared" si="65"/>
        <v>718664.33649980766</v>
      </c>
      <c r="AW406" s="22">
        <f t="shared" si="65"/>
        <v>717302.9490395349</v>
      </c>
      <c r="AX406" s="22">
        <f t="shared" si="65"/>
        <v>715934.58107837127</v>
      </c>
      <c r="AY406" s="22">
        <f t="shared" si="65"/>
        <v>714568.04482434248</v>
      </c>
      <c r="AZ406" s="22">
        <f t="shared" si="65"/>
        <v>713214.26818024297</v>
      </c>
      <c r="BA406" s="22">
        <f t="shared" si="65"/>
        <v>711875.56137397862</v>
      </c>
      <c r="BB406" s="22">
        <f t="shared" si="65"/>
        <v>710571.83508799784</v>
      </c>
      <c r="BC406" s="22" t="str">
        <f t="shared" si="65"/>
        <v>　</v>
      </c>
      <c r="BD406" s="1" t="s">
        <v>258</v>
      </c>
      <c r="BE406" s="1" t="s">
        <v>258</v>
      </c>
      <c r="BF406" s="1" t="s">
        <v>258</v>
      </c>
    </row>
    <row r="407" spans="1:58">
      <c r="B407" s="4" t="s">
        <v>46</v>
      </c>
      <c r="BD407" s="1" t="s">
        <v>258</v>
      </c>
      <c r="BE407" s="1" t="s">
        <v>258</v>
      </c>
      <c r="BF407" s="1" t="s">
        <v>258</v>
      </c>
    </row>
    <row r="408" spans="1:58">
      <c r="B408" s="4" t="s">
        <v>47</v>
      </c>
      <c r="BD408" s="1" t="s">
        <v>258</v>
      </c>
      <c r="BE408" s="1" t="s">
        <v>258</v>
      </c>
      <c r="BF408" s="1" t="s">
        <v>258</v>
      </c>
    </row>
    <row r="409" spans="1:58">
      <c r="B409" s="4" t="s">
        <v>259</v>
      </c>
      <c r="C409" s="22">
        <f>C31</f>
        <v>729534.00000000012</v>
      </c>
      <c r="D409" s="22">
        <f t="shared" ref="D409:BC409" si="66">D31</f>
        <v>734493.00000000023</v>
      </c>
      <c r="E409" s="22">
        <f t="shared" si="66"/>
        <v>733672.00000000023</v>
      </c>
      <c r="F409" s="22">
        <f t="shared" si="66"/>
        <v>728703.00000000023</v>
      </c>
      <c r="G409" s="22">
        <f t="shared" si="66"/>
        <v>728425</v>
      </c>
      <c r="H409" s="22">
        <f t="shared" si="66"/>
        <v>733633.99999999988</v>
      </c>
      <c r="I409" s="22">
        <f t="shared" si="66"/>
        <v>740519</v>
      </c>
      <c r="J409" s="22">
        <f t="shared" si="66"/>
        <v>741187.83783589222</v>
      </c>
      <c r="K409" s="22">
        <f t="shared" si="66"/>
        <v>741642.04402879719</v>
      </c>
      <c r="L409" s="22">
        <f t="shared" si="66"/>
        <v>741901.4254152067</v>
      </c>
      <c r="M409" s="22">
        <f t="shared" si="66"/>
        <v>741951.28818123275</v>
      </c>
      <c r="N409" s="22">
        <f t="shared" si="66"/>
        <v>741914.45391372521</v>
      </c>
      <c r="O409" s="22">
        <f t="shared" si="66"/>
        <v>742162.29526980082</v>
      </c>
      <c r="P409" s="22">
        <f t="shared" si="66"/>
        <v>742386.03200188174</v>
      </c>
      <c r="Q409" s="22">
        <f t="shared" si="66"/>
        <v>742576.69693021663</v>
      </c>
      <c r="R409" s="22">
        <f t="shared" si="66"/>
        <v>742709.14678664692</v>
      </c>
      <c r="S409" s="22">
        <f t="shared" si="66"/>
        <v>742850.5355657147</v>
      </c>
      <c r="T409" s="22">
        <f t="shared" si="66"/>
        <v>743304.3658317402</v>
      </c>
      <c r="U409" s="22">
        <f t="shared" si="66"/>
        <v>743722.85826523858</v>
      </c>
      <c r="V409" s="22">
        <f t="shared" si="66"/>
        <v>744101.24658383382</v>
      </c>
      <c r="W409" s="22">
        <f t="shared" si="66"/>
        <v>744440.74507822772</v>
      </c>
      <c r="X409" s="22">
        <f t="shared" si="66"/>
        <v>744674.15159437549</v>
      </c>
      <c r="Y409" s="22">
        <f t="shared" si="66"/>
        <v>745099.78537092649</v>
      </c>
      <c r="Z409" s="22">
        <f t="shared" si="66"/>
        <v>745333.4774138584</v>
      </c>
      <c r="AA409" s="22">
        <f t="shared" si="66"/>
        <v>745151.91509601113</v>
      </c>
      <c r="AB409" s="22">
        <f t="shared" si="66"/>
        <v>744745.17349455738</v>
      </c>
      <c r="AC409" s="22">
        <f t="shared" si="66"/>
        <v>744060.04041324742</v>
      </c>
      <c r="AD409" s="22">
        <f t="shared" si="66"/>
        <v>743311.54790759447</v>
      </c>
      <c r="AE409" s="22">
        <f t="shared" si="66"/>
        <v>742371.62590283516</v>
      </c>
      <c r="AF409" s="22">
        <f t="shared" si="66"/>
        <v>741329.85554908868</v>
      </c>
      <c r="AG409" s="22">
        <f t="shared" si="66"/>
        <v>740350.35598310095</v>
      </c>
      <c r="AH409" s="22">
        <f t="shared" si="66"/>
        <v>739346.56136899407</v>
      </c>
      <c r="AI409" s="22">
        <f t="shared" si="66"/>
        <v>738319.86210045812</v>
      </c>
      <c r="AJ409" s="22">
        <f t="shared" si="66"/>
        <v>737234.81767825177</v>
      </c>
      <c r="AK409" s="22">
        <f t="shared" si="66"/>
        <v>736082.04813395557</v>
      </c>
      <c r="AL409" s="22">
        <f t="shared" si="66"/>
        <v>734846.74065901188</v>
      </c>
      <c r="AM409" s="22">
        <f t="shared" si="66"/>
        <v>733528.02534624049</v>
      </c>
      <c r="AN409" s="22">
        <f t="shared" si="66"/>
        <v>732113.87245869485</v>
      </c>
      <c r="AO409" s="22">
        <f t="shared" si="66"/>
        <v>730594.10841683671</v>
      </c>
      <c r="AP409" s="22">
        <f t="shared" si="66"/>
        <v>728955.66805374098</v>
      </c>
      <c r="AQ409" s="22">
        <f t="shared" si="66"/>
        <v>727227.64789074718</v>
      </c>
      <c r="AR409" s="22">
        <f t="shared" si="66"/>
        <v>725410.87340074987</v>
      </c>
      <c r="AS409" s="22">
        <f t="shared" si="66"/>
        <v>723521.59302466852</v>
      </c>
      <c r="AT409" s="22">
        <f t="shared" si="66"/>
        <v>721574.68951717659</v>
      </c>
      <c r="AU409" s="22">
        <f t="shared" si="66"/>
        <v>719557.16355863563</v>
      </c>
      <c r="AV409" s="22">
        <f t="shared" si="66"/>
        <v>717492.7093562833</v>
      </c>
      <c r="AW409" s="22">
        <f t="shared" si="66"/>
        <v>715386.69767549285</v>
      </c>
      <c r="AX409" s="22">
        <f t="shared" si="66"/>
        <v>713242.13852253929</v>
      </c>
      <c r="AY409" s="22">
        <f t="shared" si="66"/>
        <v>711066.89905868843</v>
      </c>
      <c r="AZ409" s="22">
        <f t="shared" si="66"/>
        <v>708865.48100656876</v>
      </c>
      <c r="BA409" s="22">
        <f t="shared" si="66"/>
        <v>706643.38153078489</v>
      </c>
      <c r="BB409" s="22">
        <f t="shared" si="66"/>
        <v>704413.38767031534</v>
      </c>
      <c r="BC409" s="22">
        <f t="shared" si="66"/>
        <v>702179.47954848141</v>
      </c>
      <c r="BD409" s="1" t="s">
        <v>258</v>
      </c>
      <c r="BE409" s="1" t="s">
        <v>258</v>
      </c>
      <c r="BF409" s="1" t="s">
        <v>258</v>
      </c>
    </row>
    <row r="410" spans="1:58">
      <c r="BD410" s="1" t="s">
        <v>258</v>
      </c>
      <c r="BE410" s="1" t="s">
        <v>258</v>
      </c>
      <c r="BF410" s="1" t="s">
        <v>258</v>
      </c>
    </row>
    <row r="411" spans="1:58">
      <c r="A411" s="4" t="s">
        <v>319</v>
      </c>
      <c r="B411" s="4" t="s">
        <v>95</v>
      </c>
      <c r="C411" s="18">
        <f>C99</f>
        <v>362653.00000000017</v>
      </c>
      <c r="D411" s="18">
        <f t="shared" ref="D411:BC411" si="67">D99</f>
        <v>364570.99999999988</v>
      </c>
      <c r="E411" s="18">
        <f t="shared" si="67"/>
        <v>363630</v>
      </c>
      <c r="F411" s="18">
        <f t="shared" si="67"/>
        <v>361634.00000000006</v>
      </c>
      <c r="G411" s="18">
        <f t="shared" si="67"/>
        <v>361782.00000000006</v>
      </c>
      <c r="H411" s="18">
        <f t="shared" si="67"/>
        <v>364637</v>
      </c>
      <c r="I411" s="18">
        <f t="shared" si="67"/>
        <v>368378</v>
      </c>
      <c r="J411" s="18">
        <f t="shared" si="67"/>
        <v>368806.05075570842</v>
      </c>
      <c r="K411" s="18">
        <f t="shared" si="67"/>
        <v>369146.17248162185</v>
      </c>
      <c r="L411" s="18">
        <f t="shared" si="67"/>
        <v>369378.10093967849</v>
      </c>
      <c r="M411" s="18">
        <f t="shared" si="67"/>
        <v>369455.68589110987</v>
      </c>
      <c r="N411" s="18">
        <f t="shared" si="67"/>
        <v>369470.14395188197</v>
      </c>
      <c r="O411" s="18">
        <f t="shared" si="67"/>
        <v>369629.21075458149</v>
      </c>
      <c r="P411" s="18">
        <f t="shared" si="67"/>
        <v>369755.88081589615</v>
      </c>
      <c r="Q411" s="18">
        <f t="shared" si="67"/>
        <v>369895.33975955332</v>
      </c>
      <c r="R411" s="18">
        <f t="shared" si="67"/>
        <v>369984.09537736065</v>
      </c>
      <c r="S411" s="18">
        <f t="shared" si="67"/>
        <v>370085.12548201164</v>
      </c>
      <c r="T411" s="18">
        <f t="shared" si="67"/>
        <v>370330.59621899429</v>
      </c>
      <c r="U411" s="18">
        <f t="shared" si="67"/>
        <v>370537.97022656596</v>
      </c>
      <c r="V411" s="18">
        <f t="shared" si="67"/>
        <v>370731.7171830897</v>
      </c>
      <c r="W411" s="18">
        <f t="shared" si="67"/>
        <v>370908.95420947112</v>
      </c>
      <c r="X411" s="18">
        <f t="shared" si="67"/>
        <v>371061.54765285447</v>
      </c>
      <c r="Y411" s="18">
        <f t="shared" si="67"/>
        <v>371304.54029619682</v>
      </c>
      <c r="Z411" s="18">
        <f t="shared" si="67"/>
        <v>371444.30247623799</v>
      </c>
      <c r="AA411" s="18">
        <f t="shared" si="67"/>
        <v>371377.50836478639</v>
      </c>
      <c r="AB411" s="18">
        <f t="shared" si="67"/>
        <v>371172.48776437232</v>
      </c>
      <c r="AC411" s="18">
        <f t="shared" si="67"/>
        <v>370844.89720847167</v>
      </c>
      <c r="AD411" s="18">
        <f t="shared" si="67"/>
        <v>370506.9192390595</v>
      </c>
      <c r="AE411" s="18">
        <f t="shared" si="67"/>
        <v>370036.98157847684</v>
      </c>
      <c r="AF411" s="18">
        <f t="shared" si="67"/>
        <v>369468.00379167427</v>
      </c>
      <c r="AG411" s="18">
        <f t="shared" si="67"/>
        <v>368900.93879922223</v>
      </c>
      <c r="AH411" s="18">
        <f t="shared" si="67"/>
        <v>368307.56067174918</v>
      </c>
      <c r="AI411" s="18">
        <f t="shared" si="67"/>
        <v>367701.89438495121</v>
      </c>
      <c r="AJ411" s="18">
        <f t="shared" si="67"/>
        <v>367063.96256126463</v>
      </c>
      <c r="AK411" s="18">
        <f t="shared" si="67"/>
        <v>366392.70441247447</v>
      </c>
      <c r="AL411" s="18">
        <f t="shared" si="67"/>
        <v>365690.28227866953</v>
      </c>
      <c r="AM411" s="18">
        <f t="shared" si="67"/>
        <v>364957.96179924137</v>
      </c>
      <c r="AN411" s="18">
        <f t="shared" si="67"/>
        <v>364199.01093950734</v>
      </c>
      <c r="AO411" s="18">
        <f t="shared" si="67"/>
        <v>363402.1511257544</v>
      </c>
      <c r="AP411" s="18">
        <f t="shared" si="67"/>
        <v>362569.68269965309</v>
      </c>
      <c r="AQ411" s="18">
        <f t="shared" si="67"/>
        <v>361716.71108175279</v>
      </c>
      <c r="AR411" s="18">
        <f t="shared" si="67"/>
        <v>360836.44057528418</v>
      </c>
      <c r="AS411" s="18">
        <f t="shared" si="67"/>
        <v>359937.6363700853</v>
      </c>
      <c r="AT411" s="18">
        <f t="shared" si="67"/>
        <v>359025.61711084575</v>
      </c>
      <c r="AU411" s="18">
        <f t="shared" si="67"/>
        <v>358098.92510938906</v>
      </c>
      <c r="AV411" s="18">
        <f t="shared" si="67"/>
        <v>357168.47635383549</v>
      </c>
      <c r="AW411" s="18">
        <f t="shared" si="67"/>
        <v>356227.55002205388</v>
      </c>
      <c r="AX411" s="18">
        <f t="shared" si="67"/>
        <v>355280.27400278486</v>
      </c>
      <c r="AY411" s="18">
        <f t="shared" si="67"/>
        <v>354324.23395472532</v>
      </c>
      <c r="AZ411" s="18">
        <f t="shared" si="67"/>
        <v>353355.91930187005</v>
      </c>
      <c r="BA411" s="18">
        <f t="shared" si="67"/>
        <v>352376.7920066932</v>
      </c>
      <c r="BB411" s="18">
        <f t="shared" si="67"/>
        <v>351383.59000132233</v>
      </c>
      <c r="BC411" s="18">
        <f t="shared" si="67"/>
        <v>350377.07489647123</v>
      </c>
      <c r="BD411" s="1" t="s">
        <v>258</v>
      </c>
      <c r="BE411" s="1" t="s">
        <v>258</v>
      </c>
      <c r="BF411" s="1" t="s">
        <v>258</v>
      </c>
    </row>
    <row r="412" spans="1:58">
      <c r="B412" s="4" t="s">
        <v>96</v>
      </c>
      <c r="C412" s="18">
        <f>C106</f>
        <v>366880.99999999994</v>
      </c>
      <c r="D412" s="18">
        <f t="shared" ref="D412:BC412" si="68">D106</f>
        <v>369921.99999999994</v>
      </c>
      <c r="E412" s="18">
        <f t="shared" si="68"/>
        <v>370042</v>
      </c>
      <c r="F412" s="18">
        <f t="shared" si="68"/>
        <v>367068.99999999988</v>
      </c>
      <c r="G412" s="18">
        <f t="shared" si="68"/>
        <v>366643.00000000006</v>
      </c>
      <c r="H412" s="18">
        <f t="shared" si="68"/>
        <v>368997</v>
      </c>
      <c r="I412" s="18">
        <f t="shared" si="68"/>
        <v>372141</v>
      </c>
      <c r="J412" s="18">
        <f t="shared" si="68"/>
        <v>372381.7870801838</v>
      </c>
      <c r="K412" s="18">
        <f t="shared" si="68"/>
        <v>372495.87154717569</v>
      </c>
      <c r="L412" s="18">
        <f t="shared" si="68"/>
        <v>372523.32447552815</v>
      </c>
      <c r="M412" s="18">
        <f t="shared" si="68"/>
        <v>372495.60229012242</v>
      </c>
      <c r="N412" s="18">
        <f t="shared" si="68"/>
        <v>372444.30996184354</v>
      </c>
      <c r="O412" s="18">
        <f t="shared" si="68"/>
        <v>372533.08451521938</v>
      </c>
      <c r="P412" s="18">
        <f t="shared" si="68"/>
        <v>372630.15118598542</v>
      </c>
      <c r="Q412" s="18">
        <f t="shared" si="68"/>
        <v>372681.35717066331</v>
      </c>
      <c r="R412" s="18">
        <f t="shared" si="68"/>
        <v>372725.0514092861</v>
      </c>
      <c r="S412" s="18">
        <f t="shared" si="68"/>
        <v>372765.41008370323</v>
      </c>
      <c r="T412" s="18">
        <f t="shared" si="68"/>
        <v>372973.76961274556</v>
      </c>
      <c r="U412" s="18">
        <f t="shared" si="68"/>
        <v>373184.88803867233</v>
      </c>
      <c r="V412" s="18">
        <f t="shared" si="68"/>
        <v>373369.52940074407</v>
      </c>
      <c r="W412" s="18">
        <f t="shared" si="68"/>
        <v>373531.79086875601</v>
      </c>
      <c r="X412" s="18">
        <f t="shared" si="68"/>
        <v>373612.60394152097</v>
      </c>
      <c r="Y412" s="18">
        <f t="shared" si="68"/>
        <v>373795.24507473002</v>
      </c>
      <c r="Z412" s="18">
        <f t="shared" si="68"/>
        <v>373889.17493762041</v>
      </c>
      <c r="AA412" s="18">
        <f t="shared" si="68"/>
        <v>373774.40673122508</v>
      </c>
      <c r="AB412" s="18">
        <f t="shared" si="68"/>
        <v>373572.68573018519</v>
      </c>
      <c r="AC412" s="18">
        <f t="shared" si="68"/>
        <v>373215.14320477581</v>
      </c>
      <c r="AD412" s="18">
        <f t="shared" si="68"/>
        <v>372804.62866853509</v>
      </c>
      <c r="AE412" s="18">
        <f t="shared" si="68"/>
        <v>372334.64432435844</v>
      </c>
      <c r="AF412" s="18">
        <f t="shared" si="68"/>
        <v>371861.85175741452</v>
      </c>
      <c r="AG412" s="18">
        <f t="shared" si="68"/>
        <v>371449.41718387837</v>
      </c>
      <c r="AH412" s="18">
        <f t="shared" si="68"/>
        <v>371039.00069724501</v>
      </c>
      <c r="AI412" s="18">
        <f t="shared" si="68"/>
        <v>370617.96771550702</v>
      </c>
      <c r="AJ412" s="18">
        <f t="shared" si="68"/>
        <v>370170.85511698702</v>
      </c>
      <c r="AK412" s="18">
        <f t="shared" si="68"/>
        <v>369689.34372148116</v>
      </c>
      <c r="AL412" s="18">
        <f t="shared" si="68"/>
        <v>369156.45838034258</v>
      </c>
      <c r="AM412" s="18">
        <f t="shared" si="68"/>
        <v>368570.06354699953</v>
      </c>
      <c r="AN412" s="18">
        <f t="shared" si="68"/>
        <v>367914.86151918781</v>
      </c>
      <c r="AO412" s="18">
        <f t="shared" si="68"/>
        <v>367191.95729108213</v>
      </c>
      <c r="AP412" s="18">
        <f t="shared" si="68"/>
        <v>366385.98535408784</v>
      </c>
      <c r="AQ412" s="18">
        <f t="shared" si="68"/>
        <v>365510.93680899404</v>
      </c>
      <c r="AR412" s="18">
        <f t="shared" si="68"/>
        <v>364574.43282546545</v>
      </c>
      <c r="AS412" s="18">
        <f t="shared" si="68"/>
        <v>363583.95665458322</v>
      </c>
      <c r="AT412" s="18">
        <f t="shared" si="68"/>
        <v>362549.07240633084</v>
      </c>
      <c r="AU412" s="18">
        <f t="shared" si="68"/>
        <v>361458.23844924633</v>
      </c>
      <c r="AV412" s="18">
        <f t="shared" si="68"/>
        <v>360324.23300244776</v>
      </c>
      <c r="AW412" s="18">
        <f t="shared" si="68"/>
        <v>359159.14765343932</v>
      </c>
      <c r="AX412" s="18">
        <f t="shared" si="68"/>
        <v>357961.86451975419</v>
      </c>
      <c r="AY412" s="18">
        <f t="shared" si="68"/>
        <v>356742.66510396323</v>
      </c>
      <c r="AZ412" s="18">
        <f t="shared" si="68"/>
        <v>355509.56170469883</v>
      </c>
      <c r="BA412" s="18">
        <f t="shared" si="68"/>
        <v>354266.5895240918</v>
      </c>
      <c r="BB412" s="18">
        <f t="shared" si="68"/>
        <v>353029.79766899289</v>
      </c>
      <c r="BC412" s="18">
        <f t="shared" si="68"/>
        <v>351802.40465201018</v>
      </c>
      <c r="BD412" s="1" t="s">
        <v>258</v>
      </c>
      <c r="BE412" s="1" t="s">
        <v>258</v>
      </c>
      <c r="BF412" s="1" t="s">
        <v>258</v>
      </c>
    </row>
    <row r="413" spans="1:58">
      <c r="B413" s="4" t="s">
        <v>97</v>
      </c>
      <c r="C413" s="22">
        <f>C409</f>
        <v>729534.00000000012</v>
      </c>
      <c r="D413" s="22">
        <f t="shared" ref="D413:BC413" si="69">D409</f>
        <v>734493.00000000023</v>
      </c>
      <c r="E413" s="22">
        <f t="shared" si="69"/>
        <v>733672.00000000023</v>
      </c>
      <c r="F413" s="22">
        <f t="shared" si="69"/>
        <v>728703.00000000023</v>
      </c>
      <c r="G413" s="22">
        <f t="shared" si="69"/>
        <v>728425</v>
      </c>
      <c r="H413" s="22">
        <f t="shared" si="69"/>
        <v>733633.99999999988</v>
      </c>
      <c r="I413" s="22">
        <f t="shared" si="69"/>
        <v>740519</v>
      </c>
      <c r="J413" s="22">
        <f t="shared" si="69"/>
        <v>741187.83783589222</v>
      </c>
      <c r="K413" s="22">
        <f t="shared" si="69"/>
        <v>741642.04402879719</v>
      </c>
      <c r="L413" s="22">
        <f t="shared" si="69"/>
        <v>741901.4254152067</v>
      </c>
      <c r="M413" s="22">
        <f t="shared" si="69"/>
        <v>741951.28818123275</v>
      </c>
      <c r="N413" s="22">
        <f t="shared" si="69"/>
        <v>741914.45391372521</v>
      </c>
      <c r="O413" s="22">
        <f t="shared" si="69"/>
        <v>742162.29526980082</v>
      </c>
      <c r="P413" s="22">
        <f t="shared" si="69"/>
        <v>742386.03200188174</v>
      </c>
      <c r="Q413" s="22">
        <f t="shared" si="69"/>
        <v>742576.69693021663</v>
      </c>
      <c r="R413" s="22">
        <f t="shared" si="69"/>
        <v>742709.14678664692</v>
      </c>
      <c r="S413" s="22">
        <f t="shared" si="69"/>
        <v>742850.5355657147</v>
      </c>
      <c r="T413" s="22">
        <f t="shared" si="69"/>
        <v>743304.3658317402</v>
      </c>
      <c r="U413" s="22">
        <f t="shared" si="69"/>
        <v>743722.85826523858</v>
      </c>
      <c r="V413" s="22">
        <f t="shared" si="69"/>
        <v>744101.24658383382</v>
      </c>
      <c r="W413" s="22">
        <f t="shared" si="69"/>
        <v>744440.74507822772</v>
      </c>
      <c r="X413" s="22">
        <f t="shared" si="69"/>
        <v>744674.15159437549</v>
      </c>
      <c r="Y413" s="22">
        <f t="shared" si="69"/>
        <v>745099.78537092649</v>
      </c>
      <c r="Z413" s="22">
        <f t="shared" si="69"/>
        <v>745333.4774138584</v>
      </c>
      <c r="AA413" s="22">
        <f t="shared" si="69"/>
        <v>745151.91509601113</v>
      </c>
      <c r="AB413" s="22">
        <f t="shared" si="69"/>
        <v>744745.17349455738</v>
      </c>
      <c r="AC413" s="22">
        <f t="shared" si="69"/>
        <v>744060.04041324742</v>
      </c>
      <c r="AD413" s="22">
        <f t="shared" si="69"/>
        <v>743311.54790759447</v>
      </c>
      <c r="AE413" s="22">
        <f t="shared" si="69"/>
        <v>742371.62590283516</v>
      </c>
      <c r="AF413" s="22">
        <f t="shared" si="69"/>
        <v>741329.85554908868</v>
      </c>
      <c r="AG413" s="22">
        <f t="shared" si="69"/>
        <v>740350.35598310095</v>
      </c>
      <c r="AH413" s="22">
        <f t="shared" si="69"/>
        <v>739346.56136899407</v>
      </c>
      <c r="AI413" s="22">
        <f t="shared" si="69"/>
        <v>738319.86210045812</v>
      </c>
      <c r="AJ413" s="22">
        <f t="shared" si="69"/>
        <v>737234.81767825177</v>
      </c>
      <c r="AK413" s="22">
        <f t="shared" si="69"/>
        <v>736082.04813395557</v>
      </c>
      <c r="AL413" s="22">
        <f t="shared" si="69"/>
        <v>734846.74065901188</v>
      </c>
      <c r="AM413" s="22">
        <f t="shared" si="69"/>
        <v>733528.02534624049</v>
      </c>
      <c r="AN413" s="22">
        <f t="shared" si="69"/>
        <v>732113.87245869485</v>
      </c>
      <c r="AO413" s="22">
        <f t="shared" si="69"/>
        <v>730594.10841683671</v>
      </c>
      <c r="AP413" s="22">
        <f t="shared" si="69"/>
        <v>728955.66805374098</v>
      </c>
      <c r="AQ413" s="22">
        <f t="shared" si="69"/>
        <v>727227.64789074718</v>
      </c>
      <c r="AR413" s="22">
        <f t="shared" si="69"/>
        <v>725410.87340074987</v>
      </c>
      <c r="AS413" s="22">
        <f t="shared" si="69"/>
        <v>723521.59302466852</v>
      </c>
      <c r="AT413" s="22">
        <f t="shared" si="69"/>
        <v>721574.68951717659</v>
      </c>
      <c r="AU413" s="22">
        <f t="shared" si="69"/>
        <v>719557.16355863563</v>
      </c>
      <c r="AV413" s="22">
        <f t="shared" si="69"/>
        <v>717492.7093562833</v>
      </c>
      <c r="AW413" s="22">
        <f t="shared" si="69"/>
        <v>715386.69767549285</v>
      </c>
      <c r="AX413" s="22">
        <f t="shared" si="69"/>
        <v>713242.13852253929</v>
      </c>
      <c r="AY413" s="22">
        <f t="shared" si="69"/>
        <v>711066.89905868843</v>
      </c>
      <c r="AZ413" s="22">
        <f t="shared" si="69"/>
        <v>708865.48100656876</v>
      </c>
      <c r="BA413" s="22">
        <f t="shared" si="69"/>
        <v>706643.38153078489</v>
      </c>
      <c r="BB413" s="22">
        <f t="shared" si="69"/>
        <v>704413.38767031534</v>
      </c>
      <c r="BC413" s="22">
        <f t="shared" si="69"/>
        <v>702179.47954848141</v>
      </c>
      <c r="BD413" s="1" t="s">
        <v>258</v>
      </c>
      <c r="BE413" s="1" t="s">
        <v>258</v>
      </c>
      <c r="BF413" s="1" t="s">
        <v>258</v>
      </c>
    </row>
    <row r="414" spans="1:58">
      <c r="BD414" s="1" t="s">
        <v>258</v>
      </c>
      <c r="BE414" s="1" t="s">
        <v>258</v>
      </c>
      <c r="BF414" s="1" t="s">
        <v>258</v>
      </c>
    </row>
    <row r="415" spans="1:58">
      <c r="A415" s="4" t="s">
        <v>320</v>
      </c>
      <c r="B415" s="4" t="s">
        <v>98</v>
      </c>
      <c r="C415" s="1">
        <f>C411/C413</f>
        <v>0.49710225979872097</v>
      </c>
      <c r="D415" s="1">
        <f t="shared" ref="D415:BC415" si="70">D411/D413</f>
        <v>0.49635735126134595</v>
      </c>
      <c r="E415" s="1">
        <f t="shared" si="70"/>
        <v>0.495630199871332</v>
      </c>
      <c r="F415" s="1">
        <f t="shared" si="70"/>
        <v>0.4962707714940105</v>
      </c>
      <c r="G415" s="1">
        <f t="shared" si="70"/>
        <v>0.49666334900641801</v>
      </c>
      <c r="H415" s="1">
        <f t="shared" si="70"/>
        <v>0.49702849104594399</v>
      </c>
      <c r="I415" s="1">
        <f t="shared" si="70"/>
        <v>0.4974592144158354</v>
      </c>
      <c r="J415" s="1">
        <f t="shared" si="70"/>
        <v>0.49758783391878381</v>
      </c>
      <c r="K415" s="1">
        <f t="shared" si="70"/>
        <v>0.49774170093745157</v>
      </c>
      <c r="L415" s="1">
        <f t="shared" si="70"/>
        <v>0.49788029552976698</v>
      </c>
      <c r="M415" s="1">
        <f t="shared" si="70"/>
        <v>0.49795140432570389</v>
      </c>
      <c r="N415" s="1">
        <f t="shared" si="70"/>
        <v>0.49799561391864516</v>
      </c>
      <c r="O415" s="1">
        <f t="shared" si="70"/>
        <v>0.49804363965998694</v>
      </c>
      <c r="P415" s="1">
        <f t="shared" si="70"/>
        <v>0.49806416726191705</v>
      </c>
      <c r="Q415" s="1">
        <f t="shared" si="70"/>
        <v>0.49812408777259826</v>
      </c>
      <c r="R415" s="1">
        <f t="shared" si="70"/>
        <v>0.4981547581285457</v>
      </c>
      <c r="S415" s="1">
        <f t="shared" si="70"/>
        <v>0.49819594624129182</v>
      </c>
      <c r="T415" s="1">
        <f t="shared" si="70"/>
        <v>0.4982220113891071</v>
      </c>
      <c r="U415" s="1">
        <f t="shared" si="70"/>
        <v>0.49822049451439432</v>
      </c>
      <c r="V415" s="1">
        <f t="shared" si="70"/>
        <v>0.4982275179421049</v>
      </c>
      <c r="W415" s="1">
        <f t="shared" si="70"/>
        <v>0.49823838453454755</v>
      </c>
      <c r="X415" s="1">
        <f t="shared" si="70"/>
        <v>0.49828713251077356</v>
      </c>
      <c r="Y415" s="1">
        <f t="shared" si="70"/>
        <v>0.49832860992082229</v>
      </c>
      <c r="Z415" s="1">
        <f t="shared" si="70"/>
        <v>0.49835988015065041</v>
      </c>
      <c r="AA415" s="1">
        <f t="shared" si="70"/>
        <v>0.49839167133715984</v>
      </c>
      <c r="AB415" s="1">
        <f t="shared" si="70"/>
        <v>0.49838857769661643</v>
      </c>
      <c r="AC415" s="1">
        <f t="shared" si="70"/>
        <v>0.49840722128083398</v>
      </c>
      <c r="AD415" s="1">
        <f t="shared" si="70"/>
        <v>0.498454410242957</v>
      </c>
      <c r="AE415" s="1">
        <f t="shared" si="70"/>
        <v>0.49845248480295351</v>
      </c>
      <c r="AF415" s="1">
        <f t="shared" si="70"/>
        <v>0.49838543669338187</v>
      </c>
      <c r="AG415" s="1">
        <f t="shared" si="70"/>
        <v>0.49827887002142895</v>
      </c>
      <c r="AH415" s="1">
        <f t="shared" si="70"/>
        <v>0.49815280129223966</v>
      </c>
      <c r="AI415" s="1">
        <f t="shared" si="70"/>
        <v>0.49802519647632143</v>
      </c>
      <c r="AJ415" s="1">
        <f t="shared" si="70"/>
        <v>0.49789287450807945</v>
      </c>
      <c r="AK415" s="1">
        <f t="shared" si="70"/>
        <v>0.49776068488739539</v>
      </c>
      <c r="AL415" s="1">
        <f t="shared" si="70"/>
        <v>0.49764156530206261</v>
      </c>
      <c r="AM415" s="1">
        <f t="shared" si="70"/>
        <v>0.49753785702594472</v>
      </c>
      <c r="AN415" s="1">
        <f t="shared" si="70"/>
        <v>0.49746224547883444</v>
      </c>
      <c r="AO415" s="1">
        <f t="shared" si="70"/>
        <v>0.49740635318457449</v>
      </c>
      <c r="AP415" s="1">
        <f t="shared" si="70"/>
        <v>0.49738234928289665</v>
      </c>
      <c r="AQ415" s="1">
        <f t="shared" si="70"/>
        <v>0.49739130811497173</v>
      </c>
      <c r="AR415" s="1">
        <f t="shared" si="70"/>
        <v>0.49742353444975418</v>
      </c>
      <c r="AS415" s="1">
        <f t="shared" si="70"/>
        <v>0.49748015793885669</v>
      </c>
      <c r="AT415" s="1">
        <f t="shared" si="70"/>
        <v>0.49755849578243749</v>
      </c>
      <c r="AU415" s="1">
        <f t="shared" si="70"/>
        <v>0.49766570780614305</v>
      </c>
      <c r="AV415" s="1">
        <f t="shared" si="70"/>
        <v>0.4978008441009501</v>
      </c>
      <c r="AW415" s="1">
        <f t="shared" si="70"/>
        <v>0.4979510398775161</v>
      </c>
      <c r="AX415" s="1">
        <f t="shared" si="70"/>
        <v>0.49812014015147477</v>
      </c>
      <c r="AY415" s="1">
        <f t="shared" si="70"/>
        <v>0.49829943486861833</v>
      </c>
      <c r="AZ415" s="1">
        <f t="shared" si="70"/>
        <v>0.49848092306612918</v>
      </c>
      <c r="BA415" s="1">
        <f t="shared" si="70"/>
        <v>0.49866283505457543</v>
      </c>
      <c r="BB415" s="1">
        <f t="shared" si="70"/>
        <v>0.49883150455649689</v>
      </c>
      <c r="BC415" s="1">
        <f t="shared" si="70"/>
        <v>0.49898506735311071</v>
      </c>
      <c r="BD415" s="1" t="s">
        <v>258</v>
      </c>
      <c r="BE415" s="1" t="s">
        <v>258</v>
      </c>
      <c r="BF415" s="1" t="s">
        <v>258</v>
      </c>
    </row>
    <row r="416" spans="1:58">
      <c r="B416" s="4" t="s">
        <v>99</v>
      </c>
      <c r="C416" s="1">
        <f>1-C415</f>
        <v>0.50289774020127909</v>
      </c>
      <c r="D416" s="1">
        <f t="shared" ref="D416:BC416" si="71">1-D415</f>
        <v>0.50364264873865405</v>
      </c>
      <c r="E416" s="1">
        <f t="shared" si="71"/>
        <v>0.50436980012866806</v>
      </c>
      <c r="F416" s="1">
        <f t="shared" si="71"/>
        <v>0.50372922850598956</v>
      </c>
      <c r="G416" s="1">
        <f t="shared" si="71"/>
        <v>0.50333665099358194</v>
      </c>
      <c r="H416" s="1">
        <f t="shared" si="71"/>
        <v>0.50297150895405607</v>
      </c>
      <c r="I416" s="1">
        <f t="shared" si="71"/>
        <v>0.5025407855841646</v>
      </c>
      <c r="J416" s="1">
        <f t="shared" si="71"/>
        <v>0.50241216608121619</v>
      </c>
      <c r="K416" s="1">
        <f t="shared" si="71"/>
        <v>0.50225829906254837</v>
      </c>
      <c r="L416" s="1">
        <f t="shared" si="71"/>
        <v>0.50211970447023302</v>
      </c>
      <c r="M416" s="1">
        <f t="shared" si="71"/>
        <v>0.50204859567429616</v>
      </c>
      <c r="N416" s="1">
        <f t="shared" si="71"/>
        <v>0.50200438608135478</v>
      </c>
      <c r="O416" s="1">
        <f t="shared" si="71"/>
        <v>0.50195636034001301</v>
      </c>
      <c r="P416" s="1">
        <f t="shared" si="71"/>
        <v>0.50193583273808295</v>
      </c>
      <c r="Q416" s="1">
        <f t="shared" si="71"/>
        <v>0.50187591222740169</v>
      </c>
      <c r="R416" s="1">
        <f t="shared" si="71"/>
        <v>0.5018452418714543</v>
      </c>
      <c r="S416" s="1">
        <f t="shared" si="71"/>
        <v>0.50180405375870818</v>
      </c>
      <c r="T416" s="1">
        <f t="shared" si="71"/>
        <v>0.50177798861089284</v>
      </c>
      <c r="U416" s="1">
        <f t="shared" si="71"/>
        <v>0.50177950548560568</v>
      </c>
      <c r="V416" s="1">
        <f t="shared" si="71"/>
        <v>0.50177248205789504</v>
      </c>
      <c r="W416" s="1">
        <f t="shared" si="71"/>
        <v>0.5017616154654525</v>
      </c>
      <c r="X416" s="1">
        <f t="shared" si="71"/>
        <v>0.50171286748922639</v>
      </c>
      <c r="Y416" s="1">
        <f t="shared" si="71"/>
        <v>0.50167139007917771</v>
      </c>
      <c r="Z416" s="1">
        <f t="shared" si="71"/>
        <v>0.50164011984934964</v>
      </c>
      <c r="AA416" s="1">
        <f t="shared" si="71"/>
        <v>0.50160832866284011</v>
      </c>
      <c r="AB416" s="1">
        <f t="shared" si="71"/>
        <v>0.50161142230338363</v>
      </c>
      <c r="AC416" s="1">
        <f t="shared" si="71"/>
        <v>0.50159277871916608</v>
      </c>
      <c r="AD416" s="1">
        <f t="shared" si="71"/>
        <v>0.501545589757043</v>
      </c>
      <c r="AE416" s="1">
        <f t="shared" si="71"/>
        <v>0.50154751519704655</v>
      </c>
      <c r="AF416" s="1">
        <f t="shared" si="71"/>
        <v>0.50161456330661813</v>
      </c>
      <c r="AG416" s="1">
        <f t="shared" si="71"/>
        <v>0.5017211299785711</v>
      </c>
      <c r="AH416" s="1">
        <f t="shared" si="71"/>
        <v>0.5018471987077604</v>
      </c>
      <c r="AI416" s="1">
        <f t="shared" si="71"/>
        <v>0.50197480352367863</v>
      </c>
      <c r="AJ416" s="1">
        <f t="shared" si="71"/>
        <v>0.50210712549192049</v>
      </c>
      <c r="AK416" s="1">
        <f t="shared" si="71"/>
        <v>0.50223931511260456</v>
      </c>
      <c r="AL416" s="1">
        <f t="shared" si="71"/>
        <v>0.50235843469793739</v>
      </c>
      <c r="AM416" s="1">
        <f t="shared" si="71"/>
        <v>0.50246214297405523</v>
      </c>
      <c r="AN416" s="1">
        <f t="shared" si="71"/>
        <v>0.50253775452116556</v>
      </c>
      <c r="AO416" s="1">
        <f t="shared" si="71"/>
        <v>0.50259364681542551</v>
      </c>
      <c r="AP416" s="1">
        <f t="shared" si="71"/>
        <v>0.5026176507171034</v>
      </c>
      <c r="AQ416" s="1">
        <f t="shared" si="71"/>
        <v>0.50260869188502832</v>
      </c>
      <c r="AR416" s="1">
        <f t="shared" si="71"/>
        <v>0.50257646555024582</v>
      </c>
      <c r="AS416" s="1">
        <f t="shared" si="71"/>
        <v>0.50251984206114331</v>
      </c>
      <c r="AT416" s="1">
        <f t="shared" si="71"/>
        <v>0.50244150421756251</v>
      </c>
      <c r="AU416" s="1">
        <f t="shared" si="71"/>
        <v>0.50233429219385695</v>
      </c>
      <c r="AV416" s="1">
        <f t="shared" si="71"/>
        <v>0.50219915589904995</v>
      </c>
      <c r="AW416" s="1">
        <f t="shared" si="71"/>
        <v>0.5020489601224839</v>
      </c>
      <c r="AX416" s="1">
        <f t="shared" si="71"/>
        <v>0.50187985984852523</v>
      </c>
      <c r="AY416" s="1">
        <f t="shared" si="71"/>
        <v>0.50170056513138173</v>
      </c>
      <c r="AZ416" s="1">
        <f t="shared" si="71"/>
        <v>0.50151907693387088</v>
      </c>
      <c r="BA416" s="1">
        <f t="shared" si="71"/>
        <v>0.50133716494542457</v>
      </c>
      <c r="BB416" s="1">
        <f t="shared" si="71"/>
        <v>0.50116849544350317</v>
      </c>
      <c r="BC416" s="1">
        <f t="shared" si="71"/>
        <v>0.50101493264688934</v>
      </c>
      <c r="BD416" s="1" t="s">
        <v>258</v>
      </c>
      <c r="BE416" s="1" t="s">
        <v>258</v>
      </c>
      <c r="BF416" s="1" t="s">
        <v>258</v>
      </c>
    </row>
    <row r="417" spans="1:58">
      <c r="B417" s="4" t="s">
        <v>97</v>
      </c>
      <c r="C417" s="1">
        <v>1</v>
      </c>
      <c r="D417" s="1">
        <v>1</v>
      </c>
      <c r="E417" s="1">
        <v>1</v>
      </c>
      <c r="F417" s="1">
        <v>1</v>
      </c>
      <c r="G417" s="1">
        <v>1</v>
      </c>
      <c r="H417" s="1">
        <v>1</v>
      </c>
      <c r="I417" s="1">
        <v>1</v>
      </c>
      <c r="J417" s="1">
        <v>1</v>
      </c>
      <c r="K417" s="1">
        <v>1</v>
      </c>
      <c r="L417" s="1">
        <v>1</v>
      </c>
      <c r="M417" s="1">
        <v>1</v>
      </c>
      <c r="N417" s="1">
        <v>1</v>
      </c>
      <c r="O417" s="1">
        <v>1</v>
      </c>
      <c r="P417" s="1">
        <v>1</v>
      </c>
      <c r="Q417" s="1">
        <v>1</v>
      </c>
      <c r="R417" s="1">
        <v>1</v>
      </c>
      <c r="S417" s="1">
        <v>1</v>
      </c>
      <c r="T417" s="1">
        <v>1</v>
      </c>
      <c r="U417" s="1">
        <v>1</v>
      </c>
      <c r="V417" s="1">
        <v>1</v>
      </c>
      <c r="W417" s="1">
        <v>1</v>
      </c>
      <c r="X417" s="1">
        <v>1</v>
      </c>
      <c r="Y417" s="1">
        <v>1</v>
      </c>
      <c r="Z417" s="1">
        <v>1</v>
      </c>
      <c r="AA417" s="1">
        <v>1</v>
      </c>
      <c r="AB417" s="1">
        <v>1</v>
      </c>
      <c r="AC417" s="1">
        <v>1</v>
      </c>
      <c r="AD417" s="1">
        <v>1</v>
      </c>
      <c r="AE417" s="1">
        <v>1</v>
      </c>
      <c r="AF417" s="1">
        <v>1</v>
      </c>
      <c r="AG417" s="1">
        <v>1</v>
      </c>
      <c r="AH417" s="1">
        <v>1</v>
      </c>
      <c r="AI417" s="1">
        <v>1</v>
      </c>
      <c r="AJ417" s="1">
        <v>1</v>
      </c>
      <c r="AK417" s="1">
        <v>1</v>
      </c>
      <c r="AL417" s="1">
        <v>1</v>
      </c>
      <c r="AM417" s="1">
        <v>1</v>
      </c>
      <c r="AN417" s="1">
        <v>1</v>
      </c>
      <c r="AO417" s="1">
        <v>1</v>
      </c>
      <c r="AP417" s="1">
        <v>1</v>
      </c>
      <c r="AQ417" s="1">
        <v>1</v>
      </c>
      <c r="AR417" s="1">
        <v>1</v>
      </c>
      <c r="AS417" s="1">
        <v>1</v>
      </c>
      <c r="AT417" s="1">
        <v>1</v>
      </c>
      <c r="AU417" s="1">
        <v>1</v>
      </c>
      <c r="AV417" s="1">
        <v>1</v>
      </c>
      <c r="AW417" s="1">
        <v>1</v>
      </c>
      <c r="AX417" s="1">
        <v>1</v>
      </c>
      <c r="AY417" s="1">
        <v>1</v>
      </c>
      <c r="AZ417" s="1">
        <v>1</v>
      </c>
      <c r="BA417" s="1">
        <v>1</v>
      </c>
      <c r="BB417" s="1">
        <v>1</v>
      </c>
      <c r="BC417" s="1">
        <v>1</v>
      </c>
      <c r="BD417" s="1" t="s">
        <v>258</v>
      </c>
      <c r="BE417" s="1" t="s">
        <v>258</v>
      </c>
      <c r="BF417" s="1" t="s">
        <v>258</v>
      </c>
    </row>
    <row r="418" spans="1:58">
      <c r="BD418" s="1" t="s">
        <v>258</v>
      </c>
      <c r="BE418" s="1" t="s">
        <v>258</v>
      </c>
      <c r="BF418" s="1" t="s">
        <v>258</v>
      </c>
    </row>
    <row r="419" spans="1:58">
      <c r="A419" s="4" t="s">
        <v>100</v>
      </c>
      <c r="B419" s="4" t="s">
        <v>101</v>
      </c>
      <c r="BD419" s="1" t="s">
        <v>258</v>
      </c>
      <c r="BE419" s="1" t="s">
        <v>258</v>
      </c>
      <c r="BF419" s="1" t="s">
        <v>258</v>
      </c>
    </row>
    <row r="420" spans="1:58">
      <c r="B420" s="4" t="s">
        <v>102</v>
      </c>
      <c r="BD420" s="1" t="s">
        <v>258</v>
      </c>
      <c r="BE420" s="1" t="s">
        <v>258</v>
      </c>
      <c r="BF420" s="1" t="s">
        <v>258</v>
      </c>
    </row>
    <row r="421" spans="1:58">
      <c r="B421" s="4" t="s">
        <v>97</v>
      </c>
      <c r="BD421" s="1" t="s">
        <v>258</v>
      </c>
      <c r="BE421" s="1" t="s">
        <v>258</v>
      </c>
      <c r="BF421" s="1" t="s">
        <v>258</v>
      </c>
    </row>
    <row r="422" spans="1:58">
      <c r="BD422" s="1" t="s">
        <v>258</v>
      </c>
      <c r="BE422" s="1" t="s">
        <v>258</v>
      </c>
      <c r="BF422" s="1" t="s">
        <v>258</v>
      </c>
    </row>
    <row r="423" spans="1:58">
      <c r="A423" s="4" t="s">
        <v>103</v>
      </c>
      <c r="B423" s="4" t="s">
        <v>104</v>
      </c>
      <c r="BD423" s="1" t="s">
        <v>258</v>
      </c>
      <c r="BE423" s="1" t="s">
        <v>258</v>
      </c>
      <c r="BF423" s="1" t="s">
        <v>258</v>
      </c>
    </row>
    <row r="424" spans="1:58">
      <c r="B424" s="4" t="s">
        <v>105</v>
      </c>
      <c r="BD424" s="1" t="s">
        <v>258</v>
      </c>
      <c r="BE424" s="1" t="s">
        <v>258</v>
      </c>
      <c r="BF424" s="1" t="s">
        <v>258</v>
      </c>
    </row>
    <row r="425" spans="1:58">
      <c r="B425" s="4" t="s">
        <v>97</v>
      </c>
      <c r="BD425" s="1" t="s">
        <v>258</v>
      </c>
      <c r="BE425" s="1" t="s">
        <v>258</v>
      </c>
      <c r="BF425" s="1" t="s">
        <v>258</v>
      </c>
    </row>
    <row r="426" spans="1:58">
      <c r="BD426" s="1" t="s">
        <v>258</v>
      </c>
      <c r="BE426" s="1" t="s">
        <v>258</v>
      </c>
      <c r="BF426" s="1" t="s">
        <v>258</v>
      </c>
    </row>
    <row r="427" spans="1:58">
      <c r="A427" s="4" t="s">
        <v>106</v>
      </c>
      <c r="B427" s="4" t="s">
        <v>107</v>
      </c>
      <c r="C427" s="18">
        <f>C10</f>
        <v>80325</v>
      </c>
      <c r="D427" s="18">
        <f t="shared" ref="D427:BC427" si="72">D10</f>
        <v>80020</v>
      </c>
      <c r="E427" s="18">
        <f t="shared" si="72"/>
        <v>79689</v>
      </c>
      <c r="F427" s="18">
        <f t="shared" si="72"/>
        <v>78224</v>
      </c>
      <c r="G427" s="18">
        <f t="shared" si="72"/>
        <v>76917</v>
      </c>
      <c r="H427" s="18">
        <f t="shared" si="72"/>
        <v>75471.999999999985</v>
      </c>
      <c r="I427" s="18">
        <f t="shared" si="72"/>
        <v>74262.999999999985</v>
      </c>
      <c r="J427" s="18">
        <f t="shared" si="72"/>
        <v>73278.636145658325</v>
      </c>
      <c r="K427" s="18">
        <f t="shared" si="72"/>
        <v>72246.326852999206</v>
      </c>
      <c r="L427" s="18">
        <f t="shared" si="72"/>
        <v>71288.031088299787</v>
      </c>
      <c r="M427" s="18">
        <f t="shared" si="72"/>
        <v>70244.914474889345</v>
      </c>
      <c r="N427" s="18">
        <f t="shared" si="72"/>
        <v>69196.694751471223</v>
      </c>
      <c r="O427" s="18">
        <f t="shared" si="72"/>
        <v>68089.651884923718</v>
      </c>
      <c r="P427" s="18">
        <f t="shared" si="72"/>
        <v>67185.647564417013</v>
      </c>
      <c r="Q427" s="18">
        <f t="shared" si="72"/>
        <v>66486.957551811938</v>
      </c>
      <c r="R427" s="18">
        <f t="shared" si="72"/>
        <v>65774.70067955149</v>
      </c>
      <c r="S427" s="18">
        <f t="shared" si="72"/>
        <v>65547.832898366381</v>
      </c>
      <c r="T427" s="18">
        <f t="shared" si="72"/>
        <v>65323.679711335179</v>
      </c>
      <c r="U427" s="18">
        <f t="shared" si="72"/>
        <v>65284.532694418594</v>
      </c>
      <c r="V427" s="18">
        <f t="shared" si="72"/>
        <v>65430.024935233334</v>
      </c>
      <c r="W427" s="18">
        <f t="shared" si="72"/>
        <v>65800.872637721113</v>
      </c>
      <c r="X427" s="18">
        <f t="shared" si="72"/>
        <v>66258.717071689462</v>
      </c>
      <c r="Y427" s="18">
        <f t="shared" si="72"/>
        <v>66368.374664707168</v>
      </c>
      <c r="Z427" s="18">
        <f t="shared" si="72"/>
        <v>66475.70824756549</v>
      </c>
      <c r="AA427" s="18">
        <f t="shared" si="72"/>
        <v>66570.439081175486</v>
      </c>
      <c r="AB427" s="18">
        <f t="shared" si="72"/>
        <v>66649.855414355363</v>
      </c>
      <c r="AC427" s="18">
        <f t="shared" si="72"/>
        <v>66692.462943804363</v>
      </c>
      <c r="AD427" s="18">
        <f t="shared" si="72"/>
        <v>66695.011019907222</v>
      </c>
      <c r="AE427" s="18">
        <f t="shared" si="72"/>
        <v>66647.587960573859</v>
      </c>
      <c r="AF427" s="18">
        <f t="shared" si="72"/>
        <v>66553.556614149697</v>
      </c>
      <c r="AG427" s="18">
        <f t="shared" si="72"/>
        <v>66414.474172423535</v>
      </c>
      <c r="AH427" s="18">
        <f t="shared" si="72"/>
        <v>66242.181339557574</v>
      </c>
      <c r="AI427" s="18">
        <f t="shared" si="72"/>
        <v>66027.509706515586</v>
      </c>
      <c r="AJ427" s="18">
        <f t="shared" si="72"/>
        <v>65767.424099549549</v>
      </c>
      <c r="AK427" s="18">
        <f t="shared" si="72"/>
        <v>65464.968594866979</v>
      </c>
      <c r="AL427" s="18">
        <f t="shared" si="72"/>
        <v>65133.959608952355</v>
      </c>
      <c r="AM427" s="18">
        <f t="shared" si="72"/>
        <v>64773.462515521067</v>
      </c>
      <c r="AN427" s="18">
        <f t="shared" si="72"/>
        <v>64385.839775250919</v>
      </c>
      <c r="AO427" s="18">
        <f t="shared" si="72"/>
        <v>63971.521492360756</v>
      </c>
      <c r="AP427" s="18">
        <f t="shared" si="72"/>
        <v>63539.895309818661</v>
      </c>
      <c r="AQ427" s="18">
        <f t="shared" si="72"/>
        <v>63089.227637033109</v>
      </c>
      <c r="AR427" s="18">
        <f t="shared" si="72"/>
        <v>62636.834524874328</v>
      </c>
      <c r="AS427" s="18">
        <f t="shared" si="72"/>
        <v>62184.337713433917</v>
      </c>
      <c r="AT427" s="18">
        <f t="shared" si="72"/>
        <v>61742.577835176875</v>
      </c>
      <c r="AU427" s="18">
        <f t="shared" si="72"/>
        <v>61312.495231916473</v>
      </c>
      <c r="AV427" s="18">
        <f t="shared" si="72"/>
        <v>60884.504434935407</v>
      </c>
      <c r="AW427" s="18">
        <f t="shared" si="72"/>
        <v>60456.020156281214</v>
      </c>
      <c r="AX427" s="18">
        <f t="shared" si="72"/>
        <v>60028.755700847338</v>
      </c>
      <c r="AY427" s="18">
        <f t="shared" si="72"/>
        <v>59616.573899999537</v>
      </c>
      <c r="AZ427" s="18">
        <f t="shared" si="72"/>
        <v>59217.181305617196</v>
      </c>
      <c r="BA427" s="18">
        <f t="shared" si="72"/>
        <v>58822.321434226986</v>
      </c>
      <c r="BB427" s="18">
        <f t="shared" si="72"/>
        <v>58440.927866818747</v>
      </c>
      <c r="BC427" s="18">
        <f t="shared" si="72"/>
        <v>58068.388296580713</v>
      </c>
      <c r="BD427" s="1" t="s">
        <v>258</v>
      </c>
      <c r="BE427" s="1" t="s">
        <v>258</v>
      </c>
      <c r="BF427" s="1" t="s">
        <v>258</v>
      </c>
    </row>
    <row r="428" spans="1:58">
      <c r="B428" s="4" t="s">
        <v>108</v>
      </c>
      <c r="C428" s="22">
        <f>C17</f>
        <v>483583.99999999988</v>
      </c>
      <c r="D428" s="22">
        <f t="shared" ref="D428:BC428" si="73">D17</f>
        <v>488363.00000000012</v>
      </c>
      <c r="E428" s="22">
        <f t="shared" si="73"/>
        <v>487654.00000000012</v>
      </c>
      <c r="F428" s="22">
        <f t="shared" si="73"/>
        <v>484818.99999999988</v>
      </c>
      <c r="G428" s="22">
        <f t="shared" si="73"/>
        <v>486774</v>
      </c>
      <c r="H428" s="22">
        <f t="shared" si="73"/>
        <v>493790.00000000012</v>
      </c>
      <c r="I428" s="22">
        <f t="shared" si="73"/>
        <v>502188.99999999994</v>
      </c>
      <c r="J428" s="22">
        <f t="shared" si="73"/>
        <v>504715.00733535714</v>
      </c>
      <c r="K428" s="22">
        <f t="shared" si="73"/>
        <v>507267.20392148232</v>
      </c>
      <c r="L428" s="22">
        <f t="shared" si="73"/>
        <v>509251.17597829242</v>
      </c>
      <c r="M428" s="22">
        <f t="shared" si="73"/>
        <v>510790.19728181406</v>
      </c>
      <c r="N428" s="22">
        <f t="shared" si="73"/>
        <v>511503.63401014288</v>
      </c>
      <c r="O428" s="22">
        <f t="shared" si="73"/>
        <v>511582.76065527304</v>
      </c>
      <c r="P428" s="22">
        <f t="shared" si="73"/>
        <v>513623.02762890788</v>
      </c>
      <c r="Q428" s="22">
        <f t="shared" si="73"/>
        <v>512627.65125499899</v>
      </c>
      <c r="R428" s="22">
        <f t="shared" si="73"/>
        <v>511681.37236464419</v>
      </c>
      <c r="S428" s="22">
        <f t="shared" si="73"/>
        <v>510003.5418530436</v>
      </c>
      <c r="T428" s="22">
        <f t="shared" si="73"/>
        <v>508366.11906583281</v>
      </c>
      <c r="U428" s="22">
        <f t="shared" si="73"/>
        <v>506220.69300817046</v>
      </c>
      <c r="V428" s="22">
        <f t="shared" si="73"/>
        <v>503825.45244653482</v>
      </c>
      <c r="W428" s="22">
        <f t="shared" si="73"/>
        <v>501149.4023010853</v>
      </c>
      <c r="X428" s="22">
        <f t="shared" si="73"/>
        <v>498704.14085732028</v>
      </c>
      <c r="Y428" s="22">
        <f t="shared" si="73"/>
        <v>497181.33346006682</v>
      </c>
      <c r="Z428" s="22">
        <f t="shared" si="73"/>
        <v>495748.18640360731</v>
      </c>
      <c r="AA428" s="22">
        <f t="shared" si="73"/>
        <v>494367.04238981981</v>
      </c>
      <c r="AB428" s="22">
        <f t="shared" si="73"/>
        <v>492832.8314382903</v>
      </c>
      <c r="AC428" s="22">
        <f t="shared" si="73"/>
        <v>491443.0827092604</v>
      </c>
      <c r="AD428" s="22">
        <f t="shared" si="73"/>
        <v>490188.27064433205</v>
      </c>
      <c r="AE428" s="22">
        <f t="shared" si="73"/>
        <v>488702.14734054235</v>
      </c>
      <c r="AF428" s="22">
        <f t="shared" si="73"/>
        <v>487255.30521520076</v>
      </c>
      <c r="AG428" s="22">
        <f t="shared" si="73"/>
        <v>486095.66576240142</v>
      </c>
      <c r="AH428" s="22">
        <f t="shared" si="73"/>
        <v>484883.41198295471</v>
      </c>
      <c r="AI428" s="22">
        <f t="shared" si="73"/>
        <v>483918.86969334166</v>
      </c>
      <c r="AJ428" s="22">
        <f t="shared" si="73"/>
        <v>483480.49581510329</v>
      </c>
      <c r="AK428" s="22">
        <f t="shared" si="73"/>
        <v>483246.19308766397</v>
      </c>
      <c r="AL428" s="22">
        <f t="shared" si="73"/>
        <v>482957.82740882394</v>
      </c>
      <c r="AM428" s="22">
        <f t="shared" si="73"/>
        <v>482994.78469371429</v>
      </c>
      <c r="AN428" s="22">
        <f t="shared" si="73"/>
        <v>483013.46056432085</v>
      </c>
      <c r="AO428" s="22">
        <f t="shared" si="73"/>
        <v>482668.41147880303</v>
      </c>
      <c r="AP428" s="22">
        <f t="shared" si="73"/>
        <v>482381.14050187333</v>
      </c>
      <c r="AQ428" s="22">
        <f t="shared" si="73"/>
        <v>481819.43755981862</v>
      </c>
      <c r="AR428" s="22">
        <f t="shared" si="73"/>
        <v>480549.11083378061</v>
      </c>
      <c r="AS428" s="22">
        <f t="shared" si="73"/>
        <v>479331.14758784615</v>
      </c>
      <c r="AT428" s="22">
        <f t="shared" si="73"/>
        <v>477306.15158081258</v>
      </c>
      <c r="AU428" s="22">
        <f t="shared" si="73"/>
        <v>475099.09935726796</v>
      </c>
      <c r="AV428" s="22">
        <f t="shared" si="73"/>
        <v>472927.83600210282</v>
      </c>
      <c r="AW428" s="22">
        <f t="shared" si="73"/>
        <v>470506.41993064899</v>
      </c>
      <c r="AX428" s="22">
        <f t="shared" si="73"/>
        <v>467592.23042359145</v>
      </c>
      <c r="AY428" s="22">
        <f t="shared" si="73"/>
        <v>464625.12000191904</v>
      </c>
      <c r="AZ428" s="22">
        <f t="shared" si="73"/>
        <v>461909.97101373132</v>
      </c>
      <c r="BA428" s="22">
        <f t="shared" si="73"/>
        <v>459498.41055335023</v>
      </c>
      <c r="BB428" s="22">
        <f t="shared" si="73"/>
        <v>457067.36448667676</v>
      </c>
      <c r="BC428" s="22">
        <f t="shared" si="73"/>
        <v>455028.06097651197</v>
      </c>
      <c r="BD428" s="1" t="s">
        <v>258</v>
      </c>
      <c r="BE428" s="1" t="s">
        <v>258</v>
      </c>
      <c r="BF428" s="1" t="s">
        <v>258</v>
      </c>
    </row>
    <row r="429" spans="1:58">
      <c r="B429" s="4" t="s">
        <v>109</v>
      </c>
      <c r="C429" s="18">
        <f>C24</f>
        <v>165624.99999999997</v>
      </c>
      <c r="D429" s="18">
        <f t="shared" ref="D429:BC429" si="74">D24</f>
        <v>166110</v>
      </c>
      <c r="E429" s="18">
        <f t="shared" si="74"/>
        <v>166329</v>
      </c>
      <c r="F429" s="18">
        <f t="shared" si="74"/>
        <v>165660</v>
      </c>
      <c r="G429" s="18">
        <f t="shared" si="74"/>
        <v>164734.00000000003</v>
      </c>
      <c r="H429" s="18">
        <f t="shared" si="74"/>
        <v>164372.00000000003</v>
      </c>
      <c r="I429" s="18">
        <f t="shared" si="74"/>
        <v>164067</v>
      </c>
      <c r="J429" s="18">
        <f t="shared" si="74"/>
        <v>163194.19435487676</v>
      </c>
      <c r="K429" s="18">
        <f t="shared" si="74"/>
        <v>162128.51325431591</v>
      </c>
      <c r="L429" s="18">
        <f t="shared" si="74"/>
        <v>161362.21834861446</v>
      </c>
      <c r="M429" s="18">
        <f t="shared" si="74"/>
        <v>160916.17642452905</v>
      </c>
      <c r="N429" s="18">
        <f t="shared" si="74"/>
        <v>161214.12515211129</v>
      </c>
      <c r="O429" s="18">
        <f t="shared" si="74"/>
        <v>162489.88272960417</v>
      </c>
      <c r="P429" s="18">
        <f t="shared" si="74"/>
        <v>161577.35680855688</v>
      </c>
      <c r="Q429" s="18">
        <f t="shared" si="74"/>
        <v>163462.08812340593</v>
      </c>
      <c r="R429" s="18">
        <f t="shared" si="74"/>
        <v>165253.07374245123</v>
      </c>
      <c r="S429" s="18">
        <f t="shared" si="74"/>
        <v>167299.16081430466</v>
      </c>
      <c r="T429" s="18">
        <f t="shared" si="74"/>
        <v>169614.56705457187</v>
      </c>
      <c r="U429" s="18">
        <f t="shared" si="74"/>
        <v>172217.63256264926</v>
      </c>
      <c r="V429" s="18">
        <f t="shared" si="74"/>
        <v>174845.76920206562</v>
      </c>
      <c r="W429" s="18">
        <f t="shared" si="74"/>
        <v>177490.47013942091</v>
      </c>
      <c r="X429" s="18">
        <f t="shared" si="74"/>
        <v>179711.29366536575</v>
      </c>
      <c r="Y429" s="18">
        <f t="shared" si="74"/>
        <v>181550.07724615288</v>
      </c>
      <c r="Z429" s="18">
        <f t="shared" si="74"/>
        <v>183109.58276268566</v>
      </c>
      <c r="AA429" s="18">
        <f t="shared" si="74"/>
        <v>184214.43362501639</v>
      </c>
      <c r="AB429" s="18">
        <f t="shared" si="74"/>
        <v>185262.48664191191</v>
      </c>
      <c r="AC429" s="18">
        <f t="shared" si="74"/>
        <v>185924.49476018263</v>
      </c>
      <c r="AD429" s="18">
        <f t="shared" si="74"/>
        <v>186428.26624335509</v>
      </c>
      <c r="AE429" s="18">
        <f t="shared" si="74"/>
        <v>187021.89060171891</v>
      </c>
      <c r="AF429" s="18">
        <f t="shared" si="74"/>
        <v>187520.99371973809</v>
      </c>
      <c r="AG429" s="18">
        <f t="shared" si="74"/>
        <v>187840.21604827576</v>
      </c>
      <c r="AH429" s="18">
        <f t="shared" si="74"/>
        <v>188220.96804648178</v>
      </c>
      <c r="AI429" s="18">
        <f t="shared" si="74"/>
        <v>188373.48270060093</v>
      </c>
      <c r="AJ429" s="18">
        <f t="shared" si="74"/>
        <v>187986.89776359891</v>
      </c>
      <c r="AK429" s="18">
        <f t="shared" si="74"/>
        <v>187370.88645142468</v>
      </c>
      <c r="AL429" s="18">
        <f t="shared" si="74"/>
        <v>186754.95364123586</v>
      </c>
      <c r="AM429" s="18">
        <f t="shared" si="74"/>
        <v>185759.7781370054</v>
      </c>
      <c r="AN429" s="18">
        <f t="shared" si="74"/>
        <v>184714.57211912354</v>
      </c>
      <c r="AO429" s="18">
        <f t="shared" si="74"/>
        <v>183954.17544567276</v>
      </c>
      <c r="AP429" s="18">
        <f t="shared" si="74"/>
        <v>183034.63224204886</v>
      </c>
      <c r="AQ429" s="18">
        <f t="shared" si="74"/>
        <v>182318.9826938952</v>
      </c>
      <c r="AR429" s="18">
        <f t="shared" si="74"/>
        <v>182224.92804209489</v>
      </c>
      <c r="AS429" s="18">
        <f t="shared" si="74"/>
        <v>182006.10772338836</v>
      </c>
      <c r="AT429" s="18">
        <f t="shared" si="74"/>
        <v>182525.96010118711</v>
      </c>
      <c r="AU429" s="18">
        <f t="shared" si="74"/>
        <v>183145.56896945089</v>
      </c>
      <c r="AV429" s="18">
        <f t="shared" si="74"/>
        <v>183680.3689192452</v>
      </c>
      <c r="AW429" s="18">
        <f t="shared" si="74"/>
        <v>184424.25758856296</v>
      </c>
      <c r="AX429" s="18">
        <f t="shared" si="74"/>
        <v>185621.15239810041</v>
      </c>
      <c r="AY429" s="18">
        <f t="shared" si="74"/>
        <v>186825.20515676969</v>
      </c>
      <c r="AZ429" s="18">
        <f t="shared" si="74"/>
        <v>187738.32868722023</v>
      </c>
      <c r="BA429" s="18">
        <f t="shared" si="74"/>
        <v>188322.64954320787</v>
      </c>
      <c r="BB429" s="18">
        <f t="shared" si="74"/>
        <v>188905.09531681988</v>
      </c>
      <c r="BC429" s="18">
        <f t="shared" si="74"/>
        <v>189083.03027538874</v>
      </c>
      <c r="BD429" s="1" t="s">
        <v>258</v>
      </c>
      <c r="BE429" s="1" t="s">
        <v>258</v>
      </c>
      <c r="BF429" s="1" t="s">
        <v>258</v>
      </c>
    </row>
    <row r="430" spans="1:58">
      <c r="B430" s="4" t="s">
        <v>97</v>
      </c>
      <c r="C430" s="18">
        <f>SUM(C427:C429)</f>
        <v>729533.99999999988</v>
      </c>
      <c r="D430" s="18">
        <f t="shared" ref="D430:BC430" si="75">SUM(D427:D429)</f>
        <v>734493.00000000012</v>
      </c>
      <c r="E430" s="18">
        <f t="shared" si="75"/>
        <v>733672.00000000012</v>
      </c>
      <c r="F430" s="18">
        <f t="shared" si="75"/>
        <v>728702.99999999988</v>
      </c>
      <c r="G430" s="18">
        <f t="shared" si="75"/>
        <v>728425</v>
      </c>
      <c r="H430" s="18">
        <f t="shared" si="75"/>
        <v>733634.00000000012</v>
      </c>
      <c r="I430" s="18">
        <f t="shared" si="75"/>
        <v>740518.99999999988</v>
      </c>
      <c r="J430" s="18">
        <f t="shared" si="75"/>
        <v>741187.83783589222</v>
      </c>
      <c r="K430" s="18">
        <f t="shared" si="75"/>
        <v>741642.04402879742</v>
      </c>
      <c r="L430" s="18">
        <f t="shared" si="75"/>
        <v>741901.4254152067</v>
      </c>
      <c r="M430" s="18">
        <f t="shared" si="75"/>
        <v>741951.2881812324</v>
      </c>
      <c r="N430" s="18">
        <f t="shared" si="75"/>
        <v>741914.45391372545</v>
      </c>
      <c r="O430" s="18">
        <f t="shared" si="75"/>
        <v>742162.29526980093</v>
      </c>
      <c r="P430" s="18">
        <f t="shared" si="75"/>
        <v>742386.03200188186</v>
      </c>
      <c r="Q430" s="18">
        <f t="shared" si="75"/>
        <v>742576.69693021686</v>
      </c>
      <c r="R430" s="18">
        <f t="shared" si="75"/>
        <v>742709.14678664692</v>
      </c>
      <c r="S430" s="18">
        <f t="shared" si="75"/>
        <v>742850.53556571458</v>
      </c>
      <c r="T430" s="18">
        <f t="shared" si="75"/>
        <v>743304.36583173997</v>
      </c>
      <c r="U430" s="18">
        <f t="shared" si="75"/>
        <v>743722.85826523835</v>
      </c>
      <c r="V430" s="18">
        <f t="shared" si="75"/>
        <v>744101.24658383382</v>
      </c>
      <c r="W430" s="18">
        <f t="shared" si="75"/>
        <v>744440.74507822737</v>
      </c>
      <c r="X430" s="18">
        <f t="shared" si="75"/>
        <v>744674.15159437549</v>
      </c>
      <c r="Y430" s="18">
        <f t="shared" si="75"/>
        <v>745099.78537092695</v>
      </c>
      <c r="Z430" s="18">
        <f t="shared" si="75"/>
        <v>745333.47741385852</v>
      </c>
      <c r="AA430" s="18">
        <f t="shared" si="75"/>
        <v>745151.91509601171</v>
      </c>
      <c r="AB430" s="18">
        <f t="shared" si="75"/>
        <v>744745.17349455762</v>
      </c>
      <c r="AC430" s="18">
        <f t="shared" si="75"/>
        <v>744060.04041324742</v>
      </c>
      <c r="AD430" s="18">
        <f t="shared" si="75"/>
        <v>743311.54790759436</v>
      </c>
      <c r="AE430" s="18">
        <f t="shared" si="75"/>
        <v>742371.62590283516</v>
      </c>
      <c r="AF430" s="18">
        <f t="shared" si="75"/>
        <v>741329.85554908856</v>
      </c>
      <c r="AG430" s="18">
        <f t="shared" si="75"/>
        <v>740350.35598310083</v>
      </c>
      <c r="AH430" s="18">
        <f t="shared" si="75"/>
        <v>739346.56136899395</v>
      </c>
      <c r="AI430" s="18">
        <f t="shared" si="75"/>
        <v>738319.86210045824</v>
      </c>
      <c r="AJ430" s="18">
        <f t="shared" si="75"/>
        <v>737234.81767825177</v>
      </c>
      <c r="AK430" s="18">
        <f t="shared" si="75"/>
        <v>736082.04813395569</v>
      </c>
      <c r="AL430" s="18">
        <f t="shared" si="75"/>
        <v>734846.74065901211</v>
      </c>
      <c r="AM430" s="18">
        <f t="shared" si="75"/>
        <v>733528.02534624073</v>
      </c>
      <c r="AN430" s="18">
        <f t="shared" si="75"/>
        <v>732113.87245869532</v>
      </c>
      <c r="AO430" s="18">
        <f t="shared" si="75"/>
        <v>730594.10841683648</v>
      </c>
      <c r="AP430" s="18">
        <f t="shared" si="75"/>
        <v>728955.66805374087</v>
      </c>
      <c r="AQ430" s="18">
        <f t="shared" si="75"/>
        <v>727227.64789074694</v>
      </c>
      <c r="AR430" s="18">
        <f t="shared" si="75"/>
        <v>725410.87340074987</v>
      </c>
      <c r="AS430" s="18">
        <f t="shared" si="75"/>
        <v>723521.5930246684</v>
      </c>
      <c r="AT430" s="18">
        <f t="shared" si="75"/>
        <v>721574.68951717659</v>
      </c>
      <c r="AU430" s="18">
        <f t="shared" si="75"/>
        <v>719557.16355863528</v>
      </c>
      <c r="AV430" s="18">
        <f t="shared" si="75"/>
        <v>717492.70935628342</v>
      </c>
      <c r="AW430" s="18">
        <f t="shared" si="75"/>
        <v>715386.69767549308</v>
      </c>
      <c r="AX430" s="18">
        <f t="shared" si="75"/>
        <v>713242.13852253929</v>
      </c>
      <c r="AY430" s="18">
        <f t="shared" si="75"/>
        <v>711066.89905868832</v>
      </c>
      <c r="AZ430" s="18">
        <f t="shared" si="75"/>
        <v>708865.48100656876</v>
      </c>
      <c r="BA430" s="18">
        <f t="shared" si="75"/>
        <v>706643.38153078512</v>
      </c>
      <c r="BB430" s="18">
        <f t="shared" si="75"/>
        <v>704413.38767031534</v>
      </c>
      <c r="BC430" s="18">
        <f t="shared" si="75"/>
        <v>702179.47954848141</v>
      </c>
      <c r="BD430" s="1" t="s">
        <v>258</v>
      </c>
      <c r="BE430" s="1" t="s">
        <v>258</v>
      </c>
      <c r="BF430" s="1" t="s">
        <v>258</v>
      </c>
    </row>
    <row r="431" spans="1:58">
      <c r="BD431" s="1" t="s">
        <v>258</v>
      </c>
      <c r="BE431" s="1" t="s">
        <v>258</v>
      </c>
      <c r="BF431" s="1" t="s">
        <v>258</v>
      </c>
    </row>
    <row r="432" spans="1:58">
      <c r="A432" s="4" t="s">
        <v>110</v>
      </c>
      <c r="B432" s="4" t="s">
        <v>111</v>
      </c>
      <c r="C432" s="1">
        <f>C427/C$430</f>
        <v>0.11010453248237918</v>
      </c>
      <c r="D432" s="1">
        <f t="shared" ref="D432:BC435" si="76">D427/D$430</f>
        <v>0.10894589873559038</v>
      </c>
      <c r="E432" s="1">
        <f t="shared" si="76"/>
        <v>0.10861665703475121</v>
      </c>
      <c r="F432" s="1">
        <f t="shared" si="76"/>
        <v>0.10734688892456874</v>
      </c>
      <c r="G432" s="1">
        <f t="shared" si="76"/>
        <v>0.10559357517932526</v>
      </c>
      <c r="H432" s="1">
        <f t="shared" si="76"/>
        <v>0.10287418522042323</v>
      </c>
      <c r="I432" s="1">
        <f t="shared" si="76"/>
        <v>0.10028507033580501</v>
      </c>
      <c r="J432" s="1">
        <f t="shared" si="76"/>
        <v>9.8866484857085699E-2</v>
      </c>
      <c r="K432" s="1">
        <f t="shared" si="76"/>
        <v>9.7414011833172082E-2</v>
      </c>
      <c r="L432" s="1">
        <f t="shared" si="76"/>
        <v>9.6088278909025271E-2</v>
      </c>
      <c r="M432" s="1">
        <f t="shared" si="76"/>
        <v>9.4675911469987231E-2</v>
      </c>
      <c r="N432" s="1">
        <f t="shared" si="76"/>
        <v>9.3267753966035899E-2</v>
      </c>
      <c r="O432" s="1">
        <f t="shared" si="76"/>
        <v>9.1744962414414821E-2</v>
      </c>
      <c r="P432" s="1">
        <f t="shared" si="76"/>
        <v>9.0499611614792211E-2</v>
      </c>
      <c r="Q432" s="1">
        <f t="shared" si="76"/>
        <v>8.9535475361220501E-2</v>
      </c>
      <c r="R432" s="1">
        <f t="shared" si="76"/>
        <v>8.8560509809429006E-2</v>
      </c>
      <c r="S432" s="1">
        <f t="shared" si="76"/>
        <v>8.8238252192210806E-2</v>
      </c>
      <c r="T432" s="1">
        <f t="shared" si="76"/>
        <v>8.788281451601529E-2</v>
      </c>
      <c r="U432" s="1">
        <f t="shared" si="76"/>
        <v>8.7780726340316112E-2</v>
      </c>
      <c r="V432" s="1">
        <f t="shared" si="76"/>
        <v>8.7931615805809146E-2</v>
      </c>
      <c r="W432" s="1">
        <f t="shared" si="76"/>
        <v>8.838967113602389E-2</v>
      </c>
      <c r="X432" s="1">
        <f t="shared" si="76"/>
        <v>8.8976791969785765E-2</v>
      </c>
      <c r="Y432" s="1">
        <f t="shared" si="76"/>
        <v>8.9073136199693759E-2</v>
      </c>
      <c r="Z432" s="1">
        <f t="shared" si="76"/>
        <v>8.918921564910974E-2</v>
      </c>
      <c r="AA432" s="1">
        <f t="shared" si="76"/>
        <v>8.9338076884091455E-2</v>
      </c>
      <c r="AB432" s="1">
        <f t="shared" si="76"/>
        <v>8.949350433734958E-2</v>
      </c>
      <c r="AC432" s="1">
        <f t="shared" si="76"/>
        <v>8.9633173831998397E-2</v>
      </c>
      <c r="AD432" s="1">
        <f t="shared" si="76"/>
        <v>8.9726859763785735E-2</v>
      </c>
      <c r="AE432" s="1">
        <f t="shared" si="76"/>
        <v>8.9776583095454929E-2</v>
      </c>
      <c r="AF432" s="1">
        <f t="shared" si="76"/>
        <v>8.9775902205981944E-2</v>
      </c>
      <c r="AG432" s="1">
        <f t="shared" si="76"/>
        <v>8.9706817367883468E-2</v>
      </c>
      <c r="AH432" s="1">
        <f t="shared" si="76"/>
        <v>8.9595576419401704E-2</v>
      </c>
      <c r="AI432" s="1">
        <f t="shared" si="76"/>
        <v>8.9429410064457496E-2</v>
      </c>
      <c r="AJ432" s="1">
        <f t="shared" si="76"/>
        <v>8.920824481224128E-2</v>
      </c>
      <c r="AK432" s="1">
        <f t="shared" si="76"/>
        <v>8.8937053635294416E-2</v>
      </c>
      <c r="AL432" s="1">
        <f t="shared" si="76"/>
        <v>8.8636114178774317E-2</v>
      </c>
      <c r="AM432" s="1">
        <f t="shared" si="76"/>
        <v>8.8304005133200775E-2</v>
      </c>
      <c r="AN432" s="1">
        <f t="shared" si="76"/>
        <v>8.7945116459848899E-2</v>
      </c>
      <c r="AO432" s="1">
        <f t="shared" si="76"/>
        <v>8.7560959984996425E-2</v>
      </c>
      <c r="AP432" s="1">
        <f t="shared" si="76"/>
        <v>8.7165650936586583E-2</v>
      </c>
      <c r="AQ432" s="1">
        <f t="shared" si="76"/>
        <v>8.6753065315953365E-2</v>
      </c>
      <c r="AR432" s="1">
        <f t="shared" si="76"/>
        <v>8.634669925918094E-2</v>
      </c>
      <c r="AS432" s="1">
        <f t="shared" si="76"/>
        <v>8.5946761386171577E-2</v>
      </c>
      <c r="AT432" s="1">
        <f t="shared" si="76"/>
        <v>8.5566440636229021E-2</v>
      </c>
      <c r="AU432" s="1">
        <f t="shared" si="76"/>
        <v>8.5208651010699354E-2</v>
      </c>
      <c r="AV432" s="1">
        <f t="shared" si="76"/>
        <v>8.4857314424225255E-2</v>
      </c>
      <c r="AW432" s="1">
        <f t="shared" si="76"/>
        <v>8.4508169291826418E-2</v>
      </c>
      <c r="AX432" s="1">
        <f t="shared" si="76"/>
        <v>8.4163220957745422E-2</v>
      </c>
      <c r="AY432" s="1">
        <f t="shared" si="76"/>
        <v>8.3841019711253711E-2</v>
      </c>
      <c r="AZ432" s="1">
        <f t="shared" si="76"/>
        <v>8.3537967205753183E-2</v>
      </c>
      <c r="BA432" s="1">
        <f t="shared" si="76"/>
        <v>8.3241876980155907E-2</v>
      </c>
      <c r="BB432" s="1">
        <f t="shared" si="76"/>
        <v>8.2963965321696434E-2</v>
      </c>
      <c r="BC432" s="1">
        <f t="shared" si="76"/>
        <v>8.2697358706523449E-2</v>
      </c>
      <c r="BD432" s="1" t="s">
        <v>258</v>
      </c>
      <c r="BE432" s="1" t="s">
        <v>258</v>
      </c>
      <c r="BF432" s="1" t="s">
        <v>258</v>
      </c>
    </row>
    <row r="433" spans="1:58">
      <c r="B433" s="4" t="s">
        <v>112</v>
      </c>
      <c r="C433" s="1">
        <f t="shared" ref="C433:R435" si="77">C428/C$430</f>
        <v>0.66286698083982376</v>
      </c>
      <c r="D433" s="1">
        <f t="shared" si="77"/>
        <v>0.66489809977766978</v>
      </c>
      <c r="E433" s="1">
        <f t="shared" si="77"/>
        <v>0.6646757679180888</v>
      </c>
      <c r="F433" s="1">
        <f t="shared" si="77"/>
        <v>0.66531769458887913</v>
      </c>
      <c r="G433" s="1">
        <f t="shared" si="77"/>
        <v>0.66825548271956614</v>
      </c>
      <c r="H433" s="1">
        <f t="shared" si="77"/>
        <v>0.67307403964374612</v>
      </c>
      <c r="I433" s="1">
        <f t="shared" si="77"/>
        <v>0.67815815664419143</v>
      </c>
      <c r="J433" s="1">
        <f t="shared" si="77"/>
        <v>0.68095424880286148</v>
      </c>
      <c r="K433" s="1">
        <f t="shared" si="77"/>
        <v>0.68397848801272321</v>
      </c>
      <c r="L433" s="1">
        <f t="shared" si="77"/>
        <v>0.6864135295242072</v>
      </c>
      <c r="M433" s="1">
        <f t="shared" si="77"/>
        <v>0.68844168804387351</v>
      </c>
      <c r="N433" s="1">
        <f t="shared" si="77"/>
        <v>0.68943748340778899</v>
      </c>
      <c r="O433" s="1">
        <f t="shared" si="77"/>
        <v>0.68931386560037455</v>
      </c>
      <c r="P433" s="1">
        <f t="shared" si="77"/>
        <v>0.69185437964652585</v>
      </c>
      <c r="Q433" s="1">
        <f t="shared" si="77"/>
        <v>0.69033630246435385</v>
      </c>
      <c r="R433" s="1">
        <f t="shared" si="77"/>
        <v>0.68893910163682348</v>
      </c>
      <c r="S433" s="1">
        <f t="shared" si="76"/>
        <v>0.68654933588309608</v>
      </c>
      <c r="T433" s="1">
        <f t="shared" si="76"/>
        <v>0.68392726107155732</v>
      </c>
      <c r="U433" s="1">
        <f t="shared" si="76"/>
        <v>0.68065770385079916</v>
      </c>
      <c r="V433" s="1">
        <f t="shared" si="76"/>
        <v>0.67709260636183</v>
      </c>
      <c r="W433" s="1">
        <f t="shared" si="76"/>
        <v>0.67318910956227074</v>
      </c>
      <c r="X433" s="1">
        <f t="shared" si="76"/>
        <v>0.66969444258213595</v>
      </c>
      <c r="Y433" s="1">
        <f t="shared" si="76"/>
        <v>0.66726812062166829</v>
      </c>
      <c r="Z433" s="1">
        <f t="shared" si="76"/>
        <v>0.66513607858289592</v>
      </c>
      <c r="AA433" s="1">
        <f t="shared" si="76"/>
        <v>0.66344463776372542</v>
      </c>
      <c r="AB433" s="1">
        <f t="shared" si="76"/>
        <v>0.66174692898750531</v>
      </c>
      <c r="AC433" s="1">
        <f t="shared" si="76"/>
        <v>0.66048847675829392</v>
      </c>
      <c r="AD433" s="1">
        <f t="shared" si="76"/>
        <v>0.65946543145226422</v>
      </c>
      <c r="AE433" s="1">
        <f t="shared" si="76"/>
        <v>0.65829852635626707</v>
      </c>
      <c r="AF433" s="1">
        <f t="shared" si="76"/>
        <v>0.65727193039365761</v>
      </c>
      <c r="AG433" s="1">
        <f t="shared" si="76"/>
        <v>0.65657517664987386</v>
      </c>
      <c r="AH433" s="1">
        <f t="shared" si="76"/>
        <v>0.65582696575355892</v>
      </c>
      <c r="AI433" s="1">
        <f t="shared" si="76"/>
        <v>0.6554325496765494</v>
      </c>
      <c r="AJ433" s="1">
        <f t="shared" si="76"/>
        <v>0.65580258042846074</v>
      </c>
      <c r="AK433" s="1">
        <f t="shared" si="76"/>
        <v>0.65651131461872103</v>
      </c>
      <c r="AL433" s="1">
        <f t="shared" si="76"/>
        <v>0.65722252095138411</v>
      </c>
      <c r="AM433" s="1">
        <f t="shared" si="76"/>
        <v>0.65845443937296133</v>
      </c>
      <c r="AN433" s="1">
        <f t="shared" si="76"/>
        <v>0.65975182104143459</v>
      </c>
      <c r="AO433" s="1">
        <f t="shared" si="76"/>
        <v>0.66065193507339259</v>
      </c>
      <c r="AP433" s="1">
        <f t="shared" si="76"/>
        <v>0.66174276659346953</v>
      </c>
      <c r="AQ433" s="1">
        <f t="shared" si="76"/>
        <v>0.66254279379681047</v>
      </c>
      <c r="AR433" s="1">
        <f t="shared" si="76"/>
        <v>0.66245093429734614</v>
      </c>
      <c r="AS433" s="1">
        <f t="shared" si="76"/>
        <v>0.6624973631872012</v>
      </c>
      <c r="AT433" s="1">
        <f t="shared" si="76"/>
        <v>0.6614785115317583</v>
      </c>
      <c r="AU433" s="1">
        <f t="shared" si="76"/>
        <v>0.66026595720015102</v>
      </c>
      <c r="AV433" s="1">
        <f t="shared" si="76"/>
        <v>0.65913957010992053</v>
      </c>
      <c r="AW433" s="1">
        <f t="shared" si="76"/>
        <v>0.65769523176691169</v>
      </c>
      <c r="AX433" s="1">
        <f t="shared" si="76"/>
        <v>0.655586939089431</v>
      </c>
      <c r="AY433" s="1">
        <f t="shared" si="76"/>
        <v>0.65341970019556617</v>
      </c>
      <c r="AZ433" s="1">
        <f t="shared" si="76"/>
        <v>0.65161865458285873</v>
      </c>
      <c r="BA433" s="1">
        <f t="shared" si="76"/>
        <v>0.65025502617451747</v>
      </c>
      <c r="BB433" s="1">
        <f t="shared" si="76"/>
        <v>0.64886240450131361</v>
      </c>
      <c r="BC433" s="1">
        <f t="shared" si="76"/>
        <v>0.64802244188210423</v>
      </c>
      <c r="BD433" s="1" t="s">
        <v>258</v>
      </c>
      <c r="BE433" s="1" t="s">
        <v>258</v>
      </c>
      <c r="BF433" s="1" t="s">
        <v>258</v>
      </c>
    </row>
    <row r="434" spans="1:58">
      <c r="B434" s="4" t="s">
        <v>113</v>
      </c>
      <c r="C434" s="1">
        <f t="shared" si="77"/>
        <v>0.22702848667779704</v>
      </c>
      <c r="D434" s="1">
        <f t="shared" si="76"/>
        <v>0.22615600148673981</v>
      </c>
      <c r="E434" s="1">
        <f t="shared" si="76"/>
        <v>0.22670757504715999</v>
      </c>
      <c r="F434" s="1">
        <f t="shared" si="76"/>
        <v>0.22733541648655217</v>
      </c>
      <c r="G434" s="1">
        <f t="shared" si="76"/>
        <v>0.22615094210110859</v>
      </c>
      <c r="H434" s="1">
        <f t="shared" si="76"/>
        <v>0.22405177513583069</v>
      </c>
      <c r="I434" s="1">
        <f t="shared" si="76"/>
        <v>0.22155677302000357</v>
      </c>
      <c r="J434" s="1">
        <f t="shared" si="76"/>
        <v>0.22017926634005278</v>
      </c>
      <c r="K434" s="1">
        <f t="shared" si="76"/>
        <v>0.21860750015410477</v>
      </c>
      <c r="L434" s="1">
        <f t="shared" si="76"/>
        <v>0.21749819156676745</v>
      </c>
      <c r="M434" s="1">
        <f t="shared" si="76"/>
        <v>0.21688240048613938</v>
      </c>
      <c r="N434" s="1">
        <f t="shared" si="76"/>
        <v>0.21729476262617509</v>
      </c>
      <c r="O434" s="1">
        <f t="shared" si="76"/>
        <v>0.21894117198521065</v>
      </c>
      <c r="P434" s="1">
        <f t="shared" si="76"/>
        <v>0.21764600873868178</v>
      </c>
      <c r="Q434" s="1">
        <f t="shared" si="76"/>
        <v>0.22012822217442568</v>
      </c>
      <c r="R434" s="1">
        <f t="shared" si="76"/>
        <v>0.22250038855374751</v>
      </c>
      <c r="S434" s="1">
        <f t="shared" si="76"/>
        <v>0.22521241192469318</v>
      </c>
      <c r="T434" s="1">
        <f t="shared" si="76"/>
        <v>0.22818992441242719</v>
      </c>
      <c r="U434" s="1">
        <f t="shared" si="76"/>
        <v>0.2315615698088847</v>
      </c>
      <c r="V434" s="1">
        <f t="shared" si="76"/>
        <v>0.23497577783236076</v>
      </c>
      <c r="W434" s="1">
        <f t="shared" si="76"/>
        <v>0.23842121930170526</v>
      </c>
      <c r="X434" s="1">
        <f t="shared" si="76"/>
        <v>0.2413287654480783</v>
      </c>
      <c r="Y434" s="1">
        <f t="shared" si="76"/>
        <v>0.24365874317863787</v>
      </c>
      <c r="Z434" s="1">
        <f t="shared" si="76"/>
        <v>0.24567470576799422</v>
      </c>
      <c r="AA434" s="1">
        <f t="shared" si="76"/>
        <v>0.24721728535218304</v>
      </c>
      <c r="AB434" s="1">
        <f t="shared" si="76"/>
        <v>0.24875956667514509</v>
      </c>
      <c r="AC434" s="1">
        <f t="shared" si="76"/>
        <v>0.24987834940970763</v>
      </c>
      <c r="AD434" s="1">
        <f t="shared" si="76"/>
        <v>0.25080770878395009</v>
      </c>
      <c r="AE434" s="1">
        <f t="shared" si="76"/>
        <v>0.25192489054827799</v>
      </c>
      <c r="AF434" s="1">
        <f t="shared" si="76"/>
        <v>0.25295216740036047</v>
      </c>
      <c r="AG434" s="1">
        <f t="shared" si="76"/>
        <v>0.25371800598224253</v>
      </c>
      <c r="AH434" s="1">
        <f t="shared" si="76"/>
        <v>0.25457745782703955</v>
      </c>
      <c r="AI434" s="1">
        <f t="shared" si="76"/>
        <v>0.25513804025899306</v>
      </c>
      <c r="AJ434" s="1">
        <f t="shared" si="76"/>
        <v>0.25498917475929794</v>
      </c>
      <c r="AK434" s="1">
        <f t="shared" si="76"/>
        <v>0.25455163174598444</v>
      </c>
      <c r="AL434" s="1">
        <f t="shared" si="76"/>
        <v>0.25414136486984157</v>
      </c>
      <c r="AM434" s="1">
        <f t="shared" si="76"/>
        <v>0.25324155549383798</v>
      </c>
      <c r="AN434" s="1">
        <f t="shared" si="76"/>
        <v>0.25230306249871648</v>
      </c>
      <c r="AO434" s="1">
        <f t="shared" si="76"/>
        <v>0.25178710494161105</v>
      </c>
      <c r="AP434" s="1">
        <f t="shared" si="76"/>
        <v>0.25109158246994379</v>
      </c>
      <c r="AQ434" s="1">
        <f t="shared" si="76"/>
        <v>0.25070414088723619</v>
      </c>
      <c r="AR434" s="1">
        <f t="shared" si="76"/>
        <v>0.25120236644347288</v>
      </c>
      <c r="AS434" s="1">
        <f t="shared" si="76"/>
        <v>0.25155587542662722</v>
      </c>
      <c r="AT434" s="1">
        <f t="shared" si="76"/>
        <v>0.25295504783201267</v>
      </c>
      <c r="AU434" s="1">
        <f t="shared" si="76"/>
        <v>0.25452539178914968</v>
      </c>
      <c r="AV434" s="1">
        <f t="shared" si="76"/>
        <v>0.25600311546585419</v>
      </c>
      <c r="AW434" s="1">
        <f t="shared" si="76"/>
        <v>0.25779659894126206</v>
      </c>
      <c r="AX434" s="1">
        <f t="shared" si="76"/>
        <v>0.26024983995282347</v>
      </c>
      <c r="AY434" s="1">
        <f t="shared" si="76"/>
        <v>0.26273928009318004</v>
      </c>
      <c r="AZ434" s="1">
        <f t="shared" si="76"/>
        <v>0.26484337821138809</v>
      </c>
      <c r="BA434" s="1">
        <f t="shared" si="76"/>
        <v>0.26650309684532653</v>
      </c>
      <c r="BB434" s="1">
        <f t="shared" si="76"/>
        <v>0.26817363017699009</v>
      </c>
      <c r="BC434" s="1">
        <f t="shared" si="76"/>
        <v>0.26928019941137238</v>
      </c>
      <c r="BD434" s="1" t="s">
        <v>258</v>
      </c>
      <c r="BE434" s="1" t="s">
        <v>258</v>
      </c>
      <c r="BF434" s="1" t="s">
        <v>258</v>
      </c>
    </row>
    <row r="435" spans="1:58">
      <c r="B435" s="4" t="s">
        <v>97</v>
      </c>
      <c r="C435" s="1">
        <f t="shared" si="77"/>
        <v>1</v>
      </c>
      <c r="D435" s="1">
        <f t="shared" si="76"/>
        <v>1</v>
      </c>
      <c r="E435" s="1">
        <f t="shared" si="76"/>
        <v>1</v>
      </c>
      <c r="F435" s="1">
        <f t="shared" si="76"/>
        <v>1</v>
      </c>
      <c r="G435" s="1">
        <f t="shared" si="76"/>
        <v>1</v>
      </c>
      <c r="H435" s="1">
        <f t="shared" si="76"/>
        <v>1</v>
      </c>
      <c r="I435" s="1">
        <f t="shared" si="76"/>
        <v>1</v>
      </c>
      <c r="J435" s="1">
        <f t="shared" si="76"/>
        <v>1</v>
      </c>
      <c r="K435" s="1">
        <f t="shared" si="76"/>
        <v>1</v>
      </c>
      <c r="L435" s="1">
        <f t="shared" si="76"/>
        <v>1</v>
      </c>
      <c r="M435" s="1">
        <f t="shared" si="76"/>
        <v>1</v>
      </c>
      <c r="N435" s="1">
        <f t="shared" si="76"/>
        <v>1</v>
      </c>
      <c r="O435" s="1">
        <f t="shared" si="76"/>
        <v>1</v>
      </c>
      <c r="P435" s="1">
        <f t="shared" si="76"/>
        <v>1</v>
      </c>
      <c r="Q435" s="1">
        <f t="shared" si="76"/>
        <v>1</v>
      </c>
      <c r="R435" s="1">
        <f t="shared" si="76"/>
        <v>1</v>
      </c>
      <c r="S435" s="1">
        <f t="shared" si="76"/>
        <v>1</v>
      </c>
      <c r="T435" s="1">
        <f t="shared" si="76"/>
        <v>1</v>
      </c>
      <c r="U435" s="1">
        <f t="shared" si="76"/>
        <v>1</v>
      </c>
      <c r="V435" s="1">
        <f t="shared" si="76"/>
        <v>1</v>
      </c>
      <c r="W435" s="1">
        <f t="shared" si="76"/>
        <v>1</v>
      </c>
      <c r="X435" s="1">
        <f t="shared" si="76"/>
        <v>1</v>
      </c>
      <c r="Y435" s="1">
        <f t="shared" si="76"/>
        <v>1</v>
      </c>
      <c r="Z435" s="1">
        <f t="shared" si="76"/>
        <v>1</v>
      </c>
      <c r="AA435" s="1">
        <f t="shared" si="76"/>
        <v>1</v>
      </c>
      <c r="AB435" s="1">
        <f t="shared" si="76"/>
        <v>1</v>
      </c>
      <c r="AC435" s="1">
        <f t="shared" si="76"/>
        <v>1</v>
      </c>
      <c r="AD435" s="1">
        <f t="shared" si="76"/>
        <v>1</v>
      </c>
      <c r="AE435" s="1">
        <f t="shared" si="76"/>
        <v>1</v>
      </c>
      <c r="AF435" s="1">
        <f t="shared" si="76"/>
        <v>1</v>
      </c>
      <c r="AG435" s="1">
        <f t="shared" si="76"/>
        <v>1</v>
      </c>
      <c r="AH435" s="1">
        <f t="shared" si="76"/>
        <v>1</v>
      </c>
      <c r="AI435" s="1">
        <f t="shared" si="76"/>
        <v>1</v>
      </c>
      <c r="AJ435" s="1">
        <f t="shared" si="76"/>
        <v>1</v>
      </c>
      <c r="AK435" s="1">
        <f t="shared" si="76"/>
        <v>1</v>
      </c>
      <c r="AL435" s="1">
        <f t="shared" si="76"/>
        <v>1</v>
      </c>
      <c r="AM435" s="1">
        <f t="shared" si="76"/>
        <v>1</v>
      </c>
      <c r="AN435" s="1">
        <f t="shared" si="76"/>
        <v>1</v>
      </c>
      <c r="AO435" s="1">
        <f t="shared" si="76"/>
        <v>1</v>
      </c>
      <c r="AP435" s="1">
        <f t="shared" si="76"/>
        <v>1</v>
      </c>
      <c r="AQ435" s="1">
        <f t="shared" si="76"/>
        <v>1</v>
      </c>
      <c r="AR435" s="1">
        <f t="shared" si="76"/>
        <v>1</v>
      </c>
      <c r="AS435" s="1">
        <f t="shared" si="76"/>
        <v>1</v>
      </c>
      <c r="AT435" s="1">
        <f t="shared" si="76"/>
        <v>1</v>
      </c>
      <c r="AU435" s="1">
        <f t="shared" si="76"/>
        <v>1</v>
      </c>
      <c r="AV435" s="1">
        <f t="shared" si="76"/>
        <v>1</v>
      </c>
      <c r="AW435" s="1">
        <f t="shared" si="76"/>
        <v>1</v>
      </c>
      <c r="AX435" s="1">
        <f t="shared" si="76"/>
        <v>1</v>
      </c>
      <c r="AY435" s="1">
        <f t="shared" si="76"/>
        <v>1</v>
      </c>
      <c r="AZ435" s="1">
        <f t="shared" si="76"/>
        <v>1</v>
      </c>
      <c r="BA435" s="1">
        <f t="shared" si="76"/>
        <v>1</v>
      </c>
      <c r="BB435" s="1">
        <f t="shared" si="76"/>
        <v>1</v>
      </c>
      <c r="BC435" s="1">
        <f t="shared" si="76"/>
        <v>1</v>
      </c>
      <c r="BD435" s="1" t="s">
        <v>258</v>
      </c>
      <c r="BE435" s="1" t="s">
        <v>258</v>
      </c>
      <c r="BF435" s="1" t="s">
        <v>258</v>
      </c>
    </row>
    <row r="436" spans="1:58">
      <c r="BD436" s="1" t="s">
        <v>258</v>
      </c>
      <c r="BE436" s="1" t="s">
        <v>258</v>
      </c>
      <c r="BF436" s="1" t="s">
        <v>258</v>
      </c>
    </row>
    <row r="437" spans="1:58">
      <c r="A437" s="4" t="s">
        <v>127</v>
      </c>
      <c r="B437" s="4" t="s">
        <v>128</v>
      </c>
      <c r="D437" s="102">
        <v>5255</v>
      </c>
      <c r="E437" s="102">
        <v>10494</v>
      </c>
      <c r="F437" s="102">
        <v>15063</v>
      </c>
      <c r="G437" s="103">
        <v>19318</v>
      </c>
      <c r="H437" s="102">
        <v>23364</v>
      </c>
      <c r="I437" s="102">
        <v>27466</v>
      </c>
      <c r="J437" s="102">
        <v>31781.283111448352</v>
      </c>
      <c r="K437" s="102">
        <v>36030.581815596961</v>
      </c>
      <c r="L437" s="102">
        <v>40259.840888908548</v>
      </c>
      <c r="M437" s="102">
        <v>44480.210760401853</v>
      </c>
      <c r="N437" s="102">
        <v>48708.259378009461</v>
      </c>
      <c r="O437" s="102">
        <v>52951.928492126506</v>
      </c>
      <c r="P437" s="102">
        <v>57216.471092491804</v>
      </c>
      <c r="Q437" s="102">
        <v>61486.197451463137</v>
      </c>
      <c r="R437" s="102">
        <v>65774.700679551475</v>
      </c>
      <c r="S437" s="102">
        <v>70071.519169394334</v>
      </c>
      <c r="T437" s="102">
        <v>74407.111494079843</v>
      </c>
      <c r="U437" s="102">
        <v>78754.938833611915</v>
      </c>
      <c r="V437" s="102">
        <v>83234.586829248496</v>
      </c>
      <c r="W437" s="102">
        <v>88149.620013799591</v>
      </c>
      <c r="X437" s="102">
        <v>93406.300369857461</v>
      </c>
      <c r="Y437" s="102">
        <v>99307.354210768521</v>
      </c>
      <c r="Z437" s="102">
        <v>106024.83222234112</v>
      </c>
      <c r="AA437" s="102">
        <v>115023.1357287459</v>
      </c>
      <c r="AB437" s="102">
        <v>124863.54207579384</v>
      </c>
      <c r="AC437" s="102">
        <v>135229.7322347663</v>
      </c>
      <c r="AD437" s="102">
        <v>145750.66659287759</v>
      </c>
      <c r="AE437" s="102">
        <v>156233.35755472825</v>
      </c>
      <c r="AF437" s="102">
        <v>166646.48668907737</v>
      </c>
      <c r="AG437" s="102">
        <v>177070.2924331862</v>
      </c>
      <c r="AH437" s="102">
        <v>187354.98990264387</v>
      </c>
      <c r="AI437" s="102">
        <v>197447.67527920051</v>
      </c>
      <c r="AJ437" s="102">
        <v>207382.05611092469</v>
      </c>
      <c r="AK437" s="102">
        <v>217186.92631411215</v>
      </c>
      <c r="AL437" s="102">
        <v>226872.04895823036</v>
      </c>
      <c r="AM437" s="102">
        <v>236428.81447713578</v>
      </c>
      <c r="AN437" s="102">
        <v>245846.09594596762</v>
      </c>
      <c r="AO437" s="102">
        <v>255129.25292427751</v>
      </c>
      <c r="AP437" s="102">
        <v>264305.10531692044</v>
      </c>
      <c r="AQ437" s="102">
        <v>273391.61808027944</v>
      </c>
      <c r="AR437" s="102">
        <v>282394.88898302574</v>
      </c>
      <c r="AS437" s="102">
        <v>291326.62983706105</v>
      </c>
      <c r="AT437" s="102">
        <v>300197.67540097568</v>
      </c>
      <c r="AU437" s="102">
        <v>309023.70569299033</v>
      </c>
      <c r="AV437" s="102">
        <v>317522.13269134838</v>
      </c>
      <c r="AW437" s="102">
        <v>326195.44592063798</v>
      </c>
      <c r="AX437" s="102">
        <v>334795.0349343961</v>
      </c>
      <c r="AY437" s="102">
        <v>343312.82266945252</v>
      </c>
      <c r="AZ437" s="102">
        <v>351741.67736317555</v>
      </c>
      <c r="BA437" s="102">
        <v>360066.34209830628</v>
      </c>
      <c r="BB437" s="102">
        <v>368306.42344809999</v>
      </c>
      <c r="BC437" s="102">
        <v>376449.60399336927</v>
      </c>
      <c r="BD437" s="1" t="s">
        <v>258</v>
      </c>
      <c r="BE437" s="1" t="s">
        <v>258</v>
      </c>
      <c r="BF437" s="1" t="s">
        <v>258</v>
      </c>
    </row>
    <row r="438" spans="1:58">
      <c r="B438" s="4" t="s">
        <v>129</v>
      </c>
      <c r="C438" s="1">
        <v>205862</v>
      </c>
      <c r="D438" s="1">
        <v>213616</v>
      </c>
      <c r="E438" s="1">
        <v>217926</v>
      </c>
      <c r="F438" s="1">
        <v>220060</v>
      </c>
      <c r="G438" s="1">
        <v>226281</v>
      </c>
      <c r="H438" s="1">
        <v>236752</v>
      </c>
      <c r="I438" s="1">
        <v>247899</v>
      </c>
      <c r="J438" s="1">
        <v>254913.13515717356</v>
      </c>
      <c r="K438" s="1">
        <v>261710.75258263081</v>
      </c>
      <c r="L438" s="1">
        <v>268303.41500368249</v>
      </c>
      <c r="M438" s="1">
        <v>274688.61164406629</v>
      </c>
      <c r="N438" s="1">
        <v>280966.31556326977</v>
      </c>
      <c r="O438" s="1">
        <v>287123.97604489716</v>
      </c>
      <c r="P438" s="1">
        <v>293222.09469978046</v>
      </c>
      <c r="Q438" s="1">
        <v>299275.24028438033</v>
      </c>
      <c r="R438" s="1">
        <v>305262.70334515511</v>
      </c>
      <c r="S438" s="1">
        <v>311229.9794449663</v>
      </c>
      <c r="T438" s="1">
        <v>317107.39193668769</v>
      </c>
      <c r="U438" s="1">
        <v>322960.56709431997</v>
      </c>
      <c r="V438" s="1">
        <v>328637.37228571175</v>
      </c>
      <c r="W438" s="1">
        <v>333783.87211239932</v>
      </c>
      <c r="X438" s="1">
        <v>338428.40376615355</v>
      </c>
      <c r="Y438" s="1">
        <v>342216.83827863121</v>
      </c>
      <c r="Z438" s="1">
        <v>344996.23815863277</v>
      </c>
      <c r="AA438" s="1">
        <v>345102.22148118867</v>
      </c>
      <c r="AB438" s="1">
        <v>344137.78636370425</v>
      </c>
      <c r="AC438" s="1">
        <v>342355.71673173853</v>
      </c>
      <c r="AD438" s="1">
        <v>340144.2770588749</v>
      </c>
      <c r="AE438" s="1">
        <v>337706.24807164038</v>
      </c>
      <c r="AF438" s="1">
        <v>335178.72980194271</v>
      </c>
      <c r="AG438" s="1">
        <v>332661.89035284001</v>
      </c>
      <c r="AH438" s="1">
        <v>330186.10574149736</v>
      </c>
      <c r="AI438" s="1">
        <v>327842.48242543446</v>
      </c>
      <c r="AJ438" s="1">
        <v>325582.56887477514</v>
      </c>
      <c r="AK438" s="1">
        <v>323378.96563286561</v>
      </c>
      <c r="AL438" s="1">
        <v>321219.73805954575</v>
      </c>
      <c r="AM438" s="1">
        <v>319061.22377817583</v>
      </c>
      <c r="AN438" s="1">
        <v>316912.898171979</v>
      </c>
      <c r="AO438" s="1">
        <v>314762.54808244982</v>
      </c>
      <c r="AP438" s="1">
        <v>312584.80912893097</v>
      </c>
      <c r="AQ438" s="1">
        <v>310346.54377580213</v>
      </c>
      <c r="AR438" s="1">
        <v>308024.95090049889</v>
      </c>
      <c r="AS438" s="1">
        <v>305594.09060516156</v>
      </c>
      <c r="AT438" s="1">
        <v>303039.67852887884</v>
      </c>
      <c r="AU438" s="1">
        <v>300330.75839918474</v>
      </c>
      <c r="AV438" s="1">
        <v>296565.12539671868</v>
      </c>
      <c r="AW438" s="1">
        <v>293539.94042232179</v>
      </c>
      <c r="AX438" s="1">
        <v>290332.59764633497</v>
      </c>
      <c r="AY438" s="1">
        <v>286951.08338636381</v>
      </c>
      <c r="AZ438" s="1">
        <v>283391.02378819644</v>
      </c>
      <c r="BA438" s="1">
        <v>279650.03455286461</v>
      </c>
      <c r="BB438" s="1">
        <v>275680.47788038384</v>
      </c>
      <c r="BC438" s="1">
        <v>271483.02091321279</v>
      </c>
      <c r="BD438" s="1" t="s">
        <v>258</v>
      </c>
      <c r="BE438" s="1" t="s">
        <v>258</v>
      </c>
      <c r="BF438" s="1" t="s">
        <v>258</v>
      </c>
    </row>
    <row r="439" spans="1:58">
      <c r="B439" s="4" t="s">
        <v>130</v>
      </c>
      <c r="BD439" s="1" t="s">
        <v>258</v>
      </c>
      <c r="BE439" s="1" t="s">
        <v>258</v>
      </c>
      <c r="BF439" s="1" t="s">
        <v>258</v>
      </c>
    </row>
    <row r="440" spans="1:58">
      <c r="B440" s="4" t="s">
        <v>131</v>
      </c>
      <c r="C440" s="1">
        <v>523672</v>
      </c>
      <c r="D440" s="1">
        <v>515622</v>
      </c>
      <c r="E440" s="1">
        <v>505252</v>
      </c>
      <c r="F440" s="1">
        <v>493580</v>
      </c>
      <c r="G440" s="1">
        <v>482826</v>
      </c>
      <c r="H440" s="1">
        <v>473518</v>
      </c>
      <c r="I440" s="1">
        <v>465154</v>
      </c>
      <c r="J440" s="1">
        <v>454493.4195672705</v>
      </c>
      <c r="K440" s="1">
        <v>443900.70963056968</v>
      </c>
      <c r="L440" s="1">
        <v>433338.16952261556</v>
      </c>
      <c r="M440" s="1">
        <v>422782.46577676432</v>
      </c>
      <c r="N440" s="1">
        <v>412239.87897244631</v>
      </c>
      <c r="O440" s="1">
        <v>402086.39073277725</v>
      </c>
      <c r="P440" s="1">
        <v>391947.46620960929</v>
      </c>
      <c r="Q440" s="1">
        <v>381815.25919437321</v>
      </c>
      <c r="R440" s="1">
        <v>371671.74276194006</v>
      </c>
      <c r="S440" s="1">
        <v>361549.03695135424</v>
      </c>
      <c r="T440" s="1">
        <v>351789.86240097228</v>
      </c>
      <c r="U440" s="1">
        <v>342007.35233730642</v>
      </c>
      <c r="V440" s="1">
        <v>332229.28746887349</v>
      </c>
      <c r="W440" s="1">
        <v>322507.2529520283</v>
      </c>
      <c r="X440" s="1">
        <v>312839.44745836424</v>
      </c>
      <c r="Y440" s="1">
        <v>303575.59288152709</v>
      </c>
      <c r="Z440" s="1">
        <v>294312.40703288454</v>
      </c>
      <c r="AA440" s="1">
        <v>285026.55788607692</v>
      </c>
      <c r="AB440" s="1">
        <v>275743.84505505947</v>
      </c>
      <c r="AC440" s="1">
        <v>266474.59144674271</v>
      </c>
      <c r="AD440" s="1">
        <v>257416.60425584193</v>
      </c>
      <c r="AE440" s="1">
        <v>248432.0202764667</v>
      </c>
      <c r="AF440" s="1">
        <v>239504.63905806848</v>
      </c>
      <c r="AG440" s="1">
        <v>230618.17319707444</v>
      </c>
      <c r="AH440" s="1">
        <v>221805.46572485287</v>
      </c>
      <c r="AI440" s="1">
        <v>213029.70439582336</v>
      </c>
      <c r="AJ440" s="1">
        <v>204270.19269255199</v>
      </c>
      <c r="AK440" s="1">
        <v>195516.15618697778</v>
      </c>
      <c r="AL440" s="1">
        <v>186754.95364123592</v>
      </c>
      <c r="AM440" s="1">
        <v>178037.98709092932</v>
      </c>
      <c r="AN440" s="1">
        <v>169354.87834074858</v>
      </c>
      <c r="AO440" s="1">
        <v>160702.307410109</v>
      </c>
      <c r="AP440" s="1">
        <v>152065.7536078894</v>
      </c>
      <c r="AQ440" s="1">
        <v>143489.48603466543</v>
      </c>
      <c r="AR440" s="1">
        <v>134991.03351722509</v>
      </c>
      <c r="AS440" s="1">
        <v>126600.8725824459</v>
      </c>
      <c r="AT440" s="1">
        <v>118337.3355873221</v>
      </c>
      <c r="AU440" s="1">
        <v>110202.69946646031</v>
      </c>
      <c r="AV440" s="1">
        <v>101972.36294725892</v>
      </c>
      <c r="AW440" s="1">
        <v>94201.577030477914</v>
      </c>
      <c r="AX440" s="1">
        <v>86649.378856142372</v>
      </c>
      <c r="AY440" s="1">
        <v>79323.624687997377</v>
      </c>
      <c r="AZ440" s="1">
        <v>72240.534310666058</v>
      </c>
      <c r="BA440" s="1">
        <v>65422.99986905577</v>
      </c>
      <c r="BB440" s="1">
        <v>58911.808284651488</v>
      </c>
      <c r="BC440" s="1">
        <v>52722.667308701813</v>
      </c>
      <c r="BD440" s="1" t="s">
        <v>258</v>
      </c>
      <c r="BE440" s="1" t="s">
        <v>258</v>
      </c>
      <c r="BF440" s="1" t="s">
        <v>258</v>
      </c>
    </row>
    <row r="441" spans="1:58">
      <c r="B441" s="4" t="s">
        <v>132</v>
      </c>
      <c r="BD441" s="1" t="s">
        <v>258</v>
      </c>
      <c r="BE441" s="1" t="s">
        <v>258</v>
      </c>
      <c r="BF441" s="1" t="s">
        <v>258</v>
      </c>
    </row>
    <row r="442" spans="1:58">
      <c r="B442" s="4" t="s">
        <v>97</v>
      </c>
      <c r="C442" s="18">
        <f>C430</f>
        <v>729533.99999999988</v>
      </c>
      <c r="D442" s="18">
        <f t="shared" ref="D442:BC442" si="78">D430</f>
        <v>734493.00000000012</v>
      </c>
      <c r="E442" s="18">
        <f t="shared" si="78"/>
        <v>733672.00000000012</v>
      </c>
      <c r="F442" s="18">
        <f t="shared" si="78"/>
        <v>728702.99999999988</v>
      </c>
      <c r="G442" s="18">
        <f t="shared" si="78"/>
        <v>728425</v>
      </c>
      <c r="H442" s="18">
        <f t="shared" si="78"/>
        <v>733634.00000000012</v>
      </c>
      <c r="I442" s="18">
        <f t="shared" si="78"/>
        <v>740518.99999999988</v>
      </c>
      <c r="J442" s="18">
        <f t="shared" si="78"/>
        <v>741187.83783589222</v>
      </c>
      <c r="K442" s="18">
        <f t="shared" si="78"/>
        <v>741642.04402879742</v>
      </c>
      <c r="L442" s="18">
        <f t="shared" si="78"/>
        <v>741901.4254152067</v>
      </c>
      <c r="M442" s="18">
        <f t="shared" si="78"/>
        <v>741951.2881812324</v>
      </c>
      <c r="N442" s="18">
        <f t="shared" si="78"/>
        <v>741914.45391372545</v>
      </c>
      <c r="O442" s="18">
        <f t="shared" si="78"/>
        <v>742162.29526980093</v>
      </c>
      <c r="P442" s="18">
        <f t="shared" si="78"/>
        <v>742386.03200188186</v>
      </c>
      <c r="Q442" s="18">
        <f t="shared" si="78"/>
        <v>742576.69693021686</v>
      </c>
      <c r="R442" s="18">
        <f t="shared" si="78"/>
        <v>742709.14678664692</v>
      </c>
      <c r="S442" s="18">
        <f t="shared" si="78"/>
        <v>742850.53556571458</v>
      </c>
      <c r="T442" s="18">
        <f t="shared" si="78"/>
        <v>743304.36583173997</v>
      </c>
      <c r="U442" s="18">
        <f t="shared" si="78"/>
        <v>743722.85826523835</v>
      </c>
      <c r="V442" s="18">
        <f t="shared" si="78"/>
        <v>744101.24658383382</v>
      </c>
      <c r="W442" s="18">
        <f t="shared" si="78"/>
        <v>744440.74507822737</v>
      </c>
      <c r="X442" s="18">
        <f t="shared" si="78"/>
        <v>744674.15159437549</v>
      </c>
      <c r="Y442" s="18">
        <f t="shared" si="78"/>
        <v>745099.78537092695</v>
      </c>
      <c r="Z442" s="18">
        <f t="shared" si="78"/>
        <v>745333.47741385852</v>
      </c>
      <c r="AA442" s="18">
        <f t="shared" si="78"/>
        <v>745151.91509601171</v>
      </c>
      <c r="AB442" s="18">
        <f t="shared" si="78"/>
        <v>744745.17349455762</v>
      </c>
      <c r="AC442" s="18">
        <f t="shared" si="78"/>
        <v>744060.04041324742</v>
      </c>
      <c r="AD442" s="18">
        <f t="shared" si="78"/>
        <v>743311.54790759436</v>
      </c>
      <c r="AE442" s="18">
        <f t="shared" si="78"/>
        <v>742371.62590283516</v>
      </c>
      <c r="AF442" s="18">
        <f t="shared" si="78"/>
        <v>741329.85554908856</v>
      </c>
      <c r="AG442" s="18">
        <f t="shared" si="78"/>
        <v>740350.35598310083</v>
      </c>
      <c r="AH442" s="18">
        <f t="shared" si="78"/>
        <v>739346.56136899395</v>
      </c>
      <c r="AI442" s="18">
        <f t="shared" si="78"/>
        <v>738319.86210045824</v>
      </c>
      <c r="AJ442" s="18">
        <f t="shared" si="78"/>
        <v>737234.81767825177</v>
      </c>
      <c r="AK442" s="18">
        <f t="shared" si="78"/>
        <v>736082.04813395569</v>
      </c>
      <c r="AL442" s="18">
        <f t="shared" si="78"/>
        <v>734846.74065901211</v>
      </c>
      <c r="AM442" s="18">
        <f t="shared" si="78"/>
        <v>733528.02534624073</v>
      </c>
      <c r="AN442" s="18">
        <f t="shared" si="78"/>
        <v>732113.87245869532</v>
      </c>
      <c r="AO442" s="18">
        <f t="shared" si="78"/>
        <v>730594.10841683648</v>
      </c>
      <c r="AP442" s="18">
        <f t="shared" si="78"/>
        <v>728955.66805374087</v>
      </c>
      <c r="AQ442" s="18">
        <f t="shared" si="78"/>
        <v>727227.64789074694</v>
      </c>
      <c r="AR442" s="18">
        <f t="shared" si="78"/>
        <v>725410.87340074987</v>
      </c>
      <c r="AS442" s="18">
        <f t="shared" si="78"/>
        <v>723521.5930246684</v>
      </c>
      <c r="AT442" s="18">
        <f t="shared" si="78"/>
        <v>721574.68951717659</v>
      </c>
      <c r="AU442" s="18">
        <f t="shared" si="78"/>
        <v>719557.16355863528</v>
      </c>
      <c r="AV442" s="18">
        <f t="shared" si="78"/>
        <v>717492.70935628342</v>
      </c>
      <c r="AW442" s="18">
        <f t="shared" si="78"/>
        <v>715386.69767549308</v>
      </c>
      <c r="AX442" s="18">
        <f t="shared" si="78"/>
        <v>713242.13852253929</v>
      </c>
      <c r="AY442" s="18">
        <f t="shared" si="78"/>
        <v>711066.89905868832</v>
      </c>
      <c r="AZ442" s="18">
        <f t="shared" si="78"/>
        <v>708865.48100656876</v>
      </c>
      <c r="BA442" s="18">
        <f t="shared" si="78"/>
        <v>706643.38153078512</v>
      </c>
      <c r="BB442" s="18">
        <f t="shared" si="78"/>
        <v>704413.38767031534</v>
      </c>
      <c r="BC442" s="18">
        <f t="shared" si="78"/>
        <v>702179.47954848141</v>
      </c>
      <c r="BD442" s="1" t="s">
        <v>258</v>
      </c>
      <c r="BE442" s="1" t="s">
        <v>258</v>
      </c>
      <c r="BF442" s="1" t="s">
        <v>258</v>
      </c>
    </row>
    <row r="443" spans="1:58">
      <c r="B443" s="4" t="s">
        <v>133</v>
      </c>
      <c r="BD443" s="1" t="s">
        <v>258</v>
      </c>
      <c r="BE443" s="1" t="s">
        <v>258</v>
      </c>
      <c r="BF443" s="1" t="s">
        <v>258</v>
      </c>
    </row>
    <row r="444" spans="1:58">
      <c r="B444" s="4" t="s">
        <v>134</v>
      </c>
      <c r="BD444" s="1" t="s">
        <v>258</v>
      </c>
      <c r="BE444" s="1" t="s">
        <v>258</v>
      </c>
      <c r="BF444" s="1" t="s">
        <v>258</v>
      </c>
    </row>
    <row r="445" spans="1:58">
      <c r="BD445" s="1" t="s">
        <v>258</v>
      </c>
      <c r="BE445" s="1" t="s">
        <v>258</v>
      </c>
      <c r="BF445" s="1" t="s">
        <v>258</v>
      </c>
    </row>
    <row r="446" spans="1:58">
      <c r="A446" s="4" t="s">
        <v>135</v>
      </c>
      <c r="B446" s="4" t="s">
        <v>128</v>
      </c>
      <c r="C446" s="1">
        <f>IFERROR(C437/C$442,"")</f>
        <v>0</v>
      </c>
      <c r="D446" s="1">
        <f t="shared" ref="D446:BC451" si="79">IFERROR(D437/D$442,"")</f>
        <v>7.1545950744254872E-3</v>
      </c>
      <c r="E446" s="1">
        <f t="shared" si="79"/>
        <v>1.4303394432389403E-2</v>
      </c>
      <c r="F446" s="1">
        <f t="shared" si="79"/>
        <v>2.0670972947826483E-2</v>
      </c>
      <c r="G446" s="1">
        <f t="shared" si="79"/>
        <v>2.6520232007413255E-2</v>
      </c>
      <c r="H446" s="1">
        <f t="shared" si="79"/>
        <v>3.1846942753471073E-2</v>
      </c>
      <c r="I446" s="1">
        <f t="shared" si="79"/>
        <v>3.7090202952253765E-2</v>
      </c>
      <c r="J446" s="1">
        <f t="shared" si="79"/>
        <v>4.2878851337122326E-2</v>
      </c>
      <c r="K446" s="1">
        <f t="shared" si="79"/>
        <v>4.8582172633942419E-2</v>
      </c>
      <c r="L446" s="1">
        <f t="shared" si="79"/>
        <v>5.4265754869492325E-2</v>
      </c>
      <c r="M446" s="1">
        <f t="shared" si="79"/>
        <v>5.9950311386934227E-2</v>
      </c>
      <c r="N446" s="1">
        <f t="shared" si="79"/>
        <v>6.5652123531311557E-2</v>
      </c>
      <c r="O446" s="1">
        <f t="shared" si="79"/>
        <v>7.1348179272401197E-2</v>
      </c>
      <c r="P446" s="1">
        <f t="shared" si="79"/>
        <v>7.7071050135742267E-2</v>
      </c>
      <c r="Q446" s="1">
        <f t="shared" si="79"/>
        <v>8.2801140549716518E-2</v>
      </c>
      <c r="R446" s="1">
        <f t="shared" si="79"/>
        <v>8.8560509809428978E-2</v>
      </c>
      <c r="S446" s="1">
        <f t="shared" si="79"/>
        <v>9.4327884028557199E-2</v>
      </c>
      <c r="T446" s="1">
        <f t="shared" si="79"/>
        <v>0.10010315412424634</v>
      </c>
      <c r="U446" s="1">
        <f t="shared" si="79"/>
        <v>0.10589285774718661</v>
      </c>
      <c r="V446" s="1">
        <f t="shared" si="79"/>
        <v>0.11185922239934173</v>
      </c>
      <c r="W446" s="1">
        <f t="shared" si="79"/>
        <v>0.11841052574914696</v>
      </c>
      <c r="X446" s="1">
        <f t="shared" si="79"/>
        <v>0.12543244608379522</v>
      </c>
      <c r="Y446" s="1">
        <f t="shared" si="79"/>
        <v>0.13328061041023001</v>
      </c>
      <c r="Z446" s="1">
        <f t="shared" si="79"/>
        <v>0.14225153630590126</v>
      </c>
      <c r="AA446" s="1">
        <f t="shared" si="79"/>
        <v>0.15436199437791867</v>
      </c>
      <c r="AB446" s="1">
        <f t="shared" si="79"/>
        <v>0.16765941763663716</v>
      </c>
      <c r="AC446" s="1">
        <f t="shared" si="79"/>
        <v>0.18174572600305258</v>
      </c>
      <c r="AD446" s="1">
        <f t="shared" si="79"/>
        <v>0.19608287669304009</v>
      </c>
      <c r="AE446" s="1">
        <f t="shared" si="79"/>
        <v>0.21045168228880659</v>
      </c>
      <c r="AF446" s="1">
        <f t="shared" si="79"/>
        <v>0.22479397725813371</v>
      </c>
      <c r="AG446" s="1">
        <f t="shared" si="79"/>
        <v>0.23917094251688048</v>
      </c>
      <c r="AH446" s="1">
        <f t="shared" si="79"/>
        <v>0.25340618282680905</v>
      </c>
      <c r="AI446" s="1">
        <f t="shared" si="79"/>
        <v>0.26742836731694902</v>
      </c>
      <c r="AJ446" s="1">
        <f t="shared" si="79"/>
        <v>0.28129715409267547</v>
      </c>
      <c r="AK446" s="1">
        <f t="shared" si="79"/>
        <v>0.29505803988115664</v>
      </c>
      <c r="AL446" s="1">
        <f t="shared" si="79"/>
        <v>0.30873383034232554</v>
      </c>
      <c r="AM446" s="1">
        <f t="shared" si="79"/>
        <v>0.32231735708466813</v>
      </c>
      <c r="AN446" s="1">
        <f t="shared" si="79"/>
        <v>0.33580308363824629</v>
      </c>
      <c r="AO446" s="1">
        <f t="shared" si="79"/>
        <v>0.34920792541994455</v>
      </c>
      <c r="AP446" s="1">
        <f t="shared" si="79"/>
        <v>0.36258049275149479</v>
      </c>
      <c r="AQ446" s="1">
        <f t="shared" si="79"/>
        <v>0.37593677698204303</v>
      </c>
      <c r="AR446" s="1">
        <f t="shared" si="79"/>
        <v>0.38928957276191528</v>
      </c>
      <c r="AS446" s="1">
        <f t="shared" si="79"/>
        <v>0.40265091276567927</v>
      </c>
      <c r="AT446" s="1">
        <f t="shared" si="79"/>
        <v>0.41603132671109255</v>
      </c>
      <c r="AU446" s="1">
        <f t="shared" si="79"/>
        <v>0.42946373317261627</v>
      </c>
      <c r="AV446" s="1">
        <f t="shared" si="79"/>
        <v>0.44254405452596352</v>
      </c>
      <c r="AW446" s="1">
        <f t="shared" si="79"/>
        <v>0.45597080149874925</v>
      </c>
      <c r="AX446" s="1">
        <f t="shared" si="79"/>
        <v>0.46939884346698085</v>
      </c>
      <c r="AY446" s="1">
        <f t="shared" si="79"/>
        <v>0.48281367494947475</v>
      </c>
      <c r="AZ446" s="1">
        <f t="shared" si="79"/>
        <v>0.49620370407049924</v>
      </c>
      <c r="BA446" s="1">
        <f t="shared" si="79"/>
        <v>0.50954463242591042</v>
      </c>
      <c r="BB446" s="1">
        <f t="shared" si="79"/>
        <v>0.52285551338850678</v>
      </c>
      <c r="BC446" s="1">
        <f t="shared" si="79"/>
        <v>0.53611592898646876</v>
      </c>
      <c r="BD446" s="1" t="s">
        <v>258</v>
      </c>
      <c r="BE446" s="1" t="s">
        <v>258</v>
      </c>
      <c r="BF446" s="1" t="s">
        <v>258</v>
      </c>
    </row>
    <row r="447" spans="1:58">
      <c r="B447" s="4" t="s">
        <v>129</v>
      </c>
      <c r="C447" s="1">
        <f t="shared" ref="C447:R451" si="80">IFERROR(C438/C$442,"")</f>
        <v>0.28218287290242816</v>
      </c>
      <c r="D447" s="1">
        <f t="shared" si="80"/>
        <v>0.29083463014623689</v>
      </c>
      <c r="E447" s="1">
        <f t="shared" si="80"/>
        <v>0.29703464218342795</v>
      </c>
      <c r="F447" s="1">
        <f t="shared" si="80"/>
        <v>0.30198860166624814</v>
      </c>
      <c r="G447" s="1">
        <f t="shared" si="80"/>
        <v>0.31064419809863747</v>
      </c>
      <c r="H447" s="1">
        <f t="shared" si="80"/>
        <v>0.3227113247205009</v>
      </c>
      <c r="I447" s="1">
        <f t="shared" si="80"/>
        <v>0.33476386156195864</v>
      </c>
      <c r="J447" s="1">
        <f t="shared" si="80"/>
        <v>0.34392514575180383</v>
      </c>
      <c r="K447" s="1">
        <f t="shared" si="80"/>
        <v>0.35288014573843224</v>
      </c>
      <c r="L447" s="1">
        <f t="shared" si="80"/>
        <v>0.36164294313564083</v>
      </c>
      <c r="M447" s="1">
        <f t="shared" si="80"/>
        <v>0.37022459023882659</v>
      </c>
      <c r="N447" s="1">
        <f t="shared" si="80"/>
        <v>0.37870446394611196</v>
      </c>
      <c r="O447" s="1">
        <f t="shared" si="80"/>
        <v>0.38687491654438999</v>
      </c>
      <c r="P447" s="1">
        <f t="shared" si="80"/>
        <v>0.39497253727833764</v>
      </c>
      <c r="Q447" s="1">
        <f t="shared" si="80"/>
        <v>0.40302266623982752</v>
      </c>
      <c r="R447" s="1">
        <f t="shared" si="80"/>
        <v>0.41101244634711076</v>
      </c>
      <c r="S447" s="1">
        <f t="shared" si="79"/>
        <v>0.41896716034262593</v>
      </c>
      <c r="T447" s="1">
        <f t="shared" si="79"/>
        <v>0.42661849776955374</v>
      </c>
      <c r="U447" s="1">
        <f t="shared" si="79"/>
        <v>0.43424854232346399</v>
      </c>
      <c r="V447" s="1">
        <f t="shared" si="79"/>
        <v>0.44165679575794931</v>
      </c>
      <c r="W447" s="1">
        <f t="shared" si="79"/>
        <v>0.4483686234521253</v>
      </c>
      <c r="X447" s="1">
        <f t="shared" si="79"/>
        <v>0.45446508790665763</v>
      </c>
      <c r="Y447" s="1">
        <f t="shared" si="79"/>
        <v>0.45928994343793589</v>
      </c>
      <c r="Z447" s="1">
        <f t="shared" si="79"/>
        <v>0.4628750064410001</v>
      </c>
      <c r="AA447" s="1">
        <f t="shared" si="79"/>
        <v>0.4631300201875248</v>
      </c>
      <c r="AB447" s="1">
        <f t="shared" si="79"/>
        <v>0.46208797131092666</v>
      </c>
      <c r="AC447" s="1">
        <f t="shared" si="79"/>
        <v>0.46011840192573139</v>
      </c>
      <c r="AD447" s="1">
        <f t="shared" si="79"/>
        <v>0.45760660925606972</v>
      </c>
      <c r="AE447" s="1">
        <f t="shared" si="79"/>
        <v>0.45490187971683183</v>
      </c>
      <c r="AF447" s="1">
        <f t="shared" si="79"/>
        <v>0.45213170263280761</v>
      </c>
      <c r="AG447" s="1">
        <f t="shared" si="79"/>
        <v>0.44933035780215563</v>
      </c>
      <c r="AH447" s="1">
        <f t="shared" si="79"/>
        <v>0.44659179198739479</v>
      </c>
      <c r="AI447" s="1">
        <f t="shared" si="79"/>
        <v>0.44403855192619363</v>
      </c>
      <c r="AJ447" s="1">
        <f t="shared" si="79"/>
        <v>0.44162668537565969</v>
      </c>
      <c r="AK447" s="1">
        <f t="shared" si="79"/>
        <v>0.43932461938538619</v>
      </c>
      <c r="AL447" s="1">
        <f t="shared" si="79"/>
        <v>0.43712480478783267</v>
      </c>
      <c r="AM447" s="1">
        <f t="shared" si="79"/>
        <v>0.43496800770164468</v>
      </c>
      <c r="AN447" s="1">
        <f t="shared" si="79"/>
        <v>0.43287377837504193</v>
      </c>
      <c r="AO447" s="1">
        <f t="shared" si="79"/>
        <v>0.43083094218282936</v>
      </c>
      <c r="AP447" s="1">
        <f t="shared" si="79"/>
        <v>0.42881182330814421</v>
      </c>
      <c r="AQ447" s="1">
        <f t="shared" si="79"/>
        <v>0.42675294961066468</v>
      </c>
      <c r="AR447" s="1">
        <f t="shared" si="79"/>
        <v>0.4246213590050944</v>
      </c>
      <c r="AS447" s="1">
        <f t="shared" si="79"/>
        <v>0.42237038058205179</v>
      </c>
      <c r="AT447" s="1">
        <f t="shared" si="79"/>
        <v>0.41996993926110426</v>
      </c>
      <c r="AU447" s="1">
        <f t="shared" si="79"/>
        <v>0.41738276485758508</v>
      </c>
      <c r="AV447" s="1">
        <f t="shared" si="79"/>
        <v>0.41333538519546703</v>
      </c>
      <c r="AW447" s="1">
        <f t="shared" si="79"/>
        <v>0.41032345356171912</v>
      </c>
      <c r="AX447" s="1">
        <f t="shared" si="79"/>
        <v>0.40706035435280175</v>
      </c>
      <c r="AY447" s="1">
        <f t="shared" si="79"/>
        <v>0.40355005100958879</v>
      </c>
      <c r="AZ447" s="1">
        <f t="shared" si="79"/>
        <v>0.39978110287693691</v>
      </c>
      <c r="BA447" s="1">
        <f t="shared" si="79"/>
        <v>0.39574422100588452</v>
      </c>
      <c r="BB447" s="1">
        <f t="shared" si="79"/>
        <v>0.39136178088853957</v>
      </c>
      <c r="BC447" s="1">
        <f t="shared" si="79"/>
        <v>0.38662910099250269</v>
      </c>
      <c r="BD447" s="1" t="s">
        <v>258</v>
      </c>
      <c r="BE447" s="1" t="s">
        <v>258</v>
      </c>
      <c r="BF447" s="1" t="s">
        <v>258</v>
      </c>
    </row>
    <row r="448" spans="1:58">
      <c r="B448" s="4" t="s">
        <v>130</v>
      </c>
      <c r="C448" s="1">
        <f t="shared" si="80"/>
        <v>0</v>
      </c>
      <c r="D448" s="1">
        <f t="shared" si="79"/>
        <v>0</v>
      </c>
      <c r="E448" s="1">
        <f t="shared" si="79"/>
        <v>0</v>
      </c>
      <c r="F448" s="1">
        <f t="shared" si="79"/>
        <v>0</v>
      </c>
      <c r="G448" s="1">
        <f t="shared" si="79"/>
        <v>0</v>
      </c>
      <c r="H448" s="1">
        <f t="shared" si="79"/>
        <v>0</v>
      </c>
      <c r="I448" s="1">
        <f t="shared" si="79"/>
        <v>0</v>
      </c>
      <c r="J448" s="1">
        <f t="shared" si="79"/>
        <v>0</v>
      </c>
      <c r="K448" s="1">
        <f t="shared" si="79"/>
        <v>0</v>
      </c>
      <c r="L448" s="1">
        <f t="shared" si="79"/>
        <v>0</v>
      </c>
      <c r="M448" s="1">
        <f t="shared" si="79"/>
        <v>0</v>
      </c>
      <c r="N448" s="1">
        <f t="shared" si="79"/>
        <v>0</v>
      </c>
      <c r="O448" s="1">
        <f t="shared" si="79"/>
        <v>0</v>
      </c>
      <c r="P448" s="1">
        <f t="shared" si="79"/>
        <v>0</v>
      </c>
      <c r="Q448" s="1">
        <f t="shared" si="79"/>
        <v>0</v>
      </c>
      <c r="R448" s="1">
        <f t="shared" si="79"/>
        <v>0</v>
      </c>
      <c r="S448" s="1">
        <f t="shared" si="79"/>
        <v>0</v>
      </c>
      <c r="T448" s="1">
        <f t="shared" si="79"/>
        <v>0</v>
      </c>
      <c r="U448" s="1">
        <f t="shared" si="79"/>
        <v>0</v>
      </c>
      <c r="V448" s="1">
        <f t="shared" si="79"/>
        <v>0</v>
      </c>
      <c r="W448" s="1">
        <f t="shared" si="79"/>
        <v>0</v>
      </c>
      <c r="X448" s="1">
        <f t="shared" si="79"/>
        <v>0</v>
      </c>
      <c r="Y448" s="1">
        <f t="shared" si="79"/>
        <v>0</v>
      </c>
      <c r="Z448" s="1">
        <f t="shared" si="79"/>
        <v>0</v>
      </c>
      <c r="AA448" s="1">
        <f t="shared" si="79"/>
        <v>0</v>
      </c>
      <c r="AB448" s="1">
        <f t="shared" si="79"/>
        <v>0</v>
      </c>
      <c r="AC448" s="1">
        <f t="shared" si="79"/>
        <v>0</v>
      </c>
      <c r="AD448" s="1">
        <f t="shared" si="79"/>
        <v>0</v>
      </c>
      <c r="AE448" s="1">
        <f t="shared" si="79"/>
        <v>0</v>
      </c>
      <c r="AF448" s="1">
        <f t="shared" si="79"/>
        <v>0</v>
      </c>
      <c r="AG448" s="1">
        <f t="shared" si="79"/>
        <v>0</v>
      </c>
      <c r="AH448" s="1">
        <f t="shared" si="79"/>
        <v>0</v>
      </c>
      <c r="AI448" s="1">
        <f t="shared" si="79"/>
        <v>0</v>
      </c>
      <c r="AJ448" s="1">
        <f t="shared" si="79"/>
        <v>0</v>
      </c>
      <c r="AK448" s="1">
        <f t="shared" si="79"/>
        <v>0</v>
      </c>
      <c r="AL448" s="1">
        <f t="shared" si="79"/>
        <v>0</v>
      </c>
      <c r="AM448" s="1">
        <f t="shared" si="79"/>
        <v>0</v>
      </c>
      <c r="AN448" s="1">
        <f t="shared" si="79"/>
        <v>0</v>
      </c>
      <c r="AO448" s="1">
        <f t="shared" si="79"/>
        <v>0</v>
      </c>
      <c r="AP448" s="1">
        <f t="shared" si="79"/>
        <v>0</v>
      </c>
      <c r="AQ448" s="1">
        <f t="shared" si="79"/>
        <v>0</v>
      </c>
      <c r="AR448" s="1">
        <f t="shared" si="79"/>
        <v>0</v>
      </c>
      <c r="AS448" s="1">
        <f t="shared" si="79"/>
        <v>0</v>
      </c>
      <c r="AT448" s="1">
        <f t="shared" si="79"/>
        <v>0</v>
      </c>
      <c r="AU448" s="1">
        <f t="shared" si="79"/>
        <v>0</v>
      </c>
      <c r="AV448" s="1">
        <f t="shared" si="79"/>
        <v>0</v>
      </c>
      <c r="AW448" s="1">
        <f t="shared" si="79"/>
        <v>0</v>
      </c>
      <c r="AX448" s="1">
        <f t="shared" si="79"/>
        <v>0</v>
      </c>
      <c r="AY448" s="1">
        <f t="shared" si="79"/>
        <v>0</v>
      </c>
      <c r="AZ448" s="1">
        <f t="shared" si="79"/>
        <v>0</v>
      </c>
      <c r="BA448" s="1">
        <f t="shared" si="79"/>
        <v>0</v>
      </c>
      <c r="BB448" s="1">
        <f t="shared" si="79"/>
        <v>0</v>
      </c>
      <c r="BC448" s="1">
        <f t="shared" si="79"/>
        <v>0</v>
      </c>
      <c r="BD448" s="1" t="s">
        <v>258</v>
      </c>
      <c r="BE448" s="1" t="s">
        <v>258</v>
      </c>
      <c r="BF448" s="1" t="s">
        <v>258</v>
      </c>
    </row>
    <row r="449" spans="1:58">
      <c r="B449" s="4" t="s">
        <v>131</v>
      </c>
      <c r="C449" s="1">
        <f t="shared" si="80"/>
        <v>0.71781712709757195</v>
      </c>
      <c r="D449" s="1">
        <f t="shared" si="79"/>
        <v>0.70201077477933749</v>
      </c>
      <c r="E449" s="1">
        <f t="shared" si="79"/>
        <v>0.68866196338418251</v>
      </c>
      <c r="F449" s="1">
        <f t="shared" si="79"/>
        <v>0.67734042538592554</v>
      </c>
      <c r="G449" s="1">
        <f t="shared" si="79"/>
        <v>0.66283556989394932</v>
      </c>
      <c r="H449" s="1">
        <f t="shared" si="79"/>
        <v>0.64544173252602788</v>
      </c>
      <c r="I449" s="1">
        <f t="shared" si="79"/>
        <v>0.62814593548578779</v>
      </c>
      <c r="J449" s="1">
        <f t="shared" si="79"/>
        <v>0.61319600291107412</v>
      </c>
      <c r="K449" s="1">
        <f t="shared" si="79"/>
        <v>0.59853768162762533</v>
      </c>
      <c r="L449" s="1">
        <f t="shared" si="79"/>
        <v>0.5840913019948667</v>
      </c>
      <c r="M449" s="1">
        <f t="shared" si="79"/>
        <v>0.56982509837423934</v>
      </c>
      <c r="N449" s="1">
        <f t="shared" si="79"/>
        <v>0.55564341252257665</v>
      </c>
      <c r="O449" s="1">
        <f t="shared" si="79"/>
        <v>0.54177690418320879</v>
      </c>
      <c r="P449" s="1">
        <f t="shared" si="79"/>
        <v>0.52795641258591963</v>
      </c>
      <c r="Q449" s="1">
        <f t="shared" si="79"/>
        <v>0.51417619321045571</v>
      </c>
      <c r="R449" s="1">
        <f t="shared" si="79"/>
        <v>0.50042704384345993</v>
      </c>
      <c r="S449" s="1">
        <f t="shared" si="79"/>
        <v>0.48670495562881722</v>
      </c>
      <c r="T449" s="1">
        <f t="shared" si="79"/>
        <v>0.47327834810619979</v>
      </c>
      <c r="U449" s="1">
        <f t="shared" si="79"/>
        <v>0.45985859992934935</v>
      </c>
      <c r="V449" s="1">
        <f t="shared" si="79"/>
        <v>0.44648398184270888</v>
      </c>
      <c r="W449" s="1">
        <f t="shared" si="79"/>
        <v>0.43322085079872752</v>
      </c>
      <c r="X449" s="1">
        <f t="shared" si="79"/>
        <v>0.42010246600954682</v>
      </c>
      <c r="Y449" s="1">
        <f t="shared" si="79"/>
        <v>0.40742944615183391</v>
      </c>
      <c r="Z449" s="1">
        <f t="shared" si="79"/>
        <v>0.39487345725309853</v>
      </c>
      <c r="AA449" s="1">
        <f t="shared" si="79"/>
        <v>0.38250798543455622</v>
      </c>
      <c r="AB449" s="1">
        <f t="shared" si="79"/>
        <v>0.37025261105243606</v>
      </c>
      <c r="AC449" s="1">
        <f t="shared" si="79"/>
        <v>0.35813587207121617</v>
      </c>
      <c r="AD449" s="1">
        <f t="shared" si="79"/>
        <v>0.34631051405089025</v>
      </c>
      <c r="AE449" s="1">
        <f t="shared" si="79"/>
        <v>0.33464643799436183</v>
      </c>
      <c r="AF449" s="1">
        <f t="shared" si="79"/>
        <v>0.32307432010905868</v>
      </c>
      <c r="AG449" s="1">
        <f t="shared" si="79"/>
        <v>0.31149869968096361</v>
      </c>
      <c r="AH449" s="1">
        <f t="shared" si="79"/>
        <v>0.30000202518579638</v>
      </c>
      <c r="AI449" s="1">
        <f t="shared" si="79"/>
        <v>0.28853308075685741</v>
      </c>
      <c r="AJ449" s="1">
        <f t="shared" si="79"/>
        <v>0.27707616053166489</v>
      </c>
      <c r="AK449" s="1">
        <f t="shared" si="79"/>
        <v>0.26561734073345694</v>
      </c>
      <c r="AL449" s="1">
        <f t="shared" si="79"/>
        <v>0.25414136486984168</v>
      </c>
      <c r="AM449" s="1">
        <f t="shared" si="79"/>
        <v>0.2427146352136875</v>
      </c>
      <c r="AN449" s="1">
        <f t="shared" si="79"/>
        <v>0.23132313798671164</v>
      </c>
      <c r="AO449" s="1">
        <f t="shared" si="79"/>
        <v>0.21996113239722592</v>
      </c>
      <c r="AP449" s="1">
        <f t="shared" si="79"/>
        <v>0.20860768394036089</v>
      </c>
      <c r="AQ449" s="1">
        <f t="shared" si="79"/>
        <v>0.19731027340729237</v>
      </c>
      <c r="AR449" s="1">
        <f t="shared" si="79"/>
        <v>0.1860890682329901</v>
      </c>
      <c r="AS449" s="1">
        <f t="shared" si="79"/>
        <v>0.17497870665226911</v>
      </c>
      <c r="AT449" s="1">
        <f t="shared" si="79"/>
        <v>0.16399873402780318</v>
      </c>
      <c r="AU449" s="1">
        <f t="shared" si="79"/>
        <v>0.15315350196979885</v>
      </c>
      <c r="AV449" s="1">
        <f t="shared" si="79"/>
        <v>0.14212320434411937</v>
      </c>
      <c r="AW449" s="1">
        <f t="shared" si="79"/>
        <v>0.1316792405234361</v>
      </c>
      <c r="AX449" s="1">
        <f t="shared" si="79"/>
        <v>0.12148662309217187</v>
      </c>
      <c r="AY449" s="1">
        <f t="shared" si="79"/>
        <v>0.11155578299736092</v>
      </c>
      <c r="AZ449" s="1">
        <f t="shared" si="79"/>
        <v>0.10191007496667288</v>
      </c>
      <c r="BA449" s="1">
        <f t="shared" si="79"/>
        <v>9.2582767459494841E-2</v>
      </c>
      <c r="BB449" s="1">
        <f t="shared" si="79"/>
        <v>8.3632437026060352E-2</v>
      </c>
      <c r="BC449" s="1">
        <f t="shared" si="79"/>
        <v>7.5084317961846128E-2</v>
      </c>
      <c r="BD449" s="1" t="s">
        <v>258</v>
      </c>
      <c r="BE449" s="1" t="s">
        <v>258</v>
      </c>
      <c r="BF449" s="1" t="s">
        <v>258</v>
      </c>
    </row>
    <row r="450" spans="1:58">
      <c r="B450" s="4" t="s">
        <v>132</v>
      </c>
      <c r="C450" s="1">
        <f t="shared" si="80"/>
        <v>0</v>
      </c>
      <c r="D450" s="1">
        <f t="shared" si="79"/>
        <v>0</v>
      </c>
      <c r="E450" s="1">
        <f t="shared" si="79"/>
        <v>0</v>
      </c>
      <c r="F450" s="1">
        <f t="shared" si="79"/>
        <v>0</v>
      </c>
      <c r="G450" s="1">
        <f t="shared" si="79"/>
        <v>0</v>
      </c>
      <c r="H450" s="1">
        <f t="shared" si="79"/>
        <v>0</v>
      </c>
      <c r="I450" s="1">
        <f t="shared" si="79"/>
        <v>0</v>
      </c>
      <c r="J450" s="1">
        <f t="shared" si="79"/>
        <v>0</v>
      </c>
      <c r="K450" s="1">
        <f t="shared" si="79"/>
        <v>0</v>
      </c>
      <c r="L450" s="1">
        <f t="shared" si="79"/>
        <v>0</v>
      </c>
      <c r="M450" s="1">
        <f t="shared" si="79"/>
        <v>0</v>
      </c>
      <c r="N450" s="1">
        <f t="shared" si="79"/>
        <v>0</v>
      </c>
      <c r="O450" s="1">
        <f t="shared" si="79"/>
        <v>0</v>
      </c>
      <c r="P450" s="1">
        <f t="shared" si="79"/>
        <v>0</v>
      </c>
      <c r="Q450" s="1">
        <f t="shared" si="79"/>
        <v>0</v>
      </c>
      <c r="R450" s="1">
        <f t="shared" si="79"/>
        <v>0</v>
      </c>
      <c r="S450" s="1">
        <f t="shared" si="79"/>
        <v>0</v>
      </c>
      <c r="T450" s="1">
        <f t="shared" si="79"/>
        <v>0</v>
      </c>
      <c r="U450" s="1">
        <f t="shared" si="79"/>
        <v>0</v>
      </c>
      <c r="V450" s="1">
        <f t="shared" si="79"/>
        <v>0</v>
      </c>
      <c r="W450" s="1">
        <f t="shared" si="79"/>
        <v>0</v>
      </c>
      <c r="X450" s="1">
        <f t="shared" si="79"/>
        <v>0</v>
      </c>
      <c r="Y450" s="1">
        <f t="shared" si="79"/>
        <v>0</v>
      </c>
      <c r="Z450" s="1">
        <f t="shared" si="79"/>
        <v>0</v>
      </c>
      <c r="AA450" s="1">
        <f t="shared" si="79"/>
        <v>0</v>
      </c>
      <c r="AB450" s="1">
        <f t="shared" si="79"/>
        <v>0</v>
      </c>
      <c r="AC450" s="1">
        <f t="shared" si="79"/>
        <v>0</v>
      </c>
      <c r="AD450" s="1">
        <f t="shared" si="79"/>
        <v>0</v>
      </c>
      <c r="AE450" s="1">
        <f t="shared" si="79"/>
        <v>0</v>
      </c>
      <c r="AF450" s="1">
        <f t="shared" si="79"/>
        <v>0</v>
      </c>
      <c r="AG450" s="1">
        <f t="shared" si="79"/>
        <v>0</v>
      </c>
      <c r="AH450" s="1">
        <f t="shared" si="79"/>
        <v>0</v>
      </c>
      <c r="AI450" s="1">
        <f t="shared" si="79"/>
        <v>0</v>
      </c>
      <c r="AJ450" s="1">
        <f t="shared" si="79"/>
        <v>0</v>
      </c>
      <c r="AK450" s="1">
        <f t="shared" si="79"/>
        <v>0</v>
      </c>
      <c r="AL450" s="1">
        <f t="shared" si="79"/>
        <v>0</v>
      </c>
      <c r="AM450" s="1">
        <f t="shared" si="79"/>
        <v>0</v>
      </c>
      <c r="AN450" s="1">
        <f t="shared" si="79"/>
        <v>0</v>
      </c>
      <c r="AO450" s="1">
        <f t="shared" si="79"/>
        <v>0</v>
      </c>
      <c r="AP450" s="1">
        <f t="shared" si="79"/>
        <v>0</v>
      </c>
      <c r="AQ450" s="1">
        <f t="shared" si="79"/>
        <v>0</v>
      </c>
      <c r="AR450" s="1">
        <f t="shared" si="79"/>
        <v>0</v>
      </c>
      <c r="AS450" s="1">
        <f t="shared" si="79"/>
        <v>0</v>
      </c>
      <c r="AT450" s="1">
        <f t="shared" si="79"/>
        <v>0</v>
      </c>
      <c r="AU450" s="1">
        <f t="shared" si="79"/>
        <v>0</v>
      </c>
      <c r="AV450" s="1">
        <f t="shared" si="79"/>
        <v>0</v>
      </c>
      <c r="AW450" s="1">
        <f t="shared" si="79"/>
        <v>0</v>
      </c>
      <c r="AX450" s="1">
        <f t="shared" si="79"/>
        <v>0</v>
      </c>
      <c r="AY450" s="1">
        <f t="shared" si="79"/>
        <v>0</v>
      </c>
      <c r="AZ450" s="1">
        <f t="shared" si="79"/>
        <v>0</v>
      </c>
      <c r="BA450" s="1">
        <f t="shared" si="79"/>
        <v>0</v>
      </c>
      <c r="BB450" s="1">
        <f t="shared" si="79"/>
        <v>0</v>
      </c>
      <c r="BC450" s="1">
        <f t="shared" si="79"/>
        <v>0</v>
      </c>
      <c r="BD450" s="1" t="s">
        <v>258</v>
      </c>
      <c r="BE450" s="1" t="s">
        <v>258</v>
      </c>
      <c r="BF450" s="1" t="s">
        <v>258</v>
      </c>
    </row>
    <row r="451" spans="1:58">
      <c r="B451" s="4" t="s">
        <v>97</v>
      </c>
      <c r="C451" s="1">
        <f t="shared" si="80"/>
        <v>1</v>
      </c>
      <c r="D451" s="1">
        <f t="shared" si="79"/>
        <v>1</v>
      </c>
      <c r="E451" s="1">
        <f t="shared" si="79"/>
        <v>1</v>
      </c>
      <c r="F451" s="1">
        <f t="shared" si="79"/>
        <v>1</v>
      </c>
      <c r="G451" s="1">
        <f t="shared" si="79"/>
        <v>1</v>
      </c>
      <c r="H451" s="1">
        <f t="shared" si="79"/>
        <v>1</v>
      </c>
      <c r="I451" s="1">
        <f t="shared" si="79"/>
        <v>1</v>
      </c>
      <c r="J451" s="1">
        <f t="shared" si="79"/>
        <v>1</v>
      </c>
      <c r="K451" s="1">
        <f t="shared" si="79"/>
        <v>1</v>
      </c>
      <c r="L451" s="1">
        <f t="shared" si="79"/>
        <v>1</v>
      </c>
      <c r="M451" s="1">
        <f t="shared" si="79"/>
        <v>1</v>
      </c>
      <c r="N451" s="1">
        <f t="shared" ref="N451:BC451" si="81">IFERROR(N442/N$442,"")</f>
        <v>1</v>
      </c>
      <c r="O451" s="1">
        <f t="shared" si="81"/>
        <v>1</v>
      </c>
      <c r="P451" s="1">
        <f t="shared" si="81"/>
        <v>1</v>
      </c>
      <c r="Q451" s="1">
        <f t="shared" si="81"/>
        <v>1</v>
      </c>
      <c r="R451" s="1">
        <f t="shared" si="81"/>
        <v>1</v>
      </c>
      <c r="S451" s="1">
        <f t="shared" si="81"/>
        <v>1</v>
      </c>
      <c r="T451" s="1">
        <f t="shared" si="81"/>
        <v>1</v>
      </c>
      <c r="U451" s="1">
        <f t="shared" si="81"/>
        <v>1</v>
      </c>
      <c r="V451" s="1">
        <f t="shared" si="81"/>
        <v>1</v>
      </c>
      <c r="W451" s="1">
        <f t="shared" si="81"/>
        <v>1</v>
      </c>
      <c r="X451" s="1">
        <f t="shared" si="81"/>
        <v>1</v>
      </c>
      <c r="Y451" s="1">
        <f t="shared" si="81"/>
        <v>1</v>
      </c>
      <c r="Z451" s="1">
        <f t="shared" si="81"/>
        <v>1</v>
      </c>
      <c r="AA451" s="1">
        <f t="shared" si="81"/>
        <v>1</v>
      </c>
      <c r="AB451" s="1">
        <f t="shared" si="81"/>
        <v>1</v>
      </c>
      <c r="AC451" s="1">
        <f t="shared" si="81"/>
        <v>1</v>
      </c>
      <c r="AD451" s="1">
        <f t="shared" si="81"/>
        <v>1</v>
      </c>
      <c r="AE451" s="1">
        <f t="shared" si="81"/>
        <v>1</v>
      </c>
      <c r="AF451" s="1">
        <f t="shared" si="81"/>
        <v>1</v>
      </c>
      <c r="AG451" s="1">
        <f t="shared" si="81"/>
        <v>1</v>
      </c>
      <c r="AH451" s="1">
        <f t="shared" si="81"/>
        <v>1</v>
      </c>
      <c r="AI451" s="1">
        <f t="shared" si="81"/>
        <v>1</v>
      </c>
      <c r="AJ451" s="1">
        <f t="shared" si="81"/>
        <v>1</v>
      </c>
      <c r="AK451" s="1">
        <f t="shared" si="81"/>
        <v>1</v>
      </c>
      <c r="AL451" s="1">
        <f t="shared" si="81"/>
        <v>1</v>
      </c>
      <c r="AM451" s="1">
        <f t="shared" si="81"/>
        <v>1</v>
      </c>
      <c r="AN451" s="1">
        <f t="shared" si="81"/>
        <v>1</v>
      </c>
      <c r="AO451" s="1">
        <f t="shared" si="81"/>
        <v>1</v>
      </c>
      <c r="AP451" s="1">
        <f t="shared" si="81"/>
        <v>1</v>
      </c>
      <c r="AQ451" s="1">
        <f t="shared" si="81"/>
        <v>1</v>
      </c>
      <c r="AR451" s="1">
        <f t="shared" si="81"/>
        <v>1</v>
      </c>
      <c r="AS451" s="1">
        <f t="shared" si="81"/>
        <v>1</v>
      </c>
      <c r="AT451" s="1">
        <f t="shared" si="81"/>
        <v>1</v>
      </c>
      <c r="AU451" s="1">
        <f t="shared" si="81"/>
        <v>1</v>
      </c>
      <c r="AV451" s="1">
        <f t="shared" si="81"/>
        <v>1</v>
      </c>
      <c r="AW451" s="1">
        <f t="shared" si="81"/>
        <v>1</v>
      </c>
      <c r="AX451" s="1">
        <f t="shared" si="81"/>
        <v>1</v>
      </c>
      <c r="AY451" s="1">
        <f t="shared" si="81"/>
        <v>1</v>
      </c>
      <c r="AZ451" s="1">
        <f t="shared" si="81"/>
        <v>1</v>
      </c>
      <c r="BA451" s="1">
        <f t="shared" si="81"/>
        <v>1</v>
      </c>
      <c r="BB451" s="1">
        <f t="shared" si="81"/>
        <v>1</v>
      </c>
      <c r="BC451" s="1">
        <f t="shared" si="81"/>
        <v>1</v>
      </c>
      <c r="BD451" s="1" t="s">
        <v>258</v>
      </c>
      <c r="BE451" s="1" t="s">
        <v>258</v>
      </c>
      <c r="BF451" s="1" t="s">
        <v>258</v>
      </c>
    </row>
    <row r="452" spans="1:58">
      <c r="B452" s="4" t="s">
        <v>133</v>
      </c>
      <c r="BD452" s="1" t="s">
        <v>258</v>
      </c>
      <c r="BE452" s="1" t="s">
        <v>258</v>
      </c>
      <c r="BF452" s="1" t="s">
        <v>258</v>
      </c>
    </row>
    <row r="453" spans="1:58">
      <c r="B453" s="4" t="s">
        <v>134</v>
      </c>
      <c r="BD453" s="1" t="s">
        <v>258</v>
      </c>
      <c r="BE453" s="1" t="s">
        <v>258</v>
      </c>
      <c r="BF453" s="1" t="s">
        <v>258</v>
      </c>
    </row>
    <row r="454" spans="1:58">
      <c r="BD454" s="1" t="s">
        <v>258</v>
      </c>
      <c r="BE454" s="1" t="s">
        <v>258</v>
      </c>
      <c r="BF454" s="1" t="s">
        <v>258</v>
      </c>
    </row>
    <row r="455" spans="1:58">
      <c r="A455" s="4" t="s">
        <v>114</v>
      </c>
      <c r="B455" s="4" t="s">
        <v>115</v>
      </c>
      <c r="BD455" s="1" t="s">
        <v>258</v>
      </c>
      <c r="BE455" s="1" t="s">
        <v>258</v>
      </c>
      <c r="BF455" s="1" t="s">
        <v>258</v>
      </c>
    </row>
    <row r="456" spans="1:58">
      <c r="B456" s="4" t="s">
        <v>116</v>
      </c>
      <c r="BD456" s="1" t="s">
        <v>258</v>
      </c>
      <c r="BE456" s="1" t="s">
        <v>258</v>
      </c>
      <c r="BF456" s="1" t="s">
        <v>258</v>
      </c>
    </row>
    <row r="457" spans="1:58">
      <c r="B457" s="4" t="s">
        <v>117</v>
      </c>
      <c r="BD457" s="1" t="s">
        <v>258</v>
      </c>
      <c r="BE457" s="1" t="s">
        <v>258</v>
      </c>
      <c r="BF457" s="1" t="s">
        <v>258</v>
      </c>
    </row>
    <row r="458" spans="1:58">
      <c r="B458" s="4" t="s">
        <v>118</v>
      </c>
      <c r="BD458" s="1" t="s">
        <v>258</v>
      </c>
      <c r="BE458" s="1" t="s">
        <v>258</v>
      </c>
      <c r="BF458" s="1" t="s">
        <v>258</v>
      </c>
    </row>
    <row r="459" spans="1:58">
      <c r="B459" s="4" t="s">
        <v>119</v>
      </c>
      <c r="BD459" s="1" t="s">
        <v>258</v>
      </c>
      <c r="BE459" s="1" t="s">
        <v>258</v>
      </c>
      <c r="BF459" s="1" t="s">
        <v>258</v>
      </c>
    </row>
    <row r="460" spans="1:58">
      <c r="B460" s="4" t="s">
        <v>120</v>
      </c>
      <c r="BD460" s="1" t="s">
        <v>258</v>
      </c>
      <c r="BE460" s="1" t="s">
        <v>258</v>
      </c>
      <c r="BF460" s="1" t="s">
        <v>258</v>
      </c>
    </row>
    <row r="461" spans="1:58">
      <c r="BD461" s="1" t="s">
        <v>258</v>
      </c>
      <c r="BE461" s="1" t="s">
        <v>258</v>
      </c>
      <c r="BF461" s="1" t="s">
        <v>258</v>
      </c>
    </row>
    <row r="462" spans="1:58">
      <c r="A462" s="4" t="s">
        <v>121</v>
      </c>
      <c r="B462" s="4" t="s">
        <v>122</v>
      </c>
      <c r="BD462" s="1" t="s">
        <v>258</v>
      </c>
      <c r="BE462" s="1" t="s">
        <v>258</v>
      </c>
      <c r="BF462" s="1" t="s">
        <v>258</v>
      </c>
    </row>
    <row r="463" spans="1:58">
      <c r="B463" s="4" t="s">
        <v>123</v>
      </c>
      <c r="BD463" s="1" t="s">
        <v>258</v>
      </c>
      <c r="BE463" s="1" t="s">
        <v>258</v>
      </c>
      <c r="BF463" s="1" t="s">
        <v>258</v>
      </c>
    </row>
    <row r="464" spans="1:58">
      <c r="B464" s="4" t="s">
        <v>124</v>
      </c>
      <c r="BD464" s="1" t="s">
        <v>258</v>
      </c>
      <c r="BE464" s="1" t="s">
        <v>258</v>
      </c>
      <c r="BF464" s="1" t="s">
        <v>258</v>
      </c>
    </row>
    <row r="465" spans="2:58">
      <c r="B465" s="4" t="s">
        <v>125</v>
      </c>
      <c r="BD465" s="1" t="s">
        <v>258</v>
      </c>
      <c r="BE465" s="1" t="s">
        <v>258</v>
      </c>
      <c r="BF465" s="1" t="s">
        <v>258</v>
      </c>
    </row>
    <row r="466" spans="2:58">
      <c r="B466" s="4" t="s">
        <v>126</v>
      </c>
      <c r="BD466" s="1" t="s">
        <v>258</v>
      </c>
      <c r="BE466" s="1" t="s">
        <v>258</v>
      </c>
      <c r="BF466" s="1" t="s">
        <v>258</v>
      </c>
    </row>
    <row r="467" spans="2:58">
      <c r="B467" s="4" t="s">
        <v>120</v>
      </c>
      <c r="BD467" s="1" t="s">
        <v>258</v>
      </c>
      <c r="BE467" s="1" t="s">
        <v>258</v>
      </c>
      <c r="BF467" s="1" t="s">
        <v>258</v>
      </c>
    </row>
    <row r="468" spans="2:58">
      <c r="BD468" s="1" t="s">
        <v>258</v>
      </c>
      <c r="BE468" s="1" t="s">
        <v>258</v>
      </c>
      <c r="BF468" s="1" t="s">
        <v>258</v>
      </c>
    </row>
    <row r="469" spans="2:58">
      <c r="BD469" s="1" t="s">
        <v>258</v>
      </c>
      <c r="BE469" s="1" t="s">
        <v>258</v>
      </c>
      <c r="BF469" s="1" t="s">
        <v>258</v>
      </c>
    </row>
    <row r="470" spans="2:58">
      <c r="BD470" s="1" t="s">
        <v>258</v>
      </c>
      <c r="BE470" s="1" t="s">
        <v>258</v>
      </c>
      <c r="BF470" s="1" t="s">
        <v>258</v>
      </c>
    </row>
    <row r="471" spans="2:58">
      <c r="BD471" s="1" t="s">
        <v>258</v>
      </c>
      <c r="BE471" s="1" t="s">
        <v>258</v>
      </c>
      <c r="BF471" s="1" t="s">
        <v>258</v>
      </c>
    </row>
    <row r="472" spans="2:58">
      <c r="B472" s="4" t="s">
        <v>150</v>
      </c>
      <c r="BD472" s="1" t="s">
        <v>258</v>
      </c>
      <c r="BE472" s="1" t="s">
        <v>258</v>
      </c>
      <c r="BF472" s="1" t="s">
        <v>258</v>
      </c>
    </row>
    <row r="473" spans="2:58">
      <c r="B473" s="4" t="s">
        <v>152</v>
      </c>
      <c r="BD473" s="1" t="s">
        <v>258</v>
      </c>
      <c r="BE473" s="1" t="s">
        <v>258</v>
      </c>
      <c r="BF473" s="1" t="s">
        <v>258</v>
      </c>
    </row>
    <row r="474" spans="2:58">
      <c r="B474" s="4" t="s">
        <v>154</v>
      </c>
      <c r="BD474" s="1" t="s">
        <v>258</v>
      </c>
      <c r="BE474" s="1" t="s">
        <v>258</v>
      </c>
      <c r="BF474" s="1" t="s">
        <v>258</v>
      </c>
    </row>
    <row r="475" spans="2:58">
      <c r="B475" s="4" t="s">
        <v>156</v>
      </c>
      <c r="BD475" s="1" t="s">
        <v>258</v>
      </c>
      <c r="BE475" s="1" t="s">
        <v>258</v>
      </c>
      <c r="BF475" s="1" t="s">
        <v>258</v>
      </c>
    </row>
    <row r="476" spans="2:58">
      <c r="B476" s="4" t="s">
        <v>158</v>
      </c>
      <c r="BD476" s="1" t="s">
        <v>258</v>
      </c>
      <c r="BE476" s="1" t="s">
        <v>258</v>
      </c>
      <c r="BF476" s="1" t="s">
        <v>258</v>
      </c>
    </row>
    <row r="477" spans="2:58">
      <c r="B477" s="4" t="s">
        <v>160</v>
      </c>
      <c r="BD477" s="1" t="s">
        <v>258</v>
      </c>
      <c r="BE477" s="1" t="s">
        <v>258</v>
      </c>
      <c r="BF477" s="1" t="s">
        <v>258</v>
      </c>
    </row>
    <row r="478" spans="2:58">
      <c r="B478" s="4" t="s">
        <v>162</v>
      </c>
      <c r="BD478" s="1" t="s">
        <v>258</v>
      </c>
      <c r="BE478" s="1" t="s">
        <v>258</v>
      </c>
      <c r="BF478" s="1" t="s">
        <v>258</v>
      </c>
    </row>
    <row r="479" spans="2:58">
      <c r="B479" s="4" t="s">
        <v>164</v>
      </c>
      <c r="BD479" s="1" t="s">
        <v>258</v>
      </c>
      <c r="BE479" s="1" t="s">
        <v>258</v>
      </c>
      <c r="BF479" s="1" t="s">
        <v>258</v>
      </c>
    </row>
    <row r="480" spans="2:58">
      <c r="B480" s="4" t="s">
        <v>166</v>
      </c>
      <c r="BD480" s="1" t="s">
        <v>258</v>
      </c>
      <c r="BE480" s="1" t="s">
        <v>258</v>
      </c>
      <c r="BF480" s="1" t="s">
        <v>258</v>
      </c>
    </row>
    <row r="481" spans="2:58">
      <c r="B481" s="4" t="s">
        <v>168</v>
      </c>
      <c r="BD481" s="1" t="s">
        <v>258</v>
      </c>
      <c r="BE481" s="1" t="s">
        <v>258</v>
      </c>
      <c r="BF481" s="1" t="s">
        <v>258</v>
      </c>
    </row>
    <row r="482" spans="2:58">
      <c r="B482" s="4" t="s">
        <v>170</v>
      </c>
      <c r="BD482" s="1" t="s">
        <v>258</v>
      </c>
      <c r="BE482" s="1" t="s">
        <v>258</v>
      </c>
      <c r="BF482" s="1" t="s">
        <v>258</v>
      </c>
    </row>
    <row r="483" spans="2:58">
      <c r="B483" s="4" t="s">
        <v>172</v>
      </c>
      <c r="BD483" s="1" t="s">
        <v>258</v>
      </c>
      <c r="BE483" s="1" t="s">
        <v>258</v>
      </c>
      <c r="BF483" s="1" t="s">
        <v>258</v>
      </c>
    </row>
    <row r="484" spans="2:58">
      <c r="B484" s="4" t="s">
        <v>174</v>
      </c>
      <c r="BD484" s="1" t="s">
        <v>258</v>
      </c>
      <c r="BE484" s="1" t="s">
        <v>258</v>
      </c>
      <c r="BF484" s="1" t="s">
        <v>258</v>
      </c>
    </row>
    <row r="485" spans="2:58">
      <c r="B485" s="4" t="s">
        <v>176</v>
      </c>
      <c r="BD485" s="1" t="s">
        <v>258</v>
      </c>
      <c r="BE485" s="1" t="s">
        <v>258</v>
      </c>
      <c r="BF485" s="1" t="s">
        <v>258</v>
      </c>
    </row>
    <row r="486" spans="2:58">
      <c r="B486" s="4" t="s">
        <v>178</v>
      </c>
      <c r="BD486" s="1" t="s">
        <v>258</v>
      </c>
      <c r="BE486" s="1" t="s">
        <v>258</v>
      </c>
      <c r="BF486" s="1" t="s">
        <v>258</v>
      </c>
    </row>
    <row r="487" spans="2:58">
      <c r="B487" s="4" t="s">
        <v>153</v>
      </c>
      <c r="BD487" s="1" t="s">
        <v>258</v>
      </c>
      <c r="BE487" s="1" t="s">
        <v>258</v>
      </c>
      <c r="BF487" s="1" t="s">
        <v>258</v>
      </c>
    </row>
    <row r="488" spans="2:58">
      <c r="B488" s="4" t="s">
        <v>155</v>
      </c>
      <c r="BD488" s="1" t="s">
        <v>258</v>
      </c>
      <c r="BE488" s="1" t="s">
        <v>258</v>
      </c>
      <c r="BF488" s="1" t="s">
        <v>258</v>
      </c>
    </row>
    <row r="489" spans="2:58">
      <c r="B489" s="4" t="s">
        <v>157</v>
      </c>
      <c r="BD489" s="1" t="s">
        <v>258</v>
      </c>
      <c r="BE489" s="1" t="s">
        <v>258</v>
      </c>
      <c r="BF489" s="1" t="s">
        <v>258</v>
      </c>
    </row>
    <row r="490" spans="2:58">
      <c r="B490" s="4" t="s">
        <v>159</v>
      </c>
      <c r="BD490" s="1" t="s">
        <v>258</v>
      </c>
      <c r="BE490" s="1" t="s">
        <v>258</v>
      </c>
      <c r="BF490" s="1" t="s">
        <v>258</v>
      </c>
    </row>
    <row r="491" spans="2:58">
      <c r="B491" s="4" t="s">
        <v>161</v>
      </c>
      <c r="BD491" s="1" t="s">
        <v>258</v>
      </c>
      <c r="BE491" s="1" t="s">
        <v>258</v>
      </c>
      <c r="BF491" s="1" t="s">
        <v>258</v>
      </c>
    </row>
    <row r="492" spans="2:58">
      <c r="B492" s="4" t="s">
        <v>163</v>
      </c>
      <c r="BD492" s="1" t="s">
        <v>258</v>
      </c>
      <c r="BE492" s="1" t="s">
        <v>258</v>
      </c>
      <c r="BF492" s="1" t="s">
        <v>258</v>
      </c>
    </row>
    <row r="493" spans="2:58">
      <c r="B493" s="4" t="s">
        <v>165</v>
      </c>
      <c r="BD493" s="1" t="s">
        <v>258</v>
      </c>
      <c r="BE493" s="1" t="s">
        <v>258</v>
      </c>
      <c r="BF493" s="1" t="s">
        <v>258</v>
      </c>
    </row>
    <row r="494" spans="2:58">
      <c r="B494" s="4" t="s">
        <v>167</v>
      </c>
      <c r="BD494" s="1" t="s">
        <v>258</v>
      </c>
      <c r="BE494" s="1" t="s">
        <v>258</v>
      </c>
      <c r="BF494" s="1" t="s">
        <v>258</v>
      </c>
    </row>
    <row r="495" spans="2:58">
      <c r="B495" s="4" t="s">
        <v>169</v>
      </c>
      <c r="BD495" s="1" t="s">
        <v>258</v>
      </c>
      <c r="BE495" s="1" t="s">
        <v>258</v>
      </c>
      <c r="BF495" s="1" t="s">
        <v>258</v>
      </c>
    </row>
    <row r="496" spans="2:58">
      <c r="B496" s="4" t="s">
        <v>171</v>
      </c>
      <c r="BD496" s="1" t="s">
        <v>258</v>
      </c>
      <c r="BE496" s="1" t="s">
        <v>258</v>
      </c>
      <c r="BF496" s="1" t="s">
        <v>258</v>
      </c>
    </row>
    <row r="497" spans="2:58">
      <c r="B497" s="4" t="s">
        <v>173</v>
      </c>
      <c r="BD497" s="1" t="s">
        <v>258</v>
      </c>
      <c r="BE497" s="1" t="s">
        <v>258</v>
      </c>
      <c r="BF497" s="1" t="s">
        <v>258</v>
      </c>
    </row>
    <row r="498" spans="2:58">
      <c r="B498" s="4" t="s">
        <v>175</v>
      </c>
      <c r="BD498" s="1" t="s">
        <v>258</v>
      </c>
      <c r="BE498" s="1" t="s">
        <v>258</v>
      </c>
      <c r="BF498" s="1" t="s">
        <v>258</v>
      </c>
    </row>
    <row r="499" spans="2:58">
      <c r="B499" s="4" t="s">
        <v>177</v>
      </c>
      <c r="BD499" s="1" t="s">
        <v>258</v>
      </c>
      <c r="BE499" s="1" t="s">
        <v>258</v>
      </c>
      <c r="BF499" s="1" t="s">
        <v>258</v>
      </c>
    </row>
    <row r="500" spans="2:58">
      <c r="B500" s="4" t="s">
        <v>179</v>
      </c>
      <c r="BD500" s="1" t="s">
        <v>258</v>
      </c>
      <c r="BE500" s="1" t="s">
        <v>258</v>
      </c>
      <c r="BF500" s="1" t="s">
        <v>258</v>
      </c>
    </row>
    <row r="501" spans="2:58">
      <c r="B501" s="4" t="s">
        <v>180</v>
      </c>
      <c r="BD501" s="1" t="s">
        <v>258</v>
      </c>
      <c r="BE501" s="1" t="s">
        <v>258</v>
      </c>
      <c r="BF501" s="1" t="s">
        <v>258</v>
      </c>
    </row>
    <row r="502" spans="2:58">
      <c r="B502" s="4" t="s">
        <v>181</v>
      </c>
      <c r="BD502" s="1" t="s">
        <v>258</v>
      </c>
      <c r="BE502" s="1" t="s">
        <v>258</v>
      </c>
      <c r="BF502" s="1" t="s">
        <v>258</v>
      </c>
    </row>
    <row r="503" spans="2:58">
      <c r="B503" s="4" t="s">
        <v>182</v>
      </c>
      <c r="BD503" s="1" t="s">
        <v>258</v>
      </c>
      <c r="BE503" s="1" t="s">
        <v>258</v>
      </c>
      <c r="BF503" s="1" t="s">
        <v>258</v>
      </c>
    </row>
    <row r="504" spans="2:58">
      <c r="B504" s="4" t="s">
        <v>183</v>
      </c>
      <c r="BD504" s="1" t="s">
        <v>258</v>
      </c>
      <c r="BE504" s="1" t="s">
        <v>258</v>
      </c>
      <c r="BF504" s="1" t="s">
        <v>258</v>
      </c>
    </row>
    <row r="505" spans="2:58">
      <c r="B505" s="4" t="s">
        <v>184</v>
      </c>
      <c r="BD505" s="1" t="s">
        <v>258</v>
      </c>
      <c r="BE505" s="1" t="s">
        <v>258</v>
      </c>
      <c r="BF505" s="1" t="s">
        <v>258</v>
      </c>
    </row>
    <row r="506" spans="2:58">
      <c r="B506" s="4" t="s">
        <v>185</v>
      </c>
      <c r="BD506" s="1" t="s">
        <v>258</v>
      </c>
      <c r="BE506" s="1" t="s">
        <v>258</v>
      </c>
      <c r="BF506" s="1" t="s">
        <v>258</v>
      </c>
    </row>
    <row r="507" spans="2:58">
      <c r="B507" s="4" t="s">
        <v>186</v>
      </c>
      <c r="BD507" s="1" t="s">
        <v>258</v>
      </c>
      <c r="BE507" s="1" t="s">
        <v>258</v>
      </c>
      <c r="BF507" s="1" t="s">
        <v>258</v>
      </c>
    </row>
    <row r="508" spans="2:58">
      <c r="B508" s="4" t="s">
        <v>187</v>
      </c>
      <c r="BD508" s="1" t="s">
        <v>258</v>
      </c>
      <c r="BE508" s="1" t="s">
        <v>258</v>
      </c>
      <c r="BF508" s="1" t="s">
        <v>258</v>
      </c>
    </row>
    <row r="509" spans="2:58">
      <c r="B509" s="4" t="s">
        <v>188</v>
      </c>
      <c r="BD509" s="1" t="s">
        <v>258</v>
      </c>
      <c r="BE509" s="1" t="s">
        <v>258</v>
      </c>
      <c r="BF509" s="1" t="s">
        <v>258</v>
      </c>
    </row>
    <row r="510" spans="2:58">
      <c r="B510" s="4" t="s">
        <v>189</v>
      </c>
      <c r="BD510" s="1" t="s">
        <v>258</v>
      </c>
      <c r="BE510" s="1" t="s">
        <v>258</v>
      </c>
      <c r="BF510" s="1" t="s">
        <v>258</v>
      </c>
    </row>
    <row r="511" spans="2:58">
      <c r="B511" s="4" t="s">
        <v>190</v>
      </c>
      <c r="BD511" s="1" t="s">
        <v>258</v>
      </c>
      <c r="BE511" s="1" t="s">
        <v>258</v>
      </c>
      <c r="BF511" s="1" t="s">
        <v>258</v>
      </c>
    </row>
    <row r="512" spans="2:58">
      <c r="B512" s="4" t="s">
        <v>191</v>
      </c>
      <c r="BD512" s="1" t="s">
        <v>258</v>
      </c>
      <c r="BE512" s="1" t="s">
        <v>258</v>
      </c>
      <c r="BF512" s="1" t="s">
        <v>258</v>
      </c>
    </row>
    <row r="513" spans="2:58">
      <c r="B513" s="4" t="s">
        <v>192</v>
      </c>
      <c r="BD513" s="1" t="s">
        <v>258</v>
      </c>
      <c r="BE513" s="1" t="s">
        <v>258</v>
      </c>
      <c r="BF513" s="1" t="s">
        <v>258</v>
      </c>
    </row>
    <row r="514" spans="2:58">
      <c r="B514" s="4" t="s">
        <v>193</v>
      </c>
      <c r="BD514" s="1" t="s">
        <v>258</v>
      </c>
      <c r="BE514" s="1" t="s">
        <v>258</v>
      </c>
      <c r="BF514" s="1" t="s">
        <v>258</v>
      </c>
    </row>
    <row r="515" spans="2:58">
      <c r="B515" s="4" t="s">
        <v>194</v>
      </c>
      <c r="BD515" s="1" t="s">
        <v>258</v>
      </c>
      <c r="BE515" s="1" t="s">
        <v>258</v>
      </c>
      <c r="BF515" s="1" t="s">
        <v>258</v>
      </c>
    </row>
    <row r="516" spans="2:58">
      <c r="B516" s="4" t="s">
        <v>195</v>
      </c>
      <c r="BD516" s="1" t="s">
        <v>258</v>
      </c>
      <c r="BE516" s="1" t="s">
        <v>258</v>
      </c>
      <c r="BF516" s="1" t="s">
        <v>258</v>
      </c>
    </row>
    <row r="517" spans="2:58">
      <c r="B517" s="4" t="s">
        <v>196</v>
      </c>
      <c r="BD517" s="1" t="s">
        <v>258</v>
      </c>
      <c r="BE517" s="1" t="s">
        <v>258</v>
      </c>
      <c r="BF517" s="1" t="s">
        <v>258</v>
      </c>
    </row>
    <row r="518" spans="2:58">
      <c r="B518" s="4" t="s">
        <v>197</v>
      </c>
      <c r="BD518" s="1" t="s">
        <v>258</v>
      </c>
      <c r="BE518" s="1" t="s">
        <v>258</v>
      </c>
      <c r="BF518" s="1" t="s">
        <v>258</v>
      </c>
    </row>
    <row r="519" spans="2:58">
      <c r="B519" s="4" t="s">
        <v>198</v>
      </c>
      <c r="BD519" s="1" t="s">
        <v>258</v>
      </c>
      <c r="BE519" s="1" t="s">
        <v>258</v>
      </c>
      <c r="BF519" s="1" t="s">
        <v>258</v>
      </c>
    </row>
    <row r="520" spans="2:58">
      <c r="B520" s="4" t="s">
        <v>199</v>
      </c>
      <c r="BD520" s="1" t="s">
        <v>258</v>
      </c>
      <c r="BE520" s="1" t="s">
        <v>258</v>
      </c>
      <c r="BF520" s="1" t="s">
        <v>258</v>
      </c>
    </row>
    <row r="521" spans="2:58">
      <c r="B521" s="4" t="s">
        <v>200</v>
      </c>
      <c r="BD521" s="1" t="s">
        <v>258</v>
      </c>
      <c r="BE521" s="1" t="s">
        <v>258</v>
      </c>
      <c r="BF521" s="1" t="s">
        <v>258</v>
      </c>
    </row>
    <row r="522" spans="2:58">
      <c r="B522" s="4" t="s">
        <v>201</v>
      </c>
      <c r="BD522" s="1" t="s">
        <v>258</v>
      </c>
      <c r="BE522" s="1" t="s">
        <v>258</v>
      </c>
      <c r="BF522" s="1" t="s">
        <v>258</v>
      </c>
    </row>
    <row r="523" spans="2:58">
      <c r="B523" s="4" t="s">
        <v>202</v>
      </c>
      <c r="BD523" s="1" t="s">
        <v>258</v>
      </c>
      <c r="BE523" s="1" t="s">
        <v>258</v>
      </c>
      <c r="BF523" s="1" t="s">
        <v>258</v>
      </c>
    </row>
    <row r="524" spans="2:58">
      <c r="B524" s="4" t="s">
        <v>203</v>
      </c>
      <c r="BD524" s="1" t="s">
        <v>258</v>
      </c>
      <c r="BE524" s="1" t="s">
        <v>258</v>
      </c>
      <c r="BF524" s="1" t="s">
        <v>258</v>
      </c>
    </row>
    <row r="525" spans="2:58">
      <c r="B525" s="4" t="s">
        <v>204</v>
      </c>
      <c r="BD525" s="1" t="s">
        <v>258</v>
      </c>
      <c r="BE525" s="1" t="s">
        <v>258</v>
      </c>
      <c r="BF525" s="1" t="s">
        <v>258</v>
      </c>
    </row>
    <row r="526" spans="2:58">
      <c r="B526" s="4" t="s">
        <v>205</v>
      </c>
      <c r="BD526" s="1" t="s">
        <v>258</v>
      </c>
      <c r="BE526" s="1" t="s">
        <v>258</v>
      </c>
      <c r="BF526" s="1" t="s">
        <v>258</v>
      </c>
    </row>
    <row r="527" spans="2:58">
      <c r="B527" s="4" t="s">
        <v>206</v>
      </c>
      <c r="BD527" s="1" t="s">
        <v>258</v>
      </c>
      <c r="BE527" s="1" t="s">
        <v>258</v>
      </c>
      <c r="BF527" s="1" t="s">
        <v>258</v>
      </c>
    </row>
    <row r="528" spans="2:58">
      <c r="B528" s="4" t="s">
        <v>207</v>
      </c>
      <c r="BD528" s="1" t="s">
        <v>258</v>
      </c>
      <c r="BE528" s="1" t="s">
        <v>258</v>
      </c>
      <c r="BF528" s="1" t="s">
        <v>258</v>
      </c>
    </row>
    <row r="529" spans="2:58">
      <c r="B529" s="4" t="s">
        <v>208</v>
      </c>
      <c r="BD529" s="1" t="s">
        <v>258</v>
      </c>
      <c r="BE529" s="1" t="s">
        <v>258</v>
      </c>
      <c r="BF529" s="1" t="s">
        <v>258</v>
      </c>
    </row>
    <row r="530" spans="2:58">
      <c r="B530" s="4" t="s">
        <v>209</v>
      </c>
      <c r="BD530" s="1" t="s">
        <v>258</v>
      </c>
      <c r="BE530" s="1" t="s">
        <v>258</v>
      </c>
      <c r="BF530" s="1" t="s">
        <v>258</v>
      </c>
    </row>
    <row r="531" spans="2:58">
      <c r="B531" s="4" t="s">
        <v>210</v>
      </c>
      <c r="BD531" s="1" t="s">
        <v>258</v>
      </c>
      <c r="BE531" s="1" t="s">
        <v>258</v>
      </c>
      <c r="BF531" s="1" t="s">
        <v>258</v>
      </c>
    </row>
    <row r="532" spans="2:58">
      <c r="B532" s="4" t="s">
        <v>211</v>
      </c>
      <c r="BD532" s="1" t="s">
        <v>258</v>
      </c>
      <c r="BE532" s="1" t="s">
        <v>258</v>
      </c>
      <c r="BF532" s="1" t="s">
        <v>258</v>
      </c>
    </row>
    <row r="533" spans="2:58">
      <c r="B533" s="4" t="s">
        <v>212</v>
      </c>
      <c r="BD533" s="1" t="s">
        <v>258</v>
      </c>
      <c r="BE533" s="1" t="s">
        <v>258</v>
      </c>
      <c r="BF533" s="1" t="s">
        <v>258</v>
      </c>
    </row>
    <row r="534" spans="2:58">
      <c r="B534" s="4" t="s">
        <v>213</v>
      </c>
      <c r="BD534" s="1" t="s">
        <v>258</v>
      </c>
      <c r="BE534" s="1" t="s">
        <v>258</v>
      </c>
      <c r="BF534" s="1" t="s">
        <v>258</v>
      </c>
    </row>
    <row r="535" spans="2:58">
      <c r="B535" s="4" t="s">
        <v>214</v>
      </c>
      <c r="BD535" s="1" t="s">
        <v>258</v>
      </c>
      <c r="BE535" s="1" t="s">
        <v>258</v>
      </c>
      <c r="BF535" s="1" t="s">
        <v>258</v>
      </c>
    </row>
    <row r="536" spans="2:58">
      <c r="B536" s="4" t="s">
        <v>215</v>
      </c>
      <c r="BD536" s="1" t="s">
        <v>258</v>
      </c>
      <c r="BE536" s="1" t="s">
        <v>258</v>
      </c>
      <c r="BF536" s="1" t="s">
        <v>258</v>
      </c>
    </row>
    <row r="537" spans="2:58">
      <c r="B537" s="4" t="s">
        <v>216</v>
      </c>
      <c r="BD537" s="1" t="s">
        <v>258</v>
      </c>
      <c r="BE537" s="1" t="s">
        <v>258</v>
      </c>
      <c r="BF537" s="1" t="s">
        <v>258</v>
      </c>
    </row>
    <row r="538" spans="2:58">
      <c r="B538" s="4" t="s">
        <v>217</v>
      </c>
      <c r="BD538" s="1" t="s">
        <v>258</v>
      </c>
      <c r="BE538" s="1" t="s">
        <v>258</v>
      </c>
      <c r="BF538" s="1" t="s">
        <v>258</v>
      </c>
    </row>
    <row r="539" spans="2:58">
      <c r="B539" s="4" t="s">
        <v>218</v>
      </c>
      <c r="BD539" s="1" t="s">
        <v>258</v>
      </c>
      <c r="BE539" s="1" t="s">
        <v>258</v>
      </c>
      <c r="BF539" s="1" t="s">
        <v>258</v>
      </c>
    </row>
    <row r="540" spans="2:58">
      <c r="B540" s="4" t="s">
        <v>219</v>
      </c>
      <c r="BD540" s="1" t="s">
        <v>258</v>
      </c>
      <c r="BE540" s="1" t="s">
        <v>258</v>
      </c>
      <c r="BF540" s="1" t="s">
        <v>258</v>
      </c>
    </row>
    <row r="541" spans="2:58">
      <c r="B541" s="4" t="s">
        <v>220</v>
      </c>
      <c r="BD541" s="1" t="s">
        <v>258</v>
      </c>
      <c r="BE541" s="1" t="s">
        <v>258</v>
      </c>
      <c r="BF541" s="1" t="s">
        <v>258</v>
      </c>
    </row>
    <row r="542" spans="2:58">
      <c r="B542" s="4" t="s">
        <v>221</v>
      </c>
      <c r="BD542" s="1" t="s">
        <v>258</v>
      </c>
      <c r="BE542" s="1" t="s">
        <v>258</v>
      </c>
      <c r="BF542" s="1" t="s">
        <v>258</v>
      </c>
    </row>
    <row r="543" spans="2:58">
      <c r="B543" s="4" t="s">
        <v>222</v>
      </c>
      <c r="BD543" s="1" t="s">
        <v>258</v>
      </c>
      <c r="BE543" s="1" t="s">
        <v>258</v>
      </c>
      <c r="BF543" s="1" t="s">
        <v>258</v>
      </c>
    </row>
    <row r="544" spans="2:58">
      <c r="B544" s="4" t="s">
        <v>223</v>
      </c>
      <c r="BD544" s="1" t="s">
        <v>258</v>
      </c>
      <c r="BE544" s="1" t="s">
        <v>258</v>
      </c>
      <c r="BF544" s="1" t="s">
        <v>258</v>
      </c>
    </row>
    <row r="545" spans="2:58">
      <c r="B545" s="4" t="s">
        <v>224</v>
      </c>
      <c r="BD545" s="1" t="s">
        <v>258</v>
      </c>
      <c r="BE545" s="1" t="s">
        <v>258</v>
      </c>
      <c r="BF545" s="1" t="s">
        <v>258</v>
      </c>
    </row>
    <row r="546" spans="2:58">
      <c r="B546" s="4" t="s">
        <v>225</v>
      </c>
      <c r="BD546" s="1" t="s">
        <v>258</v>
      </c>
      <c r="BE546" s="1" t="s">
        <v>258</v>
      </c>
      <c r="BF546" s="1" t="s">
        <v>258</v>
      </c>
    </row>
    <row r="547" spans="2:58">
      <c r="B547" s="4" t="s">
        <v>226</v>
      </c>
      <c r="BD547" s="1" t="s">
        <v>258</v>
      </c>
      <c r="BE547" s="1" t="s">
        <v>258</v>
      </c>
      <c r="BF547" s="1" t="s">
        <v>258</v>
      </c>
    </row>
    <row r="548" spans="2:58">
      <c r="B548" s="4" t="s">
        <v>227</v>
      </c>
      <c r="BD548" s="1" t="s">
        <v>258</v>
      </c>
      <c r="BE548" s="1" t="s">
        <v>258</v>
      </c>
      <c r="BF548" s="1" t="s">
        <v>258</v>
      </c>
    </row>
    <row r="549" spans="2:58">
      <c r="B549" s="4" t="s">
        <v>228</v>
      </c>
      <c r="BD549" s="1" t="s">
        <v>258</v>
      </c>
      <c r="BE549" s="1" t="s">
        <v>258</v>
      </c>
      <c r="BF549" s="1" t="s">
        <v>258</v>
      </c>
    </row>
    <row r="550" spans="2:58">
      <c r="B550" s="4" t="s">
        <v>229</v>
      </c>
      <c r="BD550" s="1" t="s">
        <v>258</v>
      </c>
      <c r="BE550" s="1" t="s">
        <v>258</v>
      </c>
      <c r="BF550" s="1" t="s">
        <v>258</v>
      </c>
    </row>
    <row r="551" spans="2:58">
      <c r="B551" s="4" t="s">
        <v>230</v>
      </c>
      <c r="BD551" s="1" t="s">
        <v>258</v>
      </c>
      <c r="BE551" s="1" t="s">
        <v>258</v>
      </c>
      <c r="BF551" s="1" t="s">
        <v>258</v>
      </c>
    </row>
    <row r="552" spans="2:58">
      <c r="B552" s="4" t="s">
        <v>231</v>
      </c>
      <c r="BD552" s="1" t="s">
        <v>258</v>
      </c>
      <c r="BE552" s="1" t="s">
        <v>258</v>
      </c>
      <c r="BF552" s="1" t="s">
        <v>258</v>
      </c>
    </row>
    <row r="553" spans="2:58">
      <c r="B553" s="4" t="s">
        <v>232</v>
      </c>
      <c r="BD553" s="1" t="s">
        <v>258</v>
      </c>
      <c r="BE553" s="1" t="s">
        <v>258</v>
      </c>
      <c r="BF553" s="1" t="s">
        <v>258</v>
      </c>
    </row>
    <row r="554" spans="2:58">
      <c r="B554" s="4" t="s">
        <v>233</v>
      </c>
      <c r="BD554" s="1" t="s">
        <v>258</v>
      </c>
      <c r="BE554" s="1" t="s">
        <v>258</v>
      </c>
      <c r="BF554" s="1" t="s">
        <v>258</v>
      </c>
    </row>
    <row r="555" spans="2:58">
      <c r="B555" s="4" t="s">
        <v>234</v>
      </c>
      <c r="BD555" s="1" t="s">
        <v>258</v>
      </c>
      <c r="BE555" s="1" t="s">
        <v>258</v>
      </c>
      <c r="BF555" s="1" t="s">
        <v>258</v>
      </c>
    </row>
    <row r="556" spans="2:58">
      <c r="B556" s="4" t="s">
        <v>235</v>
      </c>
      <c r="BD556" s="1" t="s">
        <v>258</v>
      </c>
      <c r="BE556" s="1" t="s">
        <v>258</v>
      </c>
      <c r="BF556" s="1" t="s">
        <v>258</v>
      </c>
    </row>
    <row r="557" spans="2:58">
      <c r="B557" s="4" t="s">
        <v>236</v>
      </c>
      <c r="BD557" s="1" t="s">
        <v>258</v>
      </c>
      <c r="BE557" s="1" t="s">
        <v>258</v>
      </c>
      <c r="BF557" s="1" t="s">
        <v>258</v>
      </c>
    </row>
    <row r="558" spans="2:58">
      <c r="B558" s="4" t="s">
        <v>237</v>
      </c>
      <c r="BD558" s="1" t="s">
        <v>258</v>
      </c>
      <c r="BE558" s="1" t="s">
        <v>258</v>
      </c>
      <c r="BF558" s="1" t="s">
        <v>258</v>
      </c>
    </row>
    <row r="559" spans="2:58">
      <c r="B559" s="4" t="s">
        <v>238</v>
      </c>
    </row>
    <row r="560" spans="2:58">
      <c r="B560" s="4" t="s">
        <v>239</v>
      </c>
    </row>
    <row r="561" spans="2:21">
      <c r="B561" s="4" t="s">
        <v>240</v>
      </c>
    </row>
    <row r="562" spans="2:21">
      <c r="B562" s="4" t="s">
        <v>241</v>
      </c>
    </row>
    <row r="563" spans="2:21">
      <c r="B563" s="4" t="s">
        <v>242</v>
      </c>
    </row>
    <row r="564" spans="2:21">
      <c r="B564" s="4" t="s">
        <v>243</v>
      </c>
    </row>
    <row r="565" spans="2:21">
      <c r="B565" s="4" t="s">
        <v>244</v>
      </c>
    </row>
    <row r="566" spans="2:21">
      <c r="B566" s="4" t="s">
        <v>245</v>
      </c>
    </row>
    <row r="567" spans="2:21">
      <c r="B567" s="4" t="s">
        <v>246</v>
      </c>
    </row>
    <row r="568" spans="2:21">
      <c r="B568" s="4" t="s">
        <v>247</v>
      </c>
    </row>
    <row r="569" spans="2:21">
      <c r="B569" s="4" t="s">
        <v>248</v>
      </c>
    </row>
    <row r="570" spans="2:21">
      <c r="B570" s="4" t="s">
        <v>249</v>
      </c>
    </row>
    <row r="571" spans="2:21">
      <c r="B571" s="4" t="s">
        <v>250</v>
      </c>
    </row>
    <row r="572" spans="2:21">
      <c r="B572" s="4" t="s">
        <v>251</v>
      </c>
    </row>
    <row r="573" spans="2:21">
      <c r="N573" s="1" t="s">
        <v>252</v>
      </c>
      <c r="O573" s="1">
        <v>80.941443304599659</v>
      </c>
      <c r="P573" s="1">
        <v>81.234529648594787</v>
      </c>
      <c r="Q573" s="1">
        <v>81.590854778192764</v>
      </c>
      <c r="R573" s="1" t="s">
        <v>252</v>
      </c>
      <c r="S573" s="1">
        <v>86.921769811050737</v>
      </c>
      <c r="T573" s="1">
        <v>87.096689459479165</v>
      </c>
      <c r="U573" s="1">
        <v>87.502653632890372</v>
      </c>
    </row>
  </sheetData>
  <phoneticPr fontId="6"/>
  <pageMargins left="0.75" right="0.75" top="0.4" bottom="0.51" header="0.41" footer="0.51200000000000001"/>
  <pageSetup paperSize="8" scale="47" fitToHeight="4"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K36"/>
  <sheetViews>
    <sheetView topLeftCell="A10" zoomScale="70" zoomScaleNormal="70" workbookViewId="0">
      <selection activeCell="K3" sqref="K3"/>
    </sheetView>
  </sheetViews>
  <sheetFormatPr defaultColWidth="9" defaultRowHeight="15" customHeight="1"/>
  <cols>
    <col min="1" max="1" width="18.5" style="51" customWidth="1"/>
    <col min="2" max="10" width="11.875" style="50" customWidth="1"/>
    <col min="11" max="11" width="15.625" style="50" customWidth="1"/>
    <col min="12" max="16384" width="9" style="50"/>
  </cols>
  <sheetData>
    <row r="1" spans="1:11" ht="20.100000000000001" customHeight="1">
      <c r="A1" s="49" t="str">
        <f>'総括表(地区)'!$A$206</f>
        <v>：総人口増減_年間_地区別(基本推計)</v>
      </c>
      <c r="K1" s="51" t="s">
        <v>28</v>
      </c>
    </row>
    <row r="2" spans="1:11" s="53" customFormat="1" ht="20.100000000000001" customHeight="1">
      <c r="A2" s="52"/>
      <c r="D2" s="112"/>
      <c r="E2" s="113"/>
      <c r="F2" s="54">
        <f>総括表!C5</f>
        <v>2019</v>
      </c>
      <c r="G2" s="54">
        <f>総括表!D5</f>
        <v>2020</v>
      </c>
      <c r="H2" s="54">
        <f>総括表!E5</f>
        <v>2021</v>
      </c>
      <c r="I2" s="54">
        <f>総括表!F5</f>
        <v>2022</v>
      </c>
      <c r="J2" s="54">
        <f>総括表!G5</f>
        <v>2023</v>
      </c>
      <c r="K2" s="54">
        <f>総括表!H5</f>
        <v>2024</v>
      </c>
    </row>
    <row r="3" spans="1:11" s="53" customFormat="1" ht="15" customHeight="1">
      <c r="A3" s="52"/>
      <c r="D3" s="114" t="str">
        <f>"大森地区"</f>
        <v>大森地区</v>
      </c>
      <c r="E3" s="115"/>
      <c r="F3" s="73" t="s">
        <v>37</v>
      </c>
      <c r="G3" s="74">
        <f>'総括表(地区)'!D206</f>
        <v>2054.0000000001164</v>
      </c>
      <c r="H3" s="74">
        <f>'総括表(地区)'!E206</f>
        <v>-446.0000000000291</v>
      </c>
      <c r="I3" s="74">
        <f>'総括表(地区)'!F206</f>
        <v>-2311.0000000000291</v>
      </c>
      <c r="J3" s="74">
        <f>'総括表(地区)'!G206</f>
        <v>107</v>
      </c>
      <c r="K3" s="74">
        <f>'総括表(地区)'!H206</f>
        <v>2236.9999999998836</v>
      </c>
    </row>
    <row r="4" spans="1:11" s="53" customFormat="1" ht="15" customHeight="1">
      <c r="A4" s="52"/>
      <c r="D4" s="116" t="str">
        <f>"調布地区"</f>
        <v>調布地区</v>
      </c>
      <c r="E4" s="117"/>
      <c r="F4" s="75" t="s">
        <v>37</v>
      </c>
      <c r="G4" s="76">
        <f>'総括表(地区)'!D207</f>
        <v>1489</v>
      </c>
      <c r="H4" s="76">
        <f>'総括表(地区)'!E207</f>
        <v>220.00000000005821</v>
      </c>
      <c r="I4" s="76">
        <f>'総括表(地区)'!F207</f>
        <v>-1425.9999999999709</v>
      </c>
      <c r="J4" s="76">
        <f>'総括表(地区)'!G207</f>
        <v>-259.00000000011642</v>
      </c>
      <c r="K4" s="76">
        <f>'総括表(地区)'!H207</f>
        <v>434.0000000000291</v>
      </c>
    </row>
    <row r="5" spans="1:11" s="53" customFormat="1" ht="15" customHeight="1">
      <c r="A5" s="52"/>
      <c r="D5" s="118" t="str">
        <f>"蒲田地区"</f>
        <v>蒲田地区</v>
      </c>
      <c r="E5" s="119"/>
      <c r="F5" s="77" t="s">
        <v>37</v>
      </c>
      <c r="G5" s="78">
        <f>'総括表(地区)'!D208</f>
        <v>1416</v>
      </c>
      <c r="H5" s="78">
        <f>'総括表(地区)'!E208</f>
        <v>-594.99999999994179</v>
      </c>
      <c r="I5" s="78">
        <f>'総括表(地区)'!F208</f>
        <v>-1232.0000000000582</v>
      </c>
      <c r="J5" s="78">
        <f>'総括表(地区)'!G208</f>
        <v>-126.00000000011642</v>
      </c>
      <c r="K5" s="78">
        <f>'総括表(地区)'!H208</f>
        <v>2537.9999999999418</v>
      </c>
    </row>
    <row r="6" spans="1:11" s="56" customFormat="1" ht="15" customHeight="1">
      <c r="A6" s="55"/>
      <c r="D6" s="120" t="str">
        <f>"区全域"</f>
        <v>区全域</v>
      </c>
      <c r="E6" s="121"/>
      <c r="F6" s="79" t="s">
        <v>37</v>
      </c>
      <c r="G6" s="72">
        <f>'総括表(地区)'!D209</f>
        <v>4959.0000000001164</v>
      </c>
      <c r="H6" s="72">
        <f>'総括表(地区)'!E209</f>
        <v>-820.99999999991269</v>
      </c>
      <c r="I6" s="72">
        <f>'総括表(地区)'!F209</f>
        <v>-4969.0000000000582</v>
      </c>
      <c r="J6" s="72">
        <f>'総括表(地区)'!G209</f>
        <v>-278.00000000023283</v>
      </c>
      <c r="K6" s="72">
        <f>'総括表(地区)'!H209</f>
        <v>5208.9999999998545</v>
      </c>
    </row>
    <row r="7" spans="1:11" s="56" customFormat="1" ht="6.95" customHeight="1">
      <c r="A7" s="55"/>
      <c r="E7" s="55"/>
    </row>
    <row r="8" spans="1:11" s="53" customFormat="1" ht="20.100000000000001" customHeight="1">
      <c r="A8" s="57"/>
      <c r="B8" s="54">
        <f>総括表!I5</f>
        <v>2025</v>
      </c>
      <c r="C8" s="54">
        <f>総括表!J5</f>
        <v>2026</v>
      </c>
      <c r="D8" s="54">
        <f>総括表!K5</f>
        <v>2027</v>
      </c>
      <c r="E8" s="54">
        <f>総括表!L5</f>
        <v>2028</v>
      </c>
      <c r="F8" s="54">
        <f>総括表!M5</f>
        <v>2029</v>
      </c>
      <c r="G8" s="54">
        <f>総括表!N5</f>
        <v>2030</v>
      </c>
      <c r="H8" s="54">
        <f>総括表!O5</f>
        <v>2031</v>
      </c>
      <c r="I8" s="54">
        <f>総括表!P5</f>
        <v>2032</v>
      </c>
      <c r="J8" s="54">
        <f>総括表!Q5</f>
        <v>2033</v>
      </c>
      <c r="K8" s="54">
        <f>総括表!R5</f>
        <v>2034</v>
      </c>
    </row>
    <row r="9" spans="1:11" s="56" customFormat="1" ht="15" customHeight="1">
      <c r="A9" s="58" t="str">
        <f>"大森地区"</f>
        <v>大森地区</v>
      </c>
      <c r="B9" s="74">
        <f>'総括表(地区)'!I206</f>
        <v>2339.9999999999709</v>
      </c>
      <c r="C9" s="74">
        <f>'総括表(地区)'!J206</f>
        <v>333.83960761132766</v>
      </c>
      <c r="D9" s="74">
        <f>'総括表(地区)'!K206</f>
        <v>262.26030022234772</v>
      </c>
      <c r="E9" s="74">
        <f>'総括表(地区)'!L206</f>
        <v>208.2586040678143</v>
      </c>
      <c r="F9" s="74">
        <f>'総括表(地区)'!M206</f>
        <v>130.67728000020725</v>
      </c>
      <c r="G9" s="74">
        <f>'総括表(地区)'!N206</f>
        <v>154.904528529034</v>
      </c>
      <c r="H9" s="74">
        <f>'総括表(地区)'!O206</f>
        <v>170.91272910035332</v>
      </c>
      <c r="I9" s="74">
        <f>'総括表(地区)'!P206</f>
        <v>274.62500527015072</v>
      </c>
      <c r="J9" s="74">
        <f>'総括表(地区)'!Q206</f>
        <v>292.82059336020029</v>
      </c>
      <c r="K9" s="74">
        <f>'総括表(地区)'!R206</f>
        <v>311.09841939707985</v>
      </c>
    </row>
    <row r="10" spans="1:11" s="56" customFormat="1" ht="15" customHeight="1">
      <c r="A10" s="60" t="str">
        <f>"調布地区"</f>
        <v>調布地区</v>
      </c>
      <c r="B10" s="76">
        <f>'総括表(地区)'!I207</f>
        <v>1619.0000000002037</v>
      </c>
      <c r="C10" s="76">
        <f>'総括表(地区)'!J207</f>
        <v>-20.817389329109574</v>
      </c>
      <c r="D10" s="76">
        <f>'総括表(地区)'!K207</f>
        <v>-45.801081755198538</v>
      </c>
      <c r="E10" s="76">
        <f>'総括表(地区)'!L207</f>
        <v>-83.217376122571295</v>
      </c>
      <c r="F10" s="76">
        <f>'総括表(地区)'!M207</f>
        <v>-129.57093294907827</v>
      </c>
      <c r="G10" s="76">
        <f>'総括表(地区)'!N207</f>
        <v>-207.72970630828058</v>
      </c>
      <c r="H10" s="76">
        <f>'総括表(地区)'!O207</f>
        <v>-205.2380093857937</v>
      </c>
      <c r="I10" s="76">
        <f>'総括表(地区)'!P207</f>
        <v>-113.80367581546307</v>
      </c>
      <c r="J10" s="76">
        <f>'総括表(地区)'!Q207</f>
        <v>-111.49709337839158</v>
      </c>
      <c r="K10" s="76">
        <f>'総括表(地区)'!R207</f>
        <v>-93.321507989487145</v>
      </c>
    </row>
    <row r="11" spans="1:11" s="56" customFormat="1" ht="15" customHeight="1">
      <c r="A11" s="62" t="str">
        <f>"蒲田地区"</f>
        <v>蒲田地区</v>
      </c>
      <c r="B11" s="78">
        <f>'総括表(地区)'!I208</f>
        <v>2926.0000000000582</v>
      </c>
      <c r="C11" s="78">
        <f>'総括表(地区)'!J208</f>
        <v>355.81561761000194</v>
      </c>
      <c r="D11" s="78">
        <f>'総括表(地区)'!K208</f>
        <v>237.74697443773039</v>
      </c>
      <c r="E11" s="78">
        <f>'総括表(地区)'!L208</f>
        <v>134.34015846438706</v>
      </c>
      <c r="F11" s="78">
        <f>'総括表(地区)'!M208</f>
        <v>48.756418974837288</v>
      </c>
      <c r="G11" s="78">
        <f>'総括表(地区)'!N208</f>
        <v>-77.227764170092996</v>
      </c>
      <c r="H11" s="78">
        <f>'総括表(地区)'!O208</f>
        <v>-145.05208604794461</v>
      </c>
      <c r="I11" s="78">
        <f>'総括表(地区)'!P208</f>
        <v>-26.012116836209316</v>
      </c>
      <c r="J11" s="78">
        <f>'総括表(地区)'!Q208</f>
        <v>-78.813633417361416</v>
      </c>
      <c r="K11" s="78">
        <f>'総括表(地区)'!R208</f>
        <v>-136.11267288069939</v>
      </c>
    </row>
    <row r="12" spans="1:11" s="56" customFormat="1" ht="15" customHeight="1">
      <c r="A12" s="64" t="str">
        <f>"区全域"</f>
        <v>区全域</v>
      </c>
      <c r="B12" s="72">
        <f>'総括表(地区)'!I209</f>
        <v>6885.0000000002328</v>
      </c>
      <c r="C12" s="72">
        <f>'総括表(地区)'!J209</f>
        <v>668.83783589222003</v>
      </c>
      <c r="D12" s="72">
        <f>'総括表(地区)'!K209</f>
        <v>454.20619290487957</v>
      </c>
      <c r="E12" s="72">
        <f>'総括表(地区)'!L209</f>
        <v>259.38138640963007</v>
      </c>
      <c r="F12" s="72">
        <f>'総括表(地区)'!M209</f>
        <v>49.862766025966266</v>
      </c>
      <c r="G12" s="72">
        <f>'総括表(地区)'!N209</f>
        <v>-130.05294194933958</v>
      </c>
      <c r="H12" s="72">
        <f>'総括表(地区)'!O209</f>
        <v>-179.377366333385</v>
      </c>
      <c r="I12" s="72">
        <f>'総括表(地区)'!P209</f>
        <v>134.80921261847834</v>
      </c>
      <c r="J12" s="72">
        <f>'総括表(地区)'!Q209</f>
        <v>102.50986656444729</v>
      </c>
      <c r="K12" s="72">
        <f>'総括表(地区)'!R209</f>
        <v>81.664238526893314</v>
      </c>
    </row>
    <row r="13" spans="1:11" s="56" customFormat="1" ht="6.95" customHeight="1">
      <c r="A13" s="55"/>
      <c r="E13" s="55"/>
    </row>
    <row r="14" spans="1:11" s="53" customFormat="1" ht="20.100000000000001" customHeight="1">
      <c r="A14" s="57"/>
      <c r="B14" s="54">
        <f>総括表!S5</f>
        <v>2035</v>
      </c>
      <c r="C14" s="54">
        <f>総括表!T5</f>
        <v>2036</v>
      </c>
      <c r="D14" s="54">
        <f>総括表!U5</f>
        <v>2037</v>
      </c>
      <c r="E14" s="54">
        <f>総括表!V5</f>
        <v>2038</v>
      </c>
      <c r="F14" s="54">
        <f>総括表!W5</f>
        <v>2039</v>
      </c>
      <c r="G14" s="54">
        <f>総括表!X5</f>
        <v>2040</v>
      </c>
      <c r="H14" s="54">
        <f>総括表!Y5</f>
        <v>2041</v>
      </c>
      <c r="I14" s="54">
        <f>総括表!Z5</f>
        <v>2042</v>
      </c>
      <c r="J14" s="54">
        <f>総括表!AA5</f>
        <v>2043</v>
      </c>
      <c r="K14" s="54">
        <f>総括表!AB5</f>
        <v>2044</v>
      </c>
    </row>
    <row r="15" spans="1:11" s="56" customFormat="1" ht="15" customHeight="1">
      <c r="A15" s="58" t="str">
        <f t="shared" ref="A15:A18" si="0">A9</f>
        <v>大森地区</v>
      </c>
      <c r="B15" s="74">
        <f>'総括表(地区)'!S206</f>
        <v>303.23455958455452</v>
      </c>
      <c r="C15" s="74">
        <f>'総括表(地区)'!T206</f>
        <v>350.64986133822822</v>
      </c>
      <c r="D15" s="74">
        <f>'総括表(地区)'!U206</f>
        <v>467.10232478575199</v>
      </c>
      <c r="E15" s="74">
        <f>'総括表(地区)'!V206</f>
        <v>501.58700829080772</v>
      </c>
      <c r="F15" s="74">
        <f>'総括表(地区)'!W206</f>
        <v>512.28247503718012</v>
      </c>
      <c r="G15" s="74">
        <f>'総括表(地区)'!X206</f>
        <v>506.60533380988636</v>
      </c>
      <c r="H15" s="74">
        <f>'総括表(地区)'!Y206</f>
        <v>480.16195688344305</v>
      </c>
      <c r="I15" s="74">
        <f>'総括表(地区)'!Z206</f>
        <v>575.29546167326043</v>
      </c>
      <c r="J15" s="74">
        <f>'総括表(地区)'!AA206</f>
        <v>515.2820663296734</v>
      </c>
      <c r="K15" s="74">
        <f>'総括表(地区)'!AB206</f>
        <v>382.37022049393272</v>
      </c>
    </row>
    <row r="16" spans="1:11" s="56" customFormat="1" ht="15" customHeight="1">
      <c r="A16" s="60" t="str">
        <f t="shared" si="0"/>
        <v>調布地区</v>
      </c>
      <c r="B16" s="76">
        <f>'総括表(地区)'!S207</f>
        <v>-110.20546556942281</v>
      </c>
      <c r="C16" s="76">
        <f>'総括表(地区)'!T207</f>
        <v>-117.35275500669377</v>
      </c>
      <c r="D16" s="76">
        <f>'総括表(地区)'!U207</f>
        <v>-37.625659980985802</v>
      </c>
      <c r="E16" s="76">
        <f>'総括表(地区)'!V207</f>
        <v>-50.091014804551378</v>
      </c>
      <c r="F16" s="76">
        <f>'総括表(地区)'!W207</f>
        <v>-86.305178709386382</v>
      </c>
      <c r="G16" s="76">
        <f>'総括表(地区)'!X207</f>
        <v>-104.41267819461063</v>
      </c>
      <c r="H16" s="76">
        <f>'総括表(地区)'!Y207</f>
        <v>-152.47006479461561</v>
      </c>
      <c r="I16" s="76">
        <f>'総括表(地区)'!Z207</f>
        <v>-94.584765636856901</v>
      </c>
      <c r="J16" s="76">
        <f>'総括表(地区)'!AA207</f>
        <v>-146.54776004859013</v>
      </c>
      <c r="K16" s="76">
        <f>'総括表(地区)'!AB207</f>
        <v>-224.84984875534428</v>
      </c>
    </row>
    <row r="17" spans="1:11" s="56" customFormat="1" ht="15" customHeight="1">
      <c r="A17" s="62" t="str">
        <f t="shared" si="0"/>
        <v>蒲田地区</v>
      </c>
      <c r="B17" s="78">
        <f>'総括表(地区)'!S208</f>
        <v>-177.51275548967533</v>
      </c>
      <c r="C17" s="78">
        <f>'総括表(地区)'!T208</f>
        <v>-206.16647833219031</v>
      </c>
      <c r="D17" s="78">
        <f>'総括表(地区)'!U208</f>
        <v>-114.87270834931405</v>
      </c>
      <c r="E17" s="78">
        <f>'総括表(地区)'!V208</f>
        <v>-169.34906832175329</v>
      </c>
      <c r="F17" s="78">
        <f>'総括表(地区)'!W208</f>
        <v>-178.86666028451873</v>
      </c>
      <c r="G17" s="78">
        <f>'総括表(地区)'!X208</f>
        <v>-218.31512377999024</v>
      </c>
      <c r="H17" s="78">
        <f>'総括表(地区)'!Y208</f>
        <v>-239.88393452065066</v>
      </c>
      <c r="I17" s="78">
        <f>'総括表(地区)'!Z208</f>
        <v>-181.31129747000523</v>
      </c>
      <c r="J17" s="78">
        <f>'総括表(地区)'!AA208</f>
        <v>-246.02968473703368</v>
      </c>
      <c r="K17" s="78">
        <f>'総括表(地区)'!AB208</f>
        <v>-423.58997177117271</v>
      </c>
    </row>
    <row r="18" spans="1:11" s="56" customFormat="1" ht="15" customHeight="1">
      <c r="A18" s="64" t="str">
        <f t="shared" si="0"/>
        <v>区全域</v>
      </c>
      <c r="B18" s="72">
        <f>'総括表(地区)'!S209</f>
        <v>15.516338525456376</v>
      </c>
      <c r="C18" s="72">
        <f>'総括表(地区)'!T209</f>
        <v>27.130627999344142</v>
      </c>
      <c r="D18" s="72">
        <f>'総括表(地区)'!U209</f>
        <v>314.60395645545213</v>
      </c>
      <c r="E18" s="72">
        <f>'総括表(地区)'!V209</f>
        <v>282.14692516450305</v>
      </c>
      <c r="F18" s="72">
        <f>'総括表(地区)'!W209</f>
        <v>247.11063604327501</v>
      </c>
      <c r="G18" s="72">
        <f>'総括表(地区)'!X209</f>
        <v>183.87753183528548</v>
      </c>
      <c r="H18" s="72">
        <f>'総括表(地区)'!Y209</f>
        <v>87.807957568176789</v>
      </c>
      <c r="I18" s="72">
        <f>'総括表(地区)'!Z209</f>
        <v>299.3993985663983</v>
      </c>
      <c r="J18" s="72">
        <f>'総括表(地区)'!AA209</f>
        <v>122.70462154404959</v>
      </c>
      <c r="K18" s="72">
        <f>'総括表(地区)'!AB209</f>
        <v>-266.06960003258428</v>
      </c>
    </row>
    <row r="19" spans="1:11" s="56" customFormat="1" ht="6.95" customHeight="1">
      <c r="A19" s="55"/>
      <c r="E19" s="55"/>
    </row>
    <row r="20" spans="1:11" s="53" customFormat="1" ht="20.100000000000001" customHeight="1">
      <c r="A20" s="57"/>
      <c r="B20" s="54">
        <f>総括表!AC5</f>
        <v>2045</v>
      </c>
      <c r="C20" s="54">
        <f>総括表!AD5</f>
        <v>2046</v>
      </c>
      <c r="D20" s="54">
        <f>総括表!AE5</f>
        <v>2047</v>
      </c>
      <c r="E20" s="54">
        <f>総括表!AF5</f>
        <v>2048</v>
      </c>
      <c r="F20" s="54">
        <f>総括表!AG5</f>
        <v>2049</v>
      </c>
      <c r="G20" s="54">
        <f>総括表!AH5</f>
        <v>2050</v>
      </c>
      <c r="H20" s="54">
        <f>総括表!AI5</f>
        <v>2051</v>
      </c>
      <c r="I20" s="54">
        <f>総括表!AJ5</f>
        <v>2052</v>
      </c>
      <c r="J20" s="54">
        <f>総括表!AK5</f>
        <v>2053</v>
      </c>
      <c r="K20" s="54">
        <f>総括表!AL5</f>
        <v>2054</v>
      </c>
    </row>
    <row r="21" spans="1:11" s="56" customFormat="1" ht="15" customHeight="1">
      <c r="A21" s="58" t="str">
        <f t="shared" ref="A21:A24" si="1">A9</f>
        <v>大森地区</v>
      </c>
      <c r="B21" s="74">
        <f>'総括表(地区)'!AC206</f>
        <v>334.10160353474203</v>
      </c>
      <c r="C21" s="74">
        <f>'総括表(地区)'!AD206</f>
        <v>234.3839244490664</v>
      </c>
      <c r="D21" s="74">
        <f>'総括表(地区)'!AE206</f>
        <v>263.12654363070033</v>
      </c>
      <c r="E21" s="74">
        <f>'総括表(地区)'!AF206</f>
        <v>182.01296972425189</v>
      </c>
      <c r="F21" s="74">
        <f>'総括表(地区)'!AG206</f>
        <v>272.32921655650716</v>
      </c>
      <c r="G21" s="74">
        <f>'総括表(地区)'!AH206</f>
        <v>278.87030402259552</v>
      </c>
      <c r="H21" s="74">
        <f>'総括表(地区)'!AI206</f>
        <v>294.20899048485444</v>
      </c>
      <c r="I21" s="74">
        <f>'総括表(地区)'!AJ206</f>
        <v>299.10145956007182</v>
      </c>
      <c r="J21" s="74">
        <f>'総括表(地区)'!AK206</f>
        <v>291.62640657738666</v>
      </c>
      <c r="K21" s="74">
        <f>'総括表(地区)'!AL206</f>
        <v>287.81348407300538</v>
      </c>
    </row>
    <row r="22" spans="1:11" s="56" customFormat="1" ht="15" customHeight="1">
      <c r="A22" s="60" t="str">
        <f t="shared" si="1"/>
        <v>調布地区</v>
      </c>
      <c r="B22" s="76">
        <f>'総括表(地区)'!AC207</f>
        <v>-281.72828157825279</v>
      </c>
      <c r="C22" s="76">
        <f>'総括表(地区)'!AD207</f>
        <v>-335.45183739287313</v>
      </c>
      <c r="D22" s="76">
        <f>'総括表(地区)'!AE207</f>
        <v>-315.32615182278096</v>
      </c>
      <c r="E22" s="76">
        <f>'総括表(地区)'!AF207</f>
        <v>-333.00016126743867</v>
      </c>
      <c r="F22" s="76">
        <f>'総括表(地区)'!AG207</f>
        <v>-327.7541357378941</v>
      </c>
      <c r="G22" s="76">
        <f>'総括表(地区)'!AH207</f>
        <v>-340.3692454676202</v>
      </c>
      <c r="H22" s="76">
        <f>'総括表(地区)'!AI207</f>
        <v>-359.41682076983852</v>
      </c>
      <c r="I22" s="76">
        <f>'総括表(地区)'!AJ207</f>
        <v>-379.09306744567584</v>
      </c>
      <c r="J22" s="76">
        <f>'総括表(地区)'!AK207</f>
        <v>-399.82200586734689</v>
      </c>
      <c r="K22" s="76">
        <f>'総括表(地区)'!AL207</f>
        <v>-422.26677251566434</v>
      </c>
    </row>
    <row r="23" spans="1:11" s="56" customFormat="1" ht="15" customHeight="1">
      <c r="A23" s="62" t="str">
        <f t="shared" si="1"/>
        <v>蒲田地区</v>
      </c>
      <c r="B23" s="78">
        <f>'総括表(地区)'!AC208</f>
        <v>-465.27954428922385</v>
      </c>
      <c r="C23" s="78">
        <f>'総括表(地区)'!AD208</f>
        <v>-552.39981024252484</v>
      </c>
      <c r="D23" s="78">
        <f>'総括表(地区)'!AE208</f>
        <v>-538.80454571254086</v>
      </c>
      <c r="E23" s="78">
        <f>'総括表(地区)'!AF208</f>
        <v>-548.08025833033025</v>
      </c>
      <c r="F23" s="78">
        <f>'総括表(地区)'!AG208</f>
        <v>-436.19821346708341</v>
      </c>
      <c r="G23" s="78">
        <f>'総括表(地区)'!AH208</f>
        <v>-401.9664615218644</v>
      </c>
      <c r="H23" s="78">
        <f>'総括表(地区)'!AI208</f>
        <v>-386.07973417313769</v>
      </c>
      <c r="I23" s="78">
        <f>'総括表(地区)'!AJ208</f>
        <v>-386.02394454332534</v>
      </c>
      <c r="J23" s="78">
        <f>'総括表(地区)'!AK208</f>
        <v>-399.73190995835466</v>
      </c>
      <c r="K23" s="78">
        <f>'総括表(地区)'!AL208</f>
        <v>-423.47075559740188</v>
      </c>
    </row>
    <row r="24" spans="1:11" s="56" customFormat="1" ht="15" customHeight="1">
      <c r="A24" s="64" t="str">
        <f t="shared" si="1"/>
        <v>区全域</v>
      </c>
      <c r="B24" s="72">
        <f>'総括表(地区)'!AC209</f>
        <v>-412.90622233273461</v>
      </c>
      <c r="C24" s="72">
        <f>'総括表(地区)'!AD209</f>
        <v>-653.46772318633157</v>
      </c>
      <c r="D24" s="72">
        <f>'総括表(地区)'!AE209</f>
        <v>-591.00415390462149</v>
      </c>
      <c r="E24" s="72">
        <f>'総括表(地区)'!AF209</f>
        <v>-699.06744987351703</v>
      </c>
      <c r="F24" s="72">
        <f>'総括表(地区)'!AG209</f>
        <v>-491.62313264847035</v>
      </c>
      <c r="G24" s="72">
        <f>'総括表(地区)'!AH209</f>
        <v>-463.46540296688909</v>
      </c>
      <c r="H24" s="72">
        <f>'総括表(地区)'!AI209</f>
        <v>-451.28756445812178</v>
      </c>
      <c r="I24" s="72">
        <f>'総括表(地区)'!AJ209</f>
        <v>-466.01555242892937</v>
      </c>
      <c r="J24" s="72">
        <f>'総括表(地区)'!AK209</f>
        <v>-507.92750924831489</v>
      </c>
      <c r="K24" s="72">
        <f>'総括表(地区)'!AL209</f>
        <v>-557.92404404006083</v>
      </c>
    </row>
    <row r="25" spans="1:11" s="56" customFormat="1" ht="6.95" customHeight="1">
      <c r="A25" s="55"/>
      <c r="E25" s="55"/>
    </row>
    <row r="26" spans="1:11" s="56" customFormat="1" ht="20.100000000000001" customHeight="1">
      <c r="A26" s="66"/>
      <c r="B26" s="54">
        <f>総括表!AM5</f>
        <v>2055</v>
      </c>
      <c r="C26" s="54">
        <f>総括表!AN5</f>
        <v>2056</v>
      </c>
      <c r="D26" s="54">
        <f>総括表!AO5</f>
        <v>2057</v>
      </c>
      <c r="E26" s="54">
        <f>総括表!AP5</f>
        <v>2058</v>
      </c>
      <c r="F26" s="54">
        <f>総括表!AQ5</f>
        <v>2059</v>
      </c>
      <c r="G26" s="54">
        <f>総括表!AR5</f>
        <v>2060</v>
      </c>
      <c r="H26" s="54">
        <f>総括表!AS5</f>
        <v>2061</v>
      </c>
      <c r="I26" s="54">
        <f>総括表!AT5</f>
        <v>2062</v>
      </c>
      <c r="J26" s="54">
        <f>総括表!AU5</f>
        <v>2063</v>
      </c>
      <c r="K26" s="54">
        <f>総括表!AV5</f>
        <v>2064</v>
      </c>
    </row>
    <row r="27" spans="1:11" s="56" customFormat="1" ht="15" customHeight="1">
      <c r="A27" s="58" t="str">
        <f t="shared" ref="A27:A30" si="2">A9</f>
        <v>大森地区</v>
      </c>
      <c r="B27" s="74">
        <f>'総括表(地区)'!AM206</f>
        <v>272.09158450600808</v>
      </c>
      <c r="C27" s="74">
        <f>'総括表(地区)'!AN206</f>
        <v>249.75920633037458</v>
      </c>
      <c r="D27" s="74">
        <f>'総括表(地区)'!AO206</f>
        <v>229.46439473546343</v>
      </c>
      <c r="E27" s="74">
        <f>'総括表(地区)'!AP206</f>
        <v>198.75189293923904</v>
      </c>
      <c r="F27" s="74">
        <f>'総括表(地区)'!AQ206</f>
        <v>178.3984205131128</v>
      </c>
      <c r="G27" s="74">
        <f>'総括表(地区)'!AR206</f>
        <v>149.50620397509192</v>
      </c>
      <c r="H27" s="74">
        <f>'総括表(地区)'!AS206</f>
        <v>134.49417810785235</v>
      </c>
      <c r="I27" s="74">
        <f>'総括表(地区)'!AT206</f>
        <v>114.94807705213316</v>
      </c>
      <c r="J27" s="74">
        <f>'総括表(地区)'!AU206</f>
        <v>112.42467828802182</v>
      </c>
      <c r="K27" s="74">
        <f>'総括表(地区)'!AV206</f>
        <v>103.03034854921862</v>
      </c>
    </row>
    <row r="28" spans="1:11" s="56" customFormat="1" ht="15" customHeight="1">
      <c r="A28" s="60" t="str">
        <f t="shared" si="2"/>
        <v>調布地区</v>
      </c>
      <c r="B28" s="76">
        <f>'総括表(地区)'!AM207</f>
        <v>-448.72724447000655</v>
      </c>
      <c r="C28" s="76">
        <f>'総括表(地区)'!AN207</f>
        <v>-477.64139684778638</v>
      </c>
      <c r="D28" s="76">
        <f>'総括表(地区)'!AO207</f>
        <v>-502.14592005708255</v>
      </c>
      <c r="E28" s="76">
        <f>'総括表(地区)'!AP207</f>
        <v>-526.30893642196315</v>
      </c>
      <c r="F28" s="76">
        <f>'総括表(地区)'!AQ207</f>
        <v>-553.33396990224719</v>
      </c>
      <c r="G28" s="76">
        <f>'総括表(地区)'!AR207</f>
        <v>-570.74395983983413</v>
      </c>
      <c r="H28" s="76">
        <f>'総括表(地区)'!AS207</f>
        <v>-593.22689120922587</v>
      </c>
      <c r="I28" s="76">
        <f>'総括表(地区)'!AT207</f>
        <v>-602.10006767994491</v>
      </c>
      <c r="J28" s="76">
        <f>'総括表(地区)'!AU207</f>
        <v>-608.51775260356953</v>
      </c>
      <c r="K28" s="76">
        <f>'総括表(地区)'!AV207</f>
        <v>-618.07674427487655</v>
      </c>
    </row>
    <row r="29" spans="1:11" s="56" customFormat="1" ht="15" customHeight="1">
      <c r="A29" s="62" t="str">
        <f t="shared" si="2"/>
        <v>蒲田地区</v>
      </c>
      <c r="B29" s="78">
        <f>'総括表(地区)'!AM208</f>
        <v>-460.61336633120663</v>
      </c>
      <c r="C29" s="78">
        <f>'総括表(地区)'!AN208</f>
        <v>-499.013987020473</v>
      </c>
      <c r="D29" s="78">
        <f>'総括表(地区)'!AO208</f>
        <v>-550.37605540192453</v>
      </c>
      <c r="E29" s="78">
        <f>'総括表(地区)'!AP208</f>
        <v>-591.42681708099553</v>
      </c>
      <c r="F29" s="78">
        <f>'総括表(地区)'!AQ208</f>
        <v>-647.14194280077936</v>
      </c>
      <c r="G29" s="78">
        <f>'総括表(地区)'!AR208</f>
        <v>-684.91440559912007</v>
      </c>
      <c r="H29" s="78">
        <f>'総括表(地区)'!AS208</f>
        <v>-719.73631231952459</v>
      </c>
      <c r="I29" s="78">
        <f>'総括表(地区)'!AT208</f>
        <v>-757.06595483154524</v>
      </c>
      <c r="J29" s="78">
        <f>'総括表(地区)'!AU208</f>
        <v>-777.17640124296304</v>
      </c>
      <c r="K29" s="78">
        <f>'総括表(地区)'!AV208</f>
        <v>-803.40567525278311</v>
      </c>
    </row>
    <row r="30" spans="1:11" s="56" customFormat="1" ht="15" customHeight="1">
      <c r="A30" s="64" t="str">
        <f t="shared" si="2"/>
        <v>区全域</v>
      </c>
      <c r="B30" s="72">
        <f>'総括表(地区)'!AM209</f>
        <v>-637.24902629520511</v>
      </c>
      <c r="C30" s="72">
        <f>'総括表(地区)'!AN209</f>
        <v>-726.8961775378848</v>
      </c>
      <c r="D30" s="72">
        <f>'総括表(地区)'!AO209</f>
        <v>-823.05758072354365</v>
      </c>
      <c r="E30" s="72">
        <f>'総括表(地区)'!AP209</f>
        <v>-918.98386056371965</v>
      </c>
      <c r="F30" s="72">
        <f>'総括表(地区)'!AQ209</f>
        <v>-1022.0774921899138</v>
      </c>
      <c r="G30" s="72">
        <f>'総括表(地区)'!AR209</f>
        <v>-1106.1521614638623</v>
      </c>
      <c r="H30" s="72">
        <f>'総括表(地区)'!AS209</f>
        <v>-1178.4690254208981</v>
      </c>
      <c r="I30" s="72">
        <f>'総括表(地区)'!AT209</f>
        <v>-1244.217945459357</v>
      </c>
      <c r="J30" s="72">
        <f>'総括表(地区)'!AU209</f>
        <v>-1273.2694755585107</v>
      </c>
      <c r="K30" s="72">
        <f>'総括表(地区)'!AV209</f>
        <v>-1318.452070978441</v>
      </c>
    </row>
    <row r="31" spans="1:11" s="56" customFormat="1" ht="6.95" customHeight="1">
      <c r="A31" s="55"/>
      <c r="E31" s="55"/>
    </row>
    <row r="32" spans="1:11" s="53" customFormat="1" ht="20.100000000000001" customHeight="1">
      <c r="A32" s="57"/>
      <c r="B32" s="54">
        <f>総括表!AW5</f>
        <v>2065</v>
      </c>
      <c r="C32" s="54">
        <f>総括表!AX5</f>
        <v>2066</v>
      </c>
      <c r="D32" s="54">
        <f>総括表!AY5</f>
        <v>2067</v>
      </c>
      <c r="E32" s="54">
        <f>総括表!AZ5</f>
        <v>2068</v>
      </c>
      <c r="F32" s="54">
        <f>総括表!BA5</f>
        <v>2069</v>
      </c>
      <c r="G32" s="54">
        <f>総括表!BB5</f>
        <v>2070</v>
      </c>
      <c r="H32" s="54">
        <f>総括表!BC5</f>
        <v>2071</v>
      </c>
      <c r="I32" s="54" t="str">
        <f>総括表!BD5</f>
        <v>　</v>
      </c>
      <c r="J32" s="54" t="str">
        <f>総括表!BE5</f>
        <v>　</v>
      </c>
      <c r="K32" s="54" t="str">
        <f>総括表!BF5</f>
        <v>　</v>
      </c>
    </row>
    <row r="33" spans="1:11" s="56" customFormat="1" ht="15" customHeight="1">
      <c r="A33" s="58" t="str">
        <f t="shared" ref="A33:A36" si="3">A9</f>
        <v>大森地区</v>
      </c>
      <c r="B33" s="74">
        <f>'総括表(地区)'!AW206</f>
        <v>98.899496329424437</v>
      </c>
      <c r="C33" s="74">
        <f>'総括表(地区)'!AX206</f>
        <v>95.817967615992529</v>
      </c>
      <c r="D33" s="74">
        <f>'総括表(地区)'!AY206</f>
        <v>96.132603348087287</v>
      </c>
      <c r="E33" s="74">
        <f>'総括表(地区)'!AZ206</f>
        <v>99.675676758895861</v>
      </c>
      <c r="F33" s="74">
        <f>'総括表(地区)'!BA206</f>
        <v>106.26602773397462</v>
      </c>
      <c r="G33" s="74">
        <f>'総括表(地区)'!BB206</f>
        <v>113.72271815888234</v>
      </c>
      <c r="H33" s="74">
        <f>'総括表(地区)'!BC206</f>
        <v>121.24347638562904</v>
      </c>
      <c r="I33" s="74" t="str">
        <f>'総括表(地区)'!BD206</f>
        <v>　</v>
      </c>
      <c r="J33" s="74" t="str">
        <f>'総括表(地区)'!BE206</f>
        <v>　</v>
      </c>
      <c r="K33" s="74" t="str">
        <f>'総括表(地区)'!BF206</f>
        <v>　</v>
      </c>
    </row>
    <row r="34" spans="1:11" s="56" customFormat="1" ht="15" customHeight="1">
      <c r="A34" s="60" t="str">
        <f t="shared" si="3"/>
        <v>調布地区</v>
      </c>
      <c r="B34" s="76">
        <f>'総括表(地区)'!AW207</f>
        <v>-615.39990143346949</v>
      </c>
      <c r="C34" s="76">
        <f>'総括表(地区)'!AX207</f>
        <v>-613.98632868754794</v>
      </c>
      <c r="D34" s="76">
        <f>'総括表(地区)'!AY207</f>
        <v>-607.98981685598847</v>
      </c>
      <c r="E34" s="76">
        <f>'総括表(地区)'!AZ207</f>
        <v>-591.72874694073107</v>
      </c>
      <c r="F34" s="76">
        <f>'総括表(地区)'!BA207</f>
        <v>-572.93158788653091</v>
      </c>
      <c r="G34" s="76">
        <f>'総括表(地区)'!BB207</f>
        <v>-556.5778967445367</v>
      </c>
      <c r="H34" s="76">
        <f>'総括表(地区)'!BC207</f>
        <v>-531.37844492244767</v>
      </c>
      <c r="I34" s="76" t="str">
        <f>'総括表(地区)'!BD207</f>
        <v>　</v>
      </c>
      <c r="J34" s="76" t="str">
        <f>'総括表(地区)'!BE207</f>
        <v>　</v>
      </c>
      <c r="K34" s="76" t="str">
        <f>'総括表(地区)'!BF207</f>
        <v>　</v>
      </c>
    </row>
    <row r="35" spans="1:11" s="56" customFormat="1" ht="15" customHeight="1">
      <c r="A35" s="62" t="str">
        <f t="shared" si="3"/>
        <v>蒲田地区</v>
      </c>
      <c r="B35" s="78">
        <f>'総括表(地区)'!AW208</f>
        <v>-824.58984131115722</v>
      </c>
      <c r="C35" s="78">
        <f>'総括表(地区)'!AX208</f>
        <v>-843.21909920114558</v>
      </c>
      <c r="D35" s="78">
        <f>'総括表(地区)'!AY208</f>
        <v>-856.51074765564408</v>
      </c>
      <c r="E35" s="78">
        <f>'総括表(地区)'!AZ208</f>
        <v>-874.48318384698359</v>
      </c>
      <c r="F35" s="78">
        <f>'総括表(地区)'!BA208</f>
        <v>-887.1110839471221</v>
      </c>
      <c r="G35" s="78">
        <f>'総括表(地区)'!BB208</f>
        <v>-895.85162767855218</v>
      </c>
      <c r="H35" s="78">
        <f>'総括表(地区)'!BC208</f>
        <v>-893.59131744399201</v>
      </c>
      <c r="I35" s="78" t="str">
        <f>'総括表(地区)'!BD208</f>
        <v>　</v>
      </c>
      <c r="J35" s="78" t="str">
        <f>'総括表(地区)'!BE208</f>
        <v>　</v>
      </c>
      <c r="K35" s="78" t="str">
        <f>'総括表(地区)'!BF208</f>
        <v>　</v>
      </c>
    </row>
    <row r="36" spans="1:11" s="56" customFormat="1" ht="15" customHeight="1">
      <c r="A36" s="64" t="str">
        <f t="shared" si="3"/>
        <v>区全域</v>
      </c>
      <c r="B36" s="72">
        <f>'総括表(地区)'!AW209</f>
        <v>-1341.0902464152023</v>
      </c>
      <c r="C36" s="72">
        <f>'総括表(地区)'!AX209</f>
        <v>-1361.387460272701</v>
      </c>
      <c r="D36" s="72">
        <f>'総括表(地区)'!AY209</f>
        <v>-1368.3679611635453</v>
      </c>
      <c r="E36" s="72">
        <f>'総括表(地区)'!AZ209</f>
        <v>-1366.5362540288188</v>
      </c>
      <c r="F36" s="72">
        <f>'総括表(地区)'!BA209</f>
        <v>-1353.7766440996784</v>
      </c>
      <c r="G36" s="72">
        <f>'総括表(地区)'!BB209</f>
        <v>-1338.7068062642065</v>
      </c>
      <c r="H36" s="72">
        <f>'総括表(地区)'!BC209</f>
        <v>-1303.7262859808106</v>
      </c>
      <c r="I36" s="72" t="str">
        <f>'総括表(地区)'!BD209</f>
        <v>　</v>
      </c>
      <c r="J36" s="72" t="str">
        <f>'総括表(地区)'!BE209</f>
        <v>　</v>
      </c>
      <c r="K36" s="72" t="str">
        <f>'総括表(地区)'!BF209</f>
        <v>　</v>
      </c>
    </row>
  </sheetData>
  <mergeCells count="5">
    <mergeCell ref="D2:E2"/>
    <mergeCell ref="D3:E3"/>
    <mergeCell ref="D4:E4"/>
    <mergeCell ref="D5:E5"/>
    <mergeCell ref="D6:E6"/>
  </mergeCells>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19"/>
  <sheetViews>
    <sheetView zoomScale="70" zoomScaleNormal="70" workbookViewId="0">
      <selection activeCell="K3" sqref="K3"/>
    </sheetView>
  </sheetViews>
  <sheetFormatPr defaultColWidth="9" defaultRowHeight="15" customHeight="1"/>
  <cols>
    <col min="1" max="1" width="18.5" style="51" customWidth="1"/>
    <col min="2" max="10" width="11.875" style="50" customWidth="1"/>
    <col min="11" max="11" width="15.625" style="50" customWidth="1"/>
    <col min="12" max="16384" width="9" style="50"/>
  </cols>
  <sheetData>
    <row r="1" spans="1:11" ht="30" customHeight="1">
      <c r="A1" s="49" t="str">
        <f>総括表!$A$184</f>
        <v>：社会増減(転入超過数)_年間_区全域</v>
      </c>
      <c r="K1" s="51" t="s">
        <v>28</v>
      </c>
    </row>
    <row r="2" spans="1:11" s="53" customFormat="1" ht="20.100000000000001" customHeight="1">
      <c r="A2" s="52"/>
      <c r="E2" s="54"/>
      <c r="F2" s="54">
        <f>総括表!C5</f>
        <v>2019</v>
      </c>
      <c r="G2" s="54">
        <f>総括表!D5</f>
        <v>2020</v>
      </c>
      <c r="H2" s="54">
        <f>総括表!E5</f>
        <v>2021</v>
      </c>
      <c r="I2" s="54">
        <f>総括表!F5</f>
        <v>2022</v>
      </c>
      <c r="J2" s="54">
        <f>総括表!G5</f>
        <v>2023</v>
      </c>
      <c r="K2" s="54">
        <f>総括表!H5</f>
        <v>2024</v>
      </c>
    </row>
    <row r="3" spans="1:11" s="56" customFormat="1" ht="20.100000000000001" customHeight="1">
      <c r="A3" s="55"/>
      <c r="E3" s="66" t="s">
        <v>27</v>
      </c>
      <c r="F3" s="71">
        <f>IF(総括表!C187="","",総括表!C187)</f>
        <v>6193.6953417765944</v>
      </c>
      <c r="G3" s="71">
        <f>IF(総括表!D187="","",総括表!D187)</f>
        <v>5500.1648433727769</v>
      </c>
      <c r="H3" s="71">
        <f>IF(総括表!E187="","",総括表!E187)</f>
        <v>-398.22782610476088</v>
      </c>
      <c r="I3" s="71">
        <f>IF(総括表!F187="","",総括表!F187)</f>
        <v>-4130.8692018641905</v>
      </c>
      <c r="J3" s="71">
        <f>IF(総括表!G187="","",総括表!G187)</f>
        <v>2372.9999999997672</v>
      </c>
      <c r="K3" s="71">
        <f>IF(総括表!H187="","",総括表!H187)</f>
        <v>9371.4422375089307</v>
      </c>
    </row>
    <row r="4" spans="1:11" s="56" customFormat="1" ht="6.95" customHeight="1">
      <c r="A4" s="55"/>
      <c r="E4" s="55"/>
    </row>
    <row r="5" spans="1:11" s="53" customFormat="1" ht="20.100000000000001" customHeight="1">
      <c r="A5" s="57"/>
      <c r="B5" s="54">
        <f>総括表!I5</f>
        <v>2025</v>
      </c>
      <c r="C5" s="54">
        <f>総括表!J5</f>
        <v>2026</v>
      </c>
      <c r="D5" s="54">
        <f>総括表!K5</f>
        <v>2027</v>
      </c>
      <c r="E5" s="54">
        <f>総括表!L5</f>
        <v>2028</v>
      </c>
      <c r="F5" s="54">
        <f>総括表!M5</f>
        <v>2029</v>
      </c>
      <c r="G5" s="54">
        <f>総括表!N5</f>
        <v>2030</v>
      </c>
      <c r="H5" s="54">
        <f>総括表!O5</f>
        <v>2031</v>
      </c>
      <c r="I5" s="54">
        <f>総括表!P5</f>
        <v>2032</v>
      </c>
      <c r="J5" s="54">
        <f>総括表!Q5</f>
        <v>2033</v>
      </c>
      <c r="K5" s="54">
        <f>総括表!R5</f>
        <v>2034</v>
      </c>
    </row>
    <row r="6" spans="1:11" s="56" customFormat="1" ht="20.100000000000001" customHeight="1">
      <c r="A6" s="64" t="str">
        <f>総括表!B10</f>
        <v>基本推計</v>
      </c>
      <c r="B6" s="72">
        <f>IF(総括表!I187="","",総括表!I187)</f>
        <v>9895.7664244999305</v>
      </c>
      <c r="C6" s="72">
        <f>IF(総括表!J187="","",総括表!J187)</f>
        <v>4458.1120387879128</v>
      </c>
      <c r="D6" s="72">
        <f>IF(総括表!K187="","",総括表!K187)</f>
        <v>4304.8009495947608</v>
      </c>
      <c r="E6" s="72">
        <f>IF(総括表!L187="","",総括表!L187)</f>
        <v>4141.1287850838044</v>
      </c>
      <c r="F6" s="72">
        <f>IF(総括表!M187="","",総括表!M187)</f>
        <v>4002.6980865349515</v>
      </c>
      <c r="G6" s="72">
        <f>IF(総括表!N187="","",総括表!N187)</f>
        <v>3938.6507711118948</v>
      </c>
      <c r="H6" s="72">
        <f>IF(総括表!O187="","",総括表!O187)</f>
        <v>3834.0517984149315</v>
      </c>
      <c r="I6" s="72">
        <f>IF(総括表!P187="","",総括表!P187)</f>
        <v>3790.877723511338</v>
      </c>
      <c r="J6" s="72">
        <f>IF(総括表!Q187="","",総括表!Q187)</f>
        <v>3748.4832862598719</v>
      </c>
      <c r="K6" s="72">
        <f>IF(総括表!R187="","",総括表!R187)</f>
        <v>3752.1550932383516</v>
      </c>
    </row>
    <row r="7" spans="1:11" s="56" customFormat="1" ht="6.95" customHeight="1">
      <c r="A7" s="55"/>
      <c r="E7" s="55"/>
    </row>
    <row r="8" spans="1:11" s="53" customFormat="1" ht="20.100000000000001" customHeight="1">
      <c r="A8" s="57"/>
      <c r="B8" s="54">
        <f>総括表!S5</f>
        <v>2035</v>
      </c>
      <c r="C8" s="54">
        <f>総括表!T5</f>
        <v>2036</v>
      </c>
      <c r="D8" s="54">
        <f>総括表!U5</f>
        <v>2037</v>
      </c>
      <c r="E8" s="54">
        <f>総括表!V5</f>
        <v>2038</v>
      </c>
      <c r="F8" s="54">
        <f>総括表!W5</f>
        <v>2039</v>
      </c>
      <c r="G8" s="54">
        <f>総括表!X5</f>
        <v>2040</v>
      </c>
      <c r="H8" s="54">
        <f>総括表!Y5</f>
        <v>2041</v>
      </c>
      <c r="I8" s="54">
        <f>総括表!Z5</f>
        <v>2042</v>
      </c>
      <c r="J8" s="54">
        <f>総括表!AA5</f>
        <v>2043</v>
      </c>
      <c r="K8" s="54">
        <f>総括表!AB5</f>
        <v>2044</v>
      </c>
    </row>
    <row r="9" spans="1:11" s="56" customFormat="1" ht="20.100000000000001" customHeight="1">
      <c r="A9" s="64" t="str">
        <f t="shared" ref="A9" si="0">A6</f>
        <v>基本推計</v>
      </c>
      <c r="B9" s="72">
        <f>IF(総括表!S187="","",総括表!S187)</f>
        <v>3820.6747222135045</v>
      </c>
      <c r="C9" s="72">
        <f>IF(総括表!T187="","",総括表!T187)</f>
        <v>3785.5103019162548</v>
      </c>
      <c r="D9" s="72">
        <f>IF(総括表!U187="","",総括表!U187)</f>
        <v>3711.3529957860364</v>
      </c>
      <c r="E9" s="72">
        <f>IF(総括表!V187="","",総括表!V187)</f>
        <v>3610.2782856462736</v>
      </c>
      <c r="F9" s="72">
        <f>IF(総括表!W187="","",総括表!W187)</f>
        <v>3635.1605277663375</v>
      </c>
      <c r="G9" s="72">
        <f>IF(総括表!X187="","",総括表!X187)</f>
        <v>3570.5718490546997</v>
      </c>
      <c r="H9" s="72">
        <f>IF(総括表!Y187="","",総括表!Y187)</f>
        <v>3443.9122354462197</v>
      </c>
      <c r="I9" s="72">
        <f>IF(総括表!Z187="","",総括表!Z187)</f>
        <v>3284.5419099294463</v>
      </c>
      <c r="J9" s="72">
        <f>IF(総括表!AA187="","",総括表!AA187)</f>
        <v>2851.661177308948</v>
      </c>
      <c r="K9" s="72">
        <f>IF(総括表!AB187="","",総括表!AB187)</f>
        <v>2633.4558753082015</v>
      </c>
    </row>
    <row r="10" spans="1:11" s="56" customFormat="1" ht="6.95" customHeight="1">
      <c r="A10" s="55"/>
      <c r="E10" s="55"/>
    </row>
    <row r="11" spans="1:11" s="53" customFormat="1" ht="20.100000000000001" customHeight="1">
      <c r="A11" s="57"/>
      <c r="B11" s="54">
        <f>総括表!AC5</f>
        <v>2045</v>
      </c>
      <c r="C11" s="54">
        <f>総括表!AD5</f>
        <v>2046</v>
      </c>
      <c r="D11" s="54">
        <f>総括表!AE5</f>
        <v>2047</v>
      </c>
      <c r="E11" s="54">
        <f>総括表!AF5</f>
        <v>2048</v>
      </c>
      <c r="F11" s="54">
        <f>総括表!AG5</f>
        <v>2049</v>
      </c>
      <c r="G11" s="54">
        <f>総括表!AH5</f>
        <v>2050</v>
      </c>
      <c r="H11" s="54">
        <f>総括表!AI5</f>
        <v>2051</v>
      </c>
      <c r="I11" s="54">
        <f>総括表!AJ5</f>
        <v>2052</v>
      </c>
      <c r="J11" s="54">
        <f>総括表!AK5</f>
        <v>2053</v>
      </c>
      <c r="K11" s="54">
        <f>総括表!AL5</f>
        <v>2054</v>
      </c>
    </row>
    <row r="12" spans="1:11" s="56" customFormat="1" ht="20.100000000000001" customHeight="1">
      <c r="A12" s="64" t="str">
        <f t="shared" ref="A12" si="1">A6</f>
        <v>基本推計</v>
      </c>
      <c r="B12" s="72">
        <f>IF(総括表!AC187="","",総括表!AC187)</f>
        <v>2370.5432553527717</v>
      </c>
      <c r="C12" s="72">
        <f>IF(総括表!AD187="","",総括表!AD187)</f>
        <v>2165.8465603331406</v>
      </c>
      <c r="D12" s="72">
        <f>IF(総括表!AE187="","",総括表!AE187)</f>
        <v>2031.7817727564716</v>
      </c>
      <c r="E12" s="72">
        <f>IF(総括表!AF187="","",総括表!AF187)</f>
        <v>1958.4217501441738</v>
      </c>
      <c r="F12" s="72">
        <f>IF(総括表!AG187="","",総括表!AG187)</f>
        <v>2108.5012366403521</v>
      </c>
      <c r="G12" s="72">
        <f>IF(総括表!AH187="","",総括表!AH187)</f>
        <v>2192.4667640751877</v>
      </c>
      <c r="H12" s="72">
        <f>IF(総括表!AI187="","",総括表!AI187)</f>
        <v>2302.6484218889091</v>
      </c>
      <c r="I12" s="72">
        <f>IF(総括表!AJ187="","",総括表!AJ187)</f>
        <v>2402.3710523796985</v>
      </c>
      <c r="J12" s="72">
        <f>IF(総括表!AK187="","",総括表!AK187)</f>
        <v>2430.8455873889152</v>
      </c>
      <c r="K12" s="72">
        <f>IF(総括表!AL187="","",総括表!AL187)</f>
        <v>2503.2105388175046</v>
      </c>
    </row>
    <row r="13" spans="1:11" s="56" customFormat="1" ht="6.95" customHeight="1">
      <c r="A13" s="55"/>
      <c r="E13" s="55"/>
    </row>
    <row r="14" spans="1:11" s="56" customFormat="1" ht="20.100000000000001" customHeight="1">
      <c r="A14" s="66"/>
      <c r="B14" s="54">
        <f>総括表!AM5</f>
        <v>2055</v>
      </c>
      <c r="C14" s="54">
        <f>総括表!AN5</f>
        <v>2056</v>
      </c>
      <c r="D14" s="54">
        <f>総括表!AO5</f>
        <v>2057</v>
      </c>
      <c r="E14" s="54">
        <f>総括表!AP5</f>
        <v>2058</v>
      </c>
      <c r="F14" s="54">
        <f>総括表!AQ5</f>
        <v>2059</v>
      </c>
      <c r="G14" s="54">
        <f>総括表!AR5</f>
        <v>2060</v>
      </c>
      <c r="H14" s="54">
        <f>総括表!AS5</f>
        <v>2061</v>
      </c>
      <c r="I14" s="54">
        <f>総括表!AT5</f>
        <v>2062</v>
      </c>
      <c r="J14" s="54">
        <f>総括表!AU5</f>
        <v>2063</v>
      </c>
      <c r="K14" s="54">
        <f>総括表!AV5</f>
        <v>2064</v>
      </c>
    </row>
    <row r="15" spans="1:11" s="56" customFormat="1" ht="20.100000000000001" customHeight="1">
      <c r="A15" s="64" t="str">
        <f t="shared" ref="A15" si="2">A6</f>
        <v>基本推計</v>
      </c>
      <c r="B15" s="72">
        <f>IF(総括表!AM187="","",総括表!AM187)</f>
        <v>2574.0836147778891</v>
      </c>
      <c r="C15" s="72">
        <f>IF(総括表!AN187="","",総括表!AN187)</f>
        <v>2642.4897890172811</v>
      </c>
      <c r="D15" s="72">
        <f>IF(総括表!AO187="","",総括表!AO187)</f>
        <v>2699.8239120594899</v>
      </c>
      <c r="E15" s="72">
        <f>IF(総括表!AP187="","",総括表!AP187)</f>
        <v>2649.5218578712729</v>
      </c>
      <c r="F15" s="72">
        <f>IF(総括表!AQ187="","",総括表!AQ187)</f>
        <v>2717.3171432077229</v>
      </c>
      <c r="G15" s="72">
        <f>IF(総括表!AR187="","",総括表!AR187)</f>
        <v>2759.93761681861</v>
      </c>
      <c r="H15" s="72">
        <f>IF(総括表!AS187="","",総括表!AS187)</f>
        <v>2799.2149504905669</v>
      </c>
      <c r="I15" s="72">
        <f>IF(総括表!AT187="","",総括表!AT187)</f>
        <v>2819.0268892431213</v>
      </c>
      <c r="J15" s="72">
        <f>IF(総括表!AU187="","",総括表!AU187)</f>
        <v>2820.3383435254891</v>
      </c>
      <c r="K15" s="72">
        <f>IF(総括表!AV187="","",総括表!AV187)</f>
        <v>2829.0356045383087</v>
      </c>
    </row>
    <row r="16" spans="1:11" s="56" customFormat="1" ht="6.95" customHeight="1">
      <c r="A16" s="55"/>
      <c r="E16" s="55"/>
    </row>
    <row r="17" spans="1:11" s="53" customFormat="1" ht="20.100000000000001" customHeight="1">
      <c r="A17" s="57"/>
      <c r="B17" s="54">
        <f>総括表!AW5</f>
        <v>2065</v>
      </c>
      <c r="C17" s="54">
        <f>総括表!AX5</f>
        <v>2066</v>
      </c>
      <c r="D17" s="54">
        <f>総括表!AY5</f>
        <v>2067</v>
      </c>
      <c r="E17" s="54">
        <f>総括表!AZ5</f>
        <v>2068</v>
      </c>
      <c r="F17" s="54">
        <f>総括表!BA5</f>
        <v>2069</v>
      </c>
      <c r="G17" s="54">
        <f>総括表!BB5</f>
        <v>2070</v>
      </c>
      <c r="H17" s="54">
        <f>総括表!BC5</f>
        <v>2071</v>
      </c>
      <c r="I17" s="54" t="str">
        <f>総括表!BD5</f>
        <v>　</v>
      </c>
      <c r="J17" s="54" t="str">
        <f>総括表!BE5</f>
        <v>　</v>
      </c>
      <c r="K17" s="54" t="str">
        <f>総括表!BF5</f>
        <v>　</v>
      </c>
    </row>
    <row r="18" spans="1:11" s="56" customFormat="1" ht="20.100000000000001" customHeight="1">
      <c r="A18" s="64" t="str">
        <f t="shared" ref="A18" si="3">A6</f>
        <v>基本推計</v>
      </c>
      <c r="B18" s="72">
        <f>IF(総括表!AW187="","",総括表!AW187)</f>
        <v>2833.2316503605443</v>
      </c>
      <c r="C18" s="72">
        <f>IF(総括表!AX187="","",総括表!AX187)</f>
        <v>2814.7172790236173</v>
      </c>
      <c r="D18" s="72">
        <f>IF(総括表!AY187="","",総括表!AY187)</f>
        <v>2751.9685052510099</v>
      </c>
      <c r="E18" s="72">
        <f>IF(総括表!AZ187="","",総括表!AZ187)</f>
        <v>2687.6010161195823</v>
      </c>
      <c r="F18" s="72">
        <f>IF(総括表!BA187="","",総括表!BA187)</f>
        <v>2615.2689102154168</v>
      </c>
      <c r="G18" s="72">
        <f>IF(総括表!BB187="","",総括表!BB187)</f>
        <v>2554.8106715217245</v>
      </c>
      <c r="H18" s="72">
        <f>IF(総括表!BC187="","",総括表!BC187)</f>
        <v>2503.3591486097102</v>
      </c>
      <c r="I18" s="72" t="str">
        <f>IF(総括表!BD187="","",総括表!BD187)</f>
        <v/>
      </c>
      <c r="J18" s="72" t="str">
        <f>IF(総括表!BE187="","",総括表!BE187)</f>
        <v/>
      </c>
      <c r="K18" s="72" t="str">
        <f>IF(総括表!BF187="","",総括表!BF187)</f>
        <v/>
      </c>
    </row>
    <row r="19" spans="1:11" ht="15" customHeight="1">
      <c r="B19" s="56"/>
      <c r="C19" s="56"/>
      <c r="D19" s="56"/>
      <c r="E19" s="55"/>
      <c r="F19" s="56"/>
      <c r="G19" s="56"/>
      <c r="H19" s="56"/>
      <c r="I19" s="56"/>
      <c r="J19" s="56"/>
      <c r="K19" s="56"/>
    </row>
  </sheetData>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K36"/>
  <sheetViews>
    <sheetView zoomScale="70" zoomScaleNormal="70" workbookViewId="0"/>
  </sheetViews>
  <sheetFormatPr defaultColWidth="9" defaultRowHeight="15" customHeight="1"/>
  <cols>
    <col min="1" max="1" width="18.5" style="51" customWidth="1"/>
    <col min="2" max="10" width="11.875" style="50" customWidth="1"/>
    <col min="11" max="11" width="15.625" style="50" customWidth="1"/>
    <col min="12" max="16384" width="9" style="50"/>
  </cols>
  <sheetData>
    <row r="1" spans="1:11" ht="20.100000000000001" customHeight="1">
      <c r="A1" s="49" t="str">
        <f>'総括表(地区)'!$A$184</f>
        <v>：社会増減(転入超過数)_年間_地区別(基本推計)</v>
      </c>
      <c r="K1" s="51" t="s">
        <v>28</v>
      </c>
    </row>
    <row r="2" spans="1:11" s="53" customFormat="1" ht="20.100000000000001" customHeight="1">
      <c r="A2" s="52"/>
      <c r="D2" s="112"/>
      <c r="E2" s="113"/>
      <c r="F2" s="54">
        <f>総括表!C5</f>
        <v>2019</v>
      </c>
      <c r="G2" s="54">
        <f>総括表!D5</f>
        <v>2020</v>
      </c>
      <c r="H2" s="54">
        <f>総括表!E5</f>
        <v>2021</v>
      </c>
      <c r="I2" s="54">
        <f>総括表!F5</f>
        <v>2022</v>
      </c>
      <c r="J2" s="54">
        <f>総括表!G5</f>
        <v>2023</v>
      </c>
      <c r="K2" s="54">
        <f>総括表!H5</f>
        <v>2024</v>
      </c>
    </row>
    <row r="3" spans="1:11" s="53" customFormat="1" ht="15" customHeight="1">
      <c r="A3" s="52"/>
      <c r="D3" s="114" t="str">
        <f>"大森地区"</f>
        <v>大森地区</v>
      </c>
      <c r="E3" s="115"/>
      <c r="F3" s="73" t="s">
        <v>39</v>
      </c>
      <c r="G3" s="74">
        <f>'総括表(地区)'!D184</f>
        <v>2053.0154302042433</v>
      </c>
      <c r="H3" s="74">
        <f>'総括表(地区)'!E184</f>
        <v>-483.02371583516367</v>
      </c>
      <c r="I3" s="74">
        <f>'総括表(地区)'!F184</f>
        <v>-2196.2329491038781</v>
      </c>
      <c r="J3" s="74">
        <f>'総括表(地区)'!G184</f>
        <v>672.51038759337189</v>
      </c>
      <c r="K3" s="74">
        <f>'総括表(地区)'!H184</f>
        <v>3045.0342397021118</v>
      </c>
    </row>
    <row r="4" spans="1:11" s="53" customFormat="1" ht="15" customHeight="1">
      <c r="A4" s="52"/>
      <c r="D4" s="116" t="str">
        <f>"調布地区"</f>
        <v>調布地区</v>
      </c>
      <c r="E4" s="117"/>
      <c r="F4" s="75" t="s">
        <v>40</v>
      </c>
      <c r="G4" s="76">
        <f>'総括表(地区)'!D185</f>
        <v>1665.7108244945302</v>
      </c>
      <c r="H4" s="76">
        <f>'総括表(地区)'!E185</f>
        <v>347.42394888964532</v>
      </c>
      <c r="I4" s="76">
        <f>'総括表(地区)'!F185</f>
        <v>-1160.9215644239021</v>
      </c>
      <c r="J4" s="76">
        <f>'総括表(地区)'!G185</f>
        <v>1478.1648315052507</v>
      </c>
      <c r="K4" s="76">
        <f>'総括表(地区)'!H185</f>
        <v>2252.5728995192458</v>
      </c>
    </row>
    <row r="5" spans="1:11" s="53" customFormat="1" ht="15" customHeight="1">
      <c r="A5" s="52"/>
      <c r="D5" s="118" t="str">
        <f>"蒲田地区"</f>
        <v>蒲田地区</v>
      </c>
      <c r="E5" s="119"/>
      <c r="F5" s="77" t="s">
        <v>38</v>
      </c>
      <c r="G5" s="78">
        <f>'総括表(地区)'!D186</f>
        <v>1781.4351885854642</v>
      </c>
      <c r="H5" s="78">
        <f>'総括表(地区)'!E186</f>
        <v>-262.62805915911167</v>
      </c>
      <c r="I5" s="78">
        <f>'総括表(地区)'!F186</f>
        <v>-773.71468833646804</v>
      </c>
      <c r="J5" s="78">
        <f>'総括表(地区)'!G186</f>
        <v>1333.4405405490754</v>
      </c>
      <c r="K5" s="78">
        <f>'総括表(地区)'!H186</f>
        <v>4073.8350982875445</v>
      </c>
    </row>
    <row r="6" spans="1:11" s="56" customFormat="1" ht="15" customHeight="1">
      <c r="A6" s="55"/>
      <c r="D6" s="120" t="str">
        <f>"区全域"</f>
        <v>区全域</v>
      </c>
      <c r="E6" s="121"/>
      <c r="F6" s="79" t="s">
        <v>38</v>
      </c>
      <c r="G6" s="72">
        <f>'総括表(地区)'!D187</f>
        <v>5500.161443284238</v>
      </c>
      <c r="H6" s="72">
        <f>'総括表(地区)'!E187</f>
        <v>-398.22782610463003</v>
      </c>
      <c r="I6" s="72">
        <f>'総括表(地区)'!F187</f>
        <v>-4130.8692018642487</v>
      </c>
      <c r="J6" s="72">
        <f>'総括表(地区)'!G187</f>
        <v>3484.1157596476978</v>
      </c>
      <c r="K6" s="72">
        <f>'総括表(地区)'!H187</f>
        <v>9371.4422375089016</v>
      </c>
    </row>
    <row r="7" spans="1:11" s="56" customFormat="1" ht="6.95" customHeight="1">
      <c r="A7" s="55"/>
      <c r="E7" s="55"/>
    </row>
    <row r="8" spans="1:11" s="53" customFormat="1" ht="20.100000000000001" customHeight="1">
      <c r="A8" s="57"/>
      <c r="B8" s="54">
        <f>総括表!I5</f>
        <v>2025</v>
      </c>
      <c r="C8" s="54">
        <f>総括表!J5</f>
        <v>2026</v>
      </c>
      <c r="D8" s="54">
        <f>総括表!K5</f>
        <v>2027</v>
      </c>
      <c r="E8" s="54">
        <f>総括表!L5</f>
        <v>2028</v>
      </c>
      <c r="F8" s="54">
        <f>総括表!M5</f>
        <v>2029</v>
      </c>
      <c r="G8" s="54">
        <f>総括表!N5</f>
        <v>2030</v>
      </c>
      <c r="H8" s="54">
        <f>総括表!O5</f>
        <v>2031</v>
      </c>
      <c r="I8" s="54">
        <f>総括表!P5</f>
        <v>2032</v>
      </c>
      <c r="J8" s="54">
        <f>総括表!Q5</f>
        <v>2033</v>
      </c>
      <c r="K8" s="54">
        <f>総括表!R5</f>
        <v>2034</v>
      </c>
    </row>
    <row r="9" spans="1:11" s="56" customFormat="1" ht="15" customHeight="1">
      <c r="A9" s="58" t="str">
        <f>"大森地区"</f>
        <v>大森地区</v>
      </c>
      <c r="B9" s="74">
        <f>'総括表(地区)'!I184</f>
        <v>3200.4194570402628</v>
      </c>
      <c r="C9" s="74">
        <f>'総括表(地区)'!J184</f>
        <v>1412.2934329477157</v>
      </c>
      <c r="D9" s="74">
        <f>'総括表(地区)'!K184</f>
        <v>1364.8764867046284</v>
      </c>
      <c r="E9" s="74">
        <f>'総括表(地区)'!L184</f>
        <v>1320.3054244277546</v>
      </c>
      <c r="F9" s="74">
        <f>'総括表(地区)'!M184</f>
        <v>1265.4772963627488</v>
      </c>
      <c r="G9" s="74">
        <f>'総括表(地区)'!N184</f>
        <v>1252.7403418583565</v>
      </c>
      <c r="H9" s="74">
        <f>'総括表(地区)'!O184</f>
        <v>1211.9093842640937</v>
      </c>
      <c r="I9" s="74">
        <f>'総括表(地区)'!P184</f>
        <v>1222.7372054983759</v>
      </c>
      <c r="J9" s="74">
        <f>'総括表(地区)'!Q184</f>
        <v>1223.6422051334441</v>
      </c>
      <c r="K9" s="74">
        <f>'総括表(地区)'!R184</f>
        <v>1231.2498860167266</v>
      </c>
    </row>
    <row r="10" spans="1:11" s="56" customFormat="1" ht="15" customHeight="1">
      <c r="A10" s="60" t="str">
        <f>"調布地区"</f>
        <v>調布地区</v>
      </c>
      <c r="B10" s="76">
        <f>'総括表(地区)'!I185</f>
        <v>2486.4676447442043</v>
      </c>
      <c r="C10" s="76">
        <f>'総括表(地区)'!J185</f>
        <v>1038.067910976027</v>
      </c>
      <c r="D10" s="76">
        <f>'総括表(地区)'!K185</f>
        <v>1030.3944571122199</v>
      </c>
      <c r="E10" s="76">
        <f>'総括表(地区)'!L185</f>
        <v>1005.6562471824676</v>
      </c>
      <c r="F10" s="76">
        <f>'総括表(地区)'!M185</f>
        <v>985.76912957080526</v>
      </c>
      <c r="G10" s="76">
        <f>'総括表(地区)'!N185</f>
        <v>1000.4350416547379</v>
      </c>
      <c r="H10" s="76">
        <f>'総括表(地区)'!O185</f>
        <v>990.09809904816734</v>
      </c>
      <c r="I10" s="76">
        <f>'総括表(地区)'!P185</f>
        <v>1002.5283595443258</v>
      </c>
      <c r="J10" s="76">
        <f>'総括表(地区)'!Q185</f>
        <v>1020.312813409757</v>
      </c>
      <c r="K10" s="76">
        <f>'総括表(地区)'!R185</f>
        <v>1036.9553369529399</v>
      </c>
    </row>
    <row r="11" spans="1:11" s="56" customFormat="1" ht="15" customHeight="1">
      <c r="A11" s="62" t="str">
        <f>"蒲田地区"</f>
        <v>蒲田地区</v>
      </c>
      <c r="B11" s="78">
        <f>'総括表(地区)'!I186</f>
        <v>4208.8793227154638</v>
      </c>
      <c r="C11" s="78">
        <f>'総括表(地区)'!J186</f>
        <v>2007.7506948641708</v>
      </c>
      <c r="D11" s="78">
        <f>'総括表(地区)'!K186</f>
        <v>1909.5300057779118</v>
      </c>
      <c r="E11" s="78">
        <f>'総括表(地区)'!L186</f>
        <v>1815.167113473582</v>
      </c>
      <c r="F11" s="78">
        <f>'総括表(地区)'!M186</f>
        <v>1751.4516606013979</v>
      </c>
      <c r="G11" s="78">
        <f>'総括表(地区)'!N186</f>
        <v>1685.4753875988006</v>
      </c>
      <c r="H11" s="78">
        <f>'総括表(地区)'!O186</f>
        <v>1632.0443151026707</v>
      </c>
      <c r="I11" s="78">
        <f>'総括表(地区)'!P186</f>
        <v>1565.6121584686362</v>
      </c>
      <c r="J11" s="78">
        <f>'総括表(地区)'!Q186</f>
        <v>1504.5282677166706</v>
      </c>
      <c r="K11" s="78">
        <f>'総括表(地区)'!R186</f>
        <v>1483.9498702686851</v>
      </c>
    </row>
    <row r="12" spans="1:11" s="56" customFormat="1" ht="15" customHeight="1">
      <c r="A12" s="64" t="str">
        <f>"区全域"</f>
        <v>区全域</v>
      </c>
      <c r="B12" s="72">
        <f>'総括表(地区)'!I187</f>
        <v>9895.7664244999305</v>
      </c>
      <c r="C12" s="72">
        <f>'総括表(地区)'!J187</f>
        <v>4458.1120387879128</v>
      </c>
      <c r="D12" s="72">
        <f>'総括表(地区)'!K187</f>
        <v>4304.8009495947608</v>
      </c>
      <c r="E12" s="72">
        <f>'総括表(地区)'!L187</f>
        <v>4141.1287850838044</v>
      </c>
      <c r="F12" s="72">
        <f>'総括表(地区)'!M187</f>
        <v>4002.6980865349515</v>
      </c>
      <c r="G12" s="72">
        <f>'総括表(地区)'!N187</f>
        <v>3938.6507711118948</v>
      </c>
      <c r="H12" s="72">
        <f>'総括表(地区)'!O187</f>
        <v>3834.0517984149315</v>
      </c>
      <c r="I12" s="72">
        <f>'総括表(地区)'!P187</f>
        <v>3790.877723511338</v>
      </c>
      <c r="J12" s="72">
        <f>'総括表(地区)'!Q187</f>
        <v>3748.4832862598719</v>
      </c>
      <c r="K12" s="72">
        <f>'総括表(地区)'!R187</f>
        <v>3752.1550932383516</v>
      </c>
    </row>
    <row r="13" spans="1:11" s="56" customFormat="1" ht="6.95" customHeight="1">
      <c r="A13" s="55"/>
      <c r="E13" s="55"/>
    </row>
    <row r="14" spans="1:11" s="53" customFormat="1" ht="20.100000000000001" customHeight="1">
      <c r="A14" s="57"/>
      <c r="B14" s="54">
        <f>総括表!S5</f>
        <v>2035</v>
      </c>
      <c r="C14" s="54">
        <f>総括表!T5</f>
        <v>2036</v>
      </c>
      <c r="D14" s="54">
        <f>総括表!U5</f>
        <v>2037</v>
      </c>
      <c r="E14" s="54">
        <f>総括表!V5</f>
        <v>2038</v>
      </c>
      <c r="F14" s="54">
        <f>総括表!W5</f>
        <v>2039</v>
      </c>
      <c r="G14" s="54">
        <f>総括表!X5</f>
        <v>2040</v>
      </c>
      <c r="H14" s="54">
        <f>総括表!Y5</f>
        <v>2041</v>
      </c>
      <c r="I14" s="54">
        <f>総括表!Z5</f>
        <v>2042</v>
      </c>
      <c r="J14" s="54">
        <f>総括表!AA5</f>
        <v>2043</v>
      </c>
      <c r="K14" s="54">
        <f>総括表!AB5</f>
        <v>2044</v>
      </c>
    </row>
    <row r="15" spans="1:11" s="56" customFormat="1" ht="15" customHeight="1">
      <c r="A15" s="58" t="str">
        <f t="shared" ref="A15:A18" si="0">A9</f>
        <v>大森地区</v>
      </c>
      <c r="B15" s="74">
        <f>'総括表(地区)'!S184</f>
        <v>1285.5026612447655</v>
      </c>
      <c r="C15" s="74">
        <f>'総括表(地区)'!T184</f>
        <v>1296.759754207842</v>
      </c>
      <c r="D15" s="74">
        <f>'総括表(地区)'!U184</f>
        <v>1310.5565466559758</v>
      </c>
      <c r="E15" s="74">
        <f>'総括表(地区)'!V184</f>
        <v>1287.9470514133257</v>
      </c>
      <c r="F15" s="74">
        <f>'総括表(地区)'!W184</f>
        <v>1301.6921888751954</v>
      </c>
      <c r="G15" s="74">
        <f>'総括表(地区)'!X184</f>
        <v>1273.9049892344358</v>
      </c>
      <c r="H15" s="74">
        <f>'総括表(地区)'!Y184</f>
        <v>1239.0446984532687</v>
      </c>
      <c r="I15" s="74">
        <f>'総括表(地区)'!Z184</f>
        <v>1174.1305941762034</v>
      </c>
      <c r="J15" s="74">
        <f>'総括表(地区)'!AA184</f>
        <v>1015.0353241281301</v>
      </c>
      <c r="K15" s="74">
        <f>'総括表(地区)'!AB184</f>
        <v>930.54785211095066</v>
      </c>
    </row>
    <row r="16" spans="1:11" s="56" customFormat="1" ht="15" customHeight="1">
      <c r="A16" s="60" t="str">
        <f t="shared" si="0"/>
        <v>調布地区</v>
      </c>
      <c r="B16" s="76">
        <f>'総括表(地区)'!S185</f>
        <v>1047.5694239772968</v>
      </c>
      <c r="C16" s="76">
        <f>'総括表(地区)'!T185</f>
        <v>1055.5139146213803</v>
      </c>
      <c r="D16" s="76">
        <f>'総括表(地区)'!U185</f>
        <v>1034.5309988781949</v>
      </c>
      <c r="E16" s="76">
        <f>'総括表(地区)'!V185</f>
        <v>996.72445235177895</v>
      </c>
      <c r="F16" s="76">
        <f>'総括表(地区)'!W185</f>
        <v>1007.179565132478</v>
      </c>
      <c r="G16" s="76">
        <f>'総括表(地区)'!X185</f>
        <v>971.50368123186547</v>
      </c>
      <c r="H16" s="76">
        <f>'総括表(地区)'!Y185</f>
        <v>941.00187397233663</v>
      </c>
      <c r="I16" s="76">
        <f>'総括表(地区)'!Z185</f>
        <v>908.34472246380312</v>
      </c>
      <c r="J16" s="76">
        <f>'総括表(地区)'!AA185</f>
        <v>817.58937097694718</v>
      </c>
      <c r="K16" s="76">
        <f>'総括表(地区)'!AB185</f>
        <v>757.21360468365287</v>
      </c>
    </row>
    <row r="17" spans="1:11" s="56" customFormat="1" ht="15" customHeight="1">
      <c r="A17" s="62" t="str">
        <f t="shared" si="0"/>
        <v>蒲田地区</v>
      </c>
      <c r="B17" s="78">
        <f>'総括表(地区)'!S186</f>
        <v>1487.6026369914423</v>
      </c>
      <c r="C17" s="78">
        <f>'総括表(地区)'!T186</f>
        <v>1433.2366330870323</v>
      </c>
      <c r="D17" s="78">
        <f>'総括表(地区)'!U186</f>
        <v>1366.2654502518658</v>
      </c>
      <c r="E17" s="78">
        <f>'総括表(地区)'!V186</f>
        <v>1325.6067818811689</v>
      </c>
      <c r="F17" s="78">
        <f>'総括表(地区)'!W186</f>
        <v>1326.2887737586641</v>
      </c>
      <c r="G17" s="78">
        <f>'総括表(地区)'!X186</f>
        <v>1325.1631785883983</v>
      </c>
      <c r="H17" s="78">
        <f>'総括表(地区)'!Y186</f>
        <v>1263.8656630206142</v>
      </c>
      <c r="I17" s="78">
        <f>'総括表(地区)'!Z186</f>
        <v>1202.0665932894399</v>
      </c>
      <c r="J17" s="78">
        <f>'総括表(地区)'!AA186</f>
        <v>1019.0364822038708</v>
      </c>
      <c r="K17" s="78">
        <f>'総括表(地区)'!AB186</f>
        <v>945.69441851359795</v>
      </c>
    </row>
    <row r="18" spans="1:11" s="56" customFormat="1" ht="15" customHeight="1">
      <c r="A18" s="64" t="str">
        <f t="shared" si="0"/>
        <v>区全域</v>
      </c>
      <c r="B18" s="72">
        <f>'総括表(地区)'!S187</f>
        <v>3820.6747222135045</v>
      </c>
      <c r="C18" s="72">
        <f>'総括表(地区)'!T187</f>
        <v>3785.5103019162548</v>
      </c>
      <c r="D18" s="72">
        <f>'総括表(地区)'!U187</f>
        <v>3711.3529957860364</v>
      </c>
      <c r="E18" s="72">
        <f>'総括表(地区)'!V187</f>
        <v>3610.2782856462736</v>
      </c>
      <c r="F18" s="72">
        <f>'総括表(地区)'!W187</f>
        <v>3635.1605277663375</v>
      </c>
      <c r="G18" s="72">
        <f>'総括表(地区)'!X187</f>
        <v>3570.5718490546997</v>
      </c>
      <c r="H18" s="72">
        <f>'総括表(地区)'!Y187</f>
        <v>3443.9122354462197</v>
      </c>
      <c r="I18" s="72">
        <f>'総括表(地区)'!Z187</f>
        <v>3284.5419099294463</v>
      </c>
      <c r="J18" s="72">
        <f>'総括表(地区)'!AA187</f>
        <v>2851.661177308948</v>
      </c>
      <c r="K18" s="72">
        <f>'総括表(地区)'!AB187</f>
        <v>2633.4558753082015</v>
      </c>
    </row>
    <row r="19" spans="1:11" s="56" customFormat="1" ht="6.95" customHeight="1">
      <c r="A19" s="55"/>
      <c r="E19" s="55"/>
    </row>
    <row r="20" spans="1:11" s="53" customFormat="1" ht="20.100000000000001" customHeight="1">
      <c r="A20" s="57"/>
      <c r="B20" s="54">
        <f>総括表!AC5</f>
        <v>2045</v>
      </c>
      <c r="C20" s="54">
        <f>総括表!AD5</f>
        <v>2046</v>
      </c>
      <c r="D20" s="54">
        <f>総括表!AE5</f>
        <v>2047</v>
      </c>
      <c r="E20" s="54">
        <f>総括表!AF5</f>
        <v>2048</v>
      </c>
      <c r="F20" s="54">
        <f>総括表!AG5</f>
        <v>2049</v>
      </c>
      <c r="G20" s="54">
        <f>総括表!AH5</f>
        <v>2050</v>
      </c>
      <c r="H20" s="54">
        <f>総括表!AI5</f>
        <v>2051</v>
      </c>
      <c r="I20" s="54">
        <f>総括表!AJ5</f>
        <v>2052</v>
      </c>
      <c r="J20" s="54">
        <f>総括表!AK5</f>
        <v>2053</v>
      </c>
      <c r="K20" s="54">
        <f>総括表!AL5</f>
        <v>2054</v>
      </c>
    </row>
    <row r="21" spans="1:11" s="56" customFormat="1" ht="15" customHeight="1">
      <c r="A21" s="58" t="str">
        <f t="shared" ref="A21:A24" si="1">A9</f>
        <v>大森地区</v>
      </c>
      <c r="B21" s="74">
        <f>'総括表(地区)'!AC184</f>
        <v>803.28222796663556</v>
      </c>
      <c r="C21" s="74">
        <f>'総括表(地区)'!AD184</f>
        <v>733.69347435670556</v>
      </c>
      <c r="D21" s="74">
        <f>'総括表(地区)'!AE184</f>
        <v>646.59353535781236</v>
      </c>
      <c r="E21" s="74">
        <f>'総括表(地区)'!AF184</f>
        <v>600.13857118141789</v>
      </c>
      <c r="F21" s="74">
        <f>'総括表(地区)'!AG184</f>
        <v>656.21355968746093</v>
      </c>
      <c r="G21" s="74">
        <f>'総括表(地区)'!AH184</f>
        <v>673.09265028867389</v>
      </c>
      <c r="H21" s="74">
        <f>'総括表(地区)'!AI184</f>
        <v>709.84535072771962</v>
      </c>
      <c r="I21" s="74">
        <f>'総括表(地区)'!AJ184</f>
        <v>750.3053433543862</v>
      </c>
      <c r="J21" s="74">
        <f>'総括表(地区)'!AK184</f>
        <v>772.01435244316622</v>
      </c>
      <c r="K21" s="74">
        <f>'総括表(地区)'!AL184</f>
        <v>801.68801744981738</v>
      </c>
    </row>
    <row r="22" spans="1:11" s="56" customFormat="1" ht="15" customHeight="1">
      <c r="A22" s="60" t="str">
        <f t="shared" si="1"/>
        <v>調布地区</v>
      </c>
      <c r="B22" s="76">
        <f>'総括表(地区)'!AC185</f>
        <v>707.75663271441522</v>
      </c>
      <c r="C22" s="76">
        <f>'総括表(地区)'!AD185</f>
        <v>670.68734625752006</v>
      </c>
      <c r="D22" s="76">
        <f>'総括表(地区)'!AE185</f>
        <v>659.46129185052155</v>
      </c>
      <c r="E22" s="76">
        <f>'総括表(地区)'!AF185</f>
        <v>631.75853995106604</v>
      </c>
      <c r="F22" s="76">
        <f>'総括表(地区)'!AG185</f>
        <v>661.90513360099476</v>
      </c>
      <c r="G22" s="76">
        <f>'総括表(地区)'!AH185</f>
        <v>681.3080792425468</v>
      </c>
      <c r="H22" s="76">
        <f>'総括表(地区)'!AI185</f>
        <v>706.33120298095821</v>
      </c>
      <c r="I22" s="76">
        <f>'総括表(地区)'!AJ185</f>
        <v>729.99391044028255</v>
      </c>
      <c r="J22" s="76">
        <f>'総括表(地区)'!AK185</f>
        <v>727.46642623704702</v>
      </c>
      <c r="K22" s="76">
        <f>'総括表(地区)'!AL185</f>
        <v>744.11889307643582</v>
      </c>
    </row>
    <row r="23" spans="1:11" s="56" customFormat="1" ht="15" customHeight="1">
      <c r="A23" s="62" t="str">
        <f t="shared" si="1"/>
        <v>蒲田地区</v>
      </c>
      <c r="B23" s="78">
        <f>'総括表(地区)'!AC186</f>
        <v>859.504394671721</v>
      </c>
      <c r="C23" s="78">
        <f>'総括表(地区)'!AD186</f>
        <v>761.46573971891507</v>
      </c>
      <c r="D23" s="78">
        <f>'総括表(地区)'!AE186</f>
        <v>725.72694554813768</v>
      </c>
      <c r="E23" s="78">
        <f>'総括表(地区)'!AF186</f>
        <v>726.52463901168971</v>
      </c>
      <c r="F23" s="78">
        <f>'総括表(地区)'!AG186</f>
        <v>790.38254335189652</v>
      </c>
      <c r="G23" s="78">
        <f>'総括表(地区)'!AH186</f>
        <v>838.06603454396668</v>
      </c>
      <c r="H23" s="78">
        <f>'総括表(地区)'!AI186</f>
        <v>886.47186818023135</v>
      </c>
      <c r="I23" s="78">
        <f>'総括表(地区)'!AJ186</f>
        <v>922.07179858502968</v>
      </c>
      <c r="J23" s="78">
        <f>'総括表(地区)'!AK186</f>
        <v>931.36480870870196</v>
      </c>
      <c r="K23" s="78">
        <f>'総括表(地区)'!AL186</f>
        <v>957.40362829125127</v>
      </c>
    </row>
    <row r="24" spans="1:11" s="56" customFormat="1" ht="15" customHeight="1">
      <c r="A24" s="64" t="str">
        <f t="shared" si="1"/>
        <v>区全域</v>
      </c>
      <c r="B24" s="72">
        <f>'総括表(地区)'!AC187</f>
        <v>2370.5432553527717</v>
      </c>
      <c r="C24" s="72">
        <f>'総括表(地区)'!AD187</f>
        <v>2165.8465603331406</v>
      </c>
      <c r="D24" s="72">
        <f>'総括表(地区)'!AE187</f>
        <v>2031.7817727564716</v>
      </c>
      <c r="E24" s="72">
        <f>'総括表(地区)'!AF187</f>
        <v>1958.4217501441738</v>
      </c>
      <c r="F24" s="72">
        <f>'総括表(地区)'!AG187</f>
        <v>2108.5012366403521</v>
      </c>
      <c r="G24" s="72">
        <f>'総括表(地区)'!AH187</f>
        <v>2192.4667640751877</v>
      </c>
      <c r="H24" s="72">
        <f>'総括表(地区)'!AI187</f>
        <v>2302.6484218889091</v>
      </c>
      <c r="I24" s="72">
        <f>'総括表(地区)'!AJ187</f>
        <v>2402.3710523796985</v>
      </c>
      <c r="J24" s="72">
        <f>'総括表(地区)'!AK187</f>
        <v>2430.8455873889152</v>
      </c>
      <c r="K24" s="72">
        <f>'総括表(地区)'!AL187</f>
        <v>2503.2105388175046</v>
      </c>
    </row>
    <row r="25" spans="1:11" s="56" customFormat="1" ht="6.95" customHeight="1">
      <c r="A25" s="55"/>
      <c r="E25" s="55"/>
    </row>
    <row r="26" spans="1:11" s="56" customFormat="1" ht="20.100000000000001" customHeight="1">
      <c r="A26" s="66"/>
      <c r="B26" s="54">
        <f>総括表!AM5</f>
        <v>2055</v>
      </c>
      <c r="C26" s="54">
        <f>総括表!AN5</f>
        <v>2056</v>
      </c>
      <c r="D26" s="54">
        <f>総括表!AO5</f>
        <v>2057</v>
      </c>
      <c r="E26" s="54">
        <f>総括表!AP5</f>
        <v>2058</v>
      </c>
      <c r="F26" s="54">
        <f>総括表!AQ5</f>
        <v>2059</v>
      </c>
      <c r="G26" s="54">
        <f>総括表!AR5</f>
        <v>2060</v>
      </c>
      <c r="H26" s="54">
        <f>総括表!AS5</f>
        <v>2061</v>
      </c>
      <c r="I26" s="54">
        <f>総括表!AT5</f>
        <v>2062</v>
      </c>
      <c r="J26" s="54">
        <f>総括表!AU5</f>
        <v>2063</v>
      </c>
      <c r="K26" s="54">
        <f>総括表!AV5</f>
        <v>2064</v>
      </c>
    </row>
    <row r="27" spans="1:11" s="56" customFormat="1" ht="15" customHeight="1">
      <c r="A27" s="58" t="str">
        <f t="shared" ref="A27:A30" si="2">A9</f>
        <v>大森地区</v>
      </c>
      <c r="B27" s="74">
        <f>'総括表(地区)'!AM184</f>
        <v>826.2460122302756</v>
      </c>
      <c r="C27" s="74">
        <f>'総括表(地区)'!AN184</f>
        <v>852.69913344896565</v>
      </c>
      <c r="D27" s="74">
        <f>'総括表(地区)'!AO184</f>
        <v>881.00368501524599</v>
      </c>
      <c r="E27" s="74">
        <f>'総括表(地区)'!AP184</f>
        <v>873.96714844413896</v>
      </c>
      <c r="F27" s="74">
        <f>'総括表(地区)'!AQ184</f>
        <v>903.17154623940905</v>
      </c>
      <c r="G27" s="74">
        <f>'総括表(地区)'!AR184</f>
        <v>918.00182954981631</v>
      </c>
      <c r="H27" s="74">
        <f>'総括表(地区)'!AS184</f>
        <v>935.97663282618134</v>
      </c>
      <c r="I27" s="74">
        <f>'総括表(地区)'!AT184</f>
        <v>951.53766775936231</v>
      </c>
      <c r="J27" s="74">
        <f>'総括表(地区)'!AU184</f>
        <v>957.90837565412915</v>
      </c>
      <c r="K27" s="74">
        <f>'総括表(地区)'!AV184</f>
        <v>968.752950298938</v>
      </c>
    </row>
    <row r="28" spans="1:11" s="56" customFormat="1" ht="15" customHeight="1">
      <c r="A28" s="60" t="str">
        <f t="shared" si="2"/>
        <v>調布地区</v>
      </c>
      <c r="B28" s="76">
        <f>'総括表(地区)'!AM185</f>
        <v>768.60850277138206</v>
      </c>
      <c r="C28" s="76">
        <f>'総括表(地区)'!AN185</f>
        <v>792.88347322146922</v>
      </c>
      <c r="D28" s="76">
        <f>'総括表(地区)'!AO185</f>
        <v>803.29249248691792</v>
      </c>
      <c r="E28" s="76">
        <f>'総括表(地区)'!AP185</f>
        <v>784.05049525333538</v>
      </c>
      <c r="F28" s="76">
        <f>'総括表(地区)'!AQ185</f>
        <v>801.56515652831445</v>
      </c>
      <c r="G28" s="76">
        <f>'総括表(地区)'!AR185</f>
        <v>817.67948002635671</v>
      </c>
      <c r="H28" s="76">
        <f>'総括表(地区)'!AS185</f>
        <v>834.22955338448651</v>
      </c>
      <c r="I28" s="76">
        <f>'総括表(地区)'!AT185</f>
        <v>839.00014773425369</v>
      </c>
      <c r="J28" s="76">
        <f>'総括表(地区)'!AU185</f>
        <v>830.43393496514705</v>
      </c>
      <c r="K28" s="76">
        <f>'総括表(地区)'!AV185</f>
        <v>834.05359446092723</v>
      </c>
    </row>
    <row r="29" spans="1:11" s="56" customFormat="1" ht="15" customHeight="1">
      <c r="A29" s="62" t="str">
        <f t="shared" si="2"/>
        <v>蒲田地区</v>
      </c>
      <c r="B29" s="78">
        <f>'総括表(地区)'!AM186</f>
        <v>979.22909977623146</v>
      </c>
      <c r="C29" s="78">
        <f>'総括表(地区)'!AN186</f>
        <v>996.9071823468463</v>
      </c>
      <c r="D29" s="78">
        <f>'総括表(地区)'!AO186</f>
        <v>1015.5277345573256</v>
      </c>
      <c r="E29" s="78">
        <f>'総括表(地区)'!AP186</f>
        <v>991.50421417379869</v>
      </c>
      <c r="F29" s="78">
        <f>'総括表(地区)'!AQ186</f>
        <v>1012.5804404399995</v>
      </c>
      <c r="G29" s="78">
        <f>'総括表(地区)'!AR186</f>
        <v>1024.2563072424368</v>
      </c>
      <c r="H29" s="78">
        <f>'総括表(地区)'!AS186</f>
        <v>1029.008764279899</v>
      </c>
      <c r="I29" s="78">
        <f>'総括表(地区)'!AT186</f>
        <v>1028.4890737495055</v>
      </c>
      <c r="J29" s="78">
        <f>'総括表(地区)'!AU186</f>
        <v>1031.9960329062128</v>
      </c>
      <c r="K29" s="78">
        <f>'総括表(地区)'!AV186</f>
        <v>1026.2290597784438</v>
      </c>
    </row>
    <row r="30" spans="1:11" s="56" customFormat="1" ht="15" customHeight="1">
      <c r="A30" s="64" t="str">
        <f t="shared" si="2"/>
        <v>区全域</v>
      </c>
      <c r="B30" s="72">
        <f>'総括表(地区)'!AM187</f>
        <v>2574.0836147778891</v>
      </c>
      <c r="C30" s="72">
        <f>'総括表(地区)'!AN187</f>
        <v>2642.4897890172811</v>
      </c>
      <c r="D30" s="72">
        <f>'総括表(地区)'!AO187</f>
        <v>2699.8239120594899</v>
      </c>
      <c r="E30" s="72">
        <f>'総括表(地区)'!AP187</f>
        <v>2649.5218578712729</v>
      </c>
      <c r="F30" s="72">
        <f>'総括表(地区)'!AQ187</f>
        <v>2717.3171432077229</v>
      </c>
      <c r="G30" s="72">
        <f>'総括表(地区)'!AR187</f>
        <v>2759.93761681861</v>
      </c>
      <c r="H30" s="72">
        <f>'総括表(地区)'!AS187</f>
        <v>2799.2149504905669</v>
      </c>
      <c r="I30" s="72">
        <f>'総括表(地区)'!AT187</f>
        <v>2819.0268892431213</v>
      </c>
      <c r="J30" s="72">
        <f>'総括表(地区)'!AU187</f>
        <v>2820.3383435254891</v>
      </c>
      <c r="K30" s="72">
        <f>'総括表(地区)'!AV187</f>
        <v>2829.0356045383087</v>
      </c>
    </row>
    <row r="31" spans="1:11" s="56" customFormat="1" ht="6.95" customHeight="1">
      <c r="A31" s="55"/>
      <c r="E31" s="55"/>
    </row>
    <row r="32" spans="1:11" s="53" customFormat="1" ht="20.100000000000001" customHeight="1">
      <c r="A32" s="57"/>
      <c r="B32" s="54">
        <f>総括表!AW5</f>
        <v>2065</v>
      </c>
      <c r="C32" s="54">
        <f>総括表!AX5</f>
        <v>2066</v>
      </c>
      <c r="D32" s="54">
        <f>総括表!AY5</f>
        <v>2067</v>
      </c>
      <c r="E32" s="54">
        <f>総括表!AZ5</f>
        <v>2068</v>
      </c>
      <c r="F32" s="54">
        <f>総括表!BA5</f>
        <v>2069</v>
      </c>
      <c r="G32" s="54">
        <f>総括表!BB5</f>
        <v>2070</v>
      </c>
      <c r="H32" s="54">
        <f>総括表!BC5</f>
        <v>2071</v>
      </c>
      <c r="I32" s="54" t="str">
        <f>総括表!BD5</f>
        <v>　</v>
      </c>
      <c r="J32" s="54" t="str">
        <f>総括表!BE5</f>
        <v>　</v>
      </c>
      <c r="K32" s="54" t="str">
        <f>総括表!BF5</f>
        <v>　</v>
      </c>
    </row>
    <row r="33" spans="1:11" s="56" customFormat="1" ht="15" customHeight="1">
      <c r="A33" s="58" t="str">
        <f t="shared" ref="A33:A36" si="3">A9</f>
        <v>大森地区</v>
      </c>
      <c r="B33" s="74">
        <f>'総括表(地区)'!AW184</f>
        <v>972.41425279283874</v>
      </c>
      <c r="C33" s="74">
        <f>'総括表(地区)'!AX184</f>
        <v>978.03541016705196</v>
      </c>
      <c r="D33" s="74">
        <f>'総括表(地区)'!AY184</f>
        <v>968.25808428025675</v>
      </c>
      <c r="E33" s="74">
        <f>'総括表(地区)'!AZ184</f>
        <v>955.07444656477173</v>
      </c>
      <c r="F33" s="74">
        <f>'総括表(地区)'!BA184</f>
        <v>935.72569717271676</v>
      </c>
      <c r="G33" s="74">
        <f>'総括表(地区)'!BB184</f>
        <v>919.41236207109591</v>
      </c>
      <c r="H33" s="74">
        <f>'総括表(地区)'!BC184</f>
        <v>902.77260094975486</v>
      </c>
      <c r="I33" s="74">
        <f>'総括表(地区)'!BD184</f>
        <v>0</v>
      </c>
      <c r="J33" s="74">
        <f>'総括表(地区)'!BE184</f>
        <v>0</v>
      </c>
      <c r="K33" s="74">
        <f>'総括表(地区)'!BF184</f>
        <v>0</v>
      </c>
    </row>
    <row r="34" spans="1:11" s="56" customFormat="1" ht="15" customHeight="1">
      <c r="A34" s="60" t="str">
        <f t="shared" si="3"/>
        <v>調布地区</v>
      </c>
      <c r="B34" s="76">
        <f>'総括表(地区)'!AW185</f>
        <v>841.94504389116253</v>
      </c>
      <c r="C34" s="76">
        <f>'総括表(地区)'!AX185</f>
        <v>839.29829715200424</v>
      </c>
      <c r="D34" s="76">
        <f>'総括表(地区)'!AY185</f>
        <v>826.17789976382983</v>
      </c>
      <c r="E34" s="76">
        <f>'総括表(地区)'!AZ185</f>
        <v>808.1631032611715</v>
      </c>
      <c r="F34" s="76">
        <f>'総括表(地区)'!BA185</f>
        <v>793.0963748200885</v>
      </c>
      <c r="G34" s="76">
        <f>'総括表(地区)'!BB185</f>
        <v>783.64305233989387</v>
      </c>
      <c r="H34" s="76">
        <f>'総括表(地区)'!BC185</f>
        <v>774.41327806101344</v>
      </c>
      <c r="I34" s="76">
        <f>'総括表(地区)'!BD185</f>
        <v>0</v>
      </c>
      <c r="J34" s="76">
        <f>'総括表(地区)'!BE185</f>
        <v>0</v>
      </c>
      <c r="K34" s="76">
        <f>'総括表(地区)'!BF185</f>
        <v>0</v>
      </c>
    </row>
    <row r="35" spans="1:11" s="56" customFormat="1" ht="15" customHeight="1">
      <c r="A35" s="62" t="str">
        <f t="shared" si="3"/>
        <v>蒲田地区</v>
      </c>
      <c r="B35" s="78">
        <f>'総括表(地区)'!AW186</f>
        <v>1018.8723536765433</v>
      </c>
      <c r="C35" s="78">
        <f>'総括表(地区)'!AX186</f>
        <v>997.38357170456106</v>
      </c>
      <c r="D35" s="78">
        <f>'総括表(地区)'!AY186</f>
        <v>957.53252120692321</v>
      </c>
      <c r="E35" s="78">
        <f>'総括表(地区)'!AZ186</f>
        <v>924.36346629363914</v>
      </c>
      <c r="F35" s="78">
        <f>'総括表(地区)'!BA186</f>
        <v>886.44683822261129</v>
      </c>
      <c r="G35" s="78">
        <f>'総括表(地区)'!BB186</f>
        <v>851.75525711073465</v>
      </c>
      <c r="H35" s="78">
        <f>'総括表(地区)'!BC186</f>
        <v>826.17326959894194</v>
      </c>
      <c r="I35" s="78">
        <f>'総括表(地区)'!BD186</f>
        <v>0</v>
      </c>
      <c r="J35" s="78">
        <f>'総括表(地区)'!BE186</f>
        <v>0</v>
      </c>
      <c r="K35" s="78">
        <f>'総括表(地区)'!BF186</f>
        <v>0</v>
      </c>
    </row>
    <row r="36" spans="1:11" s="56" customFormat="1" ht="15" customHeight="1">
      <c r="A36" s="64" t="str">
        <f t="shared" si="3"/>
        <v>区全域</v>
      </c>
      <c r="B36" s="72">
        <f>'総括表(地区)'!AW187</f>
        <v>2833.2316503605443</v>
      </c>
      <c r="C36" s="72">
        <f>'総括表(地区)'!AX187</f>
        <v>2814.7172790236173</v>
      </c>
      <c r="D36" s="72">
        <f>'総括表(地区)'!AY187</f>
        <v>2751.9685052510099</v>
      </c>
      <c r="E36" s="72">
        <f>'総括表(地区)'!AZ187</f>
        <v>2687.6010161195823</v>
      </c>
      <c r="F36" s="72">
        <f>'総括表(地区)'!BA187</f>
        <v>2615.2689102154168</v>
      </c>
      <c r="G36" s="72">
        <f>'総括表(地区)'!BB187</f>
        <v>2554.8106715217245</v>
      </c>
      <c r="H36" s="72">
        <f>'総括表(地区)'!BC187</f>
        <v>2503.3591486097102</v>
      </c>
      <c r="I36" s="72" t="str">
        <f>'総括表(地区)'!BD187</f>
        <v>　</v>
      </c>
      <c r="J36" s="72" t="str">
        <f>'総括表(地区)'!BE187</f>
        <v>　</v>
      </c>
      <c r="K36" s="72" t="str">
        <f>'総括表(地区)'!BF187</f>
        <v>　</v>
      </c>
    </row>
  </sheetData>
  <mergeCells count="5">
    <mergeCell ref="D2:E2"/>
    <mergeCell ref="D3:E3"/>
    <mergeCell ref="D4:E4"/>
    <mergeCell ref="D5:E5"/>
    <mergeCell ref="D6:E6"/>
  </mergeCells>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K19"/>
  <sheetViews>
    <sheetView zoomScale="70" zoomScaleNormal="70" workbookViewId="0">
      <selection activeCell="I23" sqref="I23"/>
    </sheetView>
  </sheetViews>
  <sheetFormatPr defaultColWidth="9" defaultRowHeight="15" customHeight="1"/>
  <cols>
    <col min="1" max="1" width="18.5" style="51" customWidth="1"/>
    <col min="2" max="10" width="11.875" style="50" customWidth="1"/>
    <col min="11" max="11" width="15.625" style="50" customWidth="1"/>
    <col min="12" max="16384" width="9" style="50"/>
  </cols>
  <sheetData>
    <row r="1" spans="1:11" ht="30" customHeight="1">
      <c r="A1" s="49" t="str">
        <f>総括表!$A$176</f>
        <v>：自然増減_年間_区全域</v>
      </c>
      <c r="K1" s="51" t="s">
        <v>28</v>
      </c>
    </row>
    <row r="2" spans="1:11" s="53" customFormat="1" ht="20.100000000000001" customHeight="1">
      <c r="A2" s="52"/>
      <c r="E2" s="54"/>
      <c r="F2" s="54">
        <f>総括表!C5</f>
        <v>2019</v>
      </c>
      <c r="G2" s="54">
        <f>総括表!D5</f>
        <v>2020</v>
      </c>
      <c r="H2" s="54">
        <f>総括表!E5</f>
        <v>2021</v>
      </c>
      <c r="I2" s="54">
        <f>総括表!F5</f>
        <v>2022</v>
      </c>
      <c r="J2" s="54">
        <f>総括表!G5</f>
        <v>2023</v>
      </c>
      <c r="K2" s="54">
        <f>総括表!H5</f>
        <v>2024</v>
      </c>
    </row>
    <row r="3" spans="1:11" s="56" customFormat="1" ht="20.100000000000001" customHeight="1">
      <c r="A3" s="55"/>
      <c r="E3" s="66" t="s">
        <v>27</v>
      </c>
      <c r="F3" s="71">
        <f>IF(総括表!C179="","",総括表!C179)</f>
        <v>-0.6953417765944323</v>
      </c>
      <c r="G3" s="71">
        <f>IF(総括表!D179="","",総括表!D179)</f>
        <v>-541.16484337277689</v>
      </c>
      <c r="H3" s="71">
        <f>IF(総括表!E179="","",総括表!E179)</f>
        <v>-422.77217389523867</v>
      </c>
      <c r="I3" s="71">
        <f>IF(総括表!F179="","",総括表!F179)</f>
        <v>-838.13079813580953</v>
      </c>
      <c r="J3" s="71">
        <f>IF(総括表!G179="","",総括表!G179)</f>
        <v>-3762.1157596479316</v>
      </c>
      <c r="K3" s="71">
        <f>IF(総括表!H179="","",総括表!H179)</f>
        <v>-4162.4422375090471</v>
      </c>
    </row>
    <row r="4" spans="1:11" s="56" customFormat="1" ht="6.95" customHeight="1">
      <c r="A4" s="55"/>
      <c r="E4" s="55"/>
    </row>
    <row r="5" spans="1:11" s="53" customFormat="1" ht="20.100000000000001" customHeight="1">
      <c r="A5" s="57"/>
      <c r="B5" s="54">
        <f>総括表!I5</f>
        <v>2025</v>
      </c>
      <c r="C5" s="54">
        <f>総括表!J5</f>
        <v>2026</v>
      </c>
      <c r="D5" s="54">
        <f>総括表!K5</f>
        <v>2027</v>
      </c>
      <c r="E5" s="54">
        <f>総括表!L5</f>
        <v>2028</v>
      </c>
      <c r="F5" s="54">
        <f>総括表!M5</f>
        <v>2029</v>
      </c>
      <c r="G5" s="54">
        <f>総括表!N5</f>
        <v>2030</v>
      </c>
      <c r="H5" s="54">
        <f>総括表!O5</f>
        <v>2031</v>
      </c>
      <c r="I5" s="54">
        <f>総括表!P5</f>
        <v>2032</v>
      </c>
      <c r="J5" s="54">
        <f>総括表!Q5</f>
        <v>2033</v>
      </c>
      <c r="K5" s="54">
        <f>総括表!R5</f>
        <v>2034</v>
      </c>
    </row>
    <row r="6" spans="1:11" s="56" customFormat="1" ht="20.100000000000001" customHeight="1">
      <c r="A6" s="64" t="str">
        <f>総括表!B10</f>
        <v>基本推計</v>
      </c>
      <c r="B6" s="72">
        <f>IF(総括表!I179="","",総括表!I179)</f>
        <v>-3011</v>
      </c>
      <c r="C6" s="72">
        <f>IF(総括表!J179="","",総括表!J179)</f>
        <v>-3789.2742028956254</v>
      </c>
      <c r="D6" s="72">
        <f>IF(総括表!K179="","",総括表!K179)</f>
        <v>-3850.5947566896457</v>
      </c>
      <c r="E6" s="72">
        <f>IF(総括表!L179="","",総括表!L179)</f>
        <v>-3881.7473986745945</v>
      </c>
      <c r="F6" s="72">
        <f>IF(総括表!M179="","",総括表!M179)</f>
        <v>-3952.8353205092399</v>
      </c>
      <c r="G6" s="72">
        <f>IF(総括表!N179="","",総括表!N179)</f>
        <v>-3975.4850386187227</v>
      </c>
      <c r="H6" s="72">
        <f>IF(総括表!O179="","",総括表!O179)</f>
        <v>-3586.2104423395567</v>
      </c>
      <c r="I6" s="72">
        <f>IF(総括表!P179="","",総括表!P179)</f>
        <v>-3567.1409914304586</v>
      </c>
      <c r="J6" s="72">
        <f>IF(総括表!Q179="","",総括表!Q179)</f>
        <v>-3557.8183579247816</v>
      </c>
      <c r="K6" s="72">
        <f>IF(総括表!R179="","",総括表!R179)</f>
        <v>-3619.7052368083296</v>
      </c>
    </row>
    <row r="7" spans="1:11" s="56" customFormat="1" ht="6.95" customHeight="1">
      <c r="A7" s="55"/>
      <c r="E7" s="55"/>
    </row>
    <row r="8" spans="1:11" s="53" customFormat="1" ht="20.100000000000001" customHeight="1">
      <c r="A8" s="57"/>
      <c r="B8" s="54">
        <f>総括表!S5</f>
        <v>2035</v>
      </c>
      <c r="C8" s="54">
        <f>総括表!T5</f>
        <v>2036</v>
      </c>
      <c r="D8" s="54">
        <f>総括表!U5</f>
        <v>2037</v>
      </c>
      <c r="E8" s="54">
        <f>総括表!V5</f>
        <v>2038</v>
      </c>
      <c r="F8" s="54">
        <f>総括表!W5</f>
        <v>2039</v>
      </c>
      <c r="G8" s="54">
        <f>総括表!X5</f>
        <v>2040</v>
      </c>
      <c r="H8" s="54">
        <f>総括表!Y5</f>
        <v>2041</v>
      </c>
      <c r="I8" s="54">
        <f>総括表!Z5</f>
        <v>2042</v>
      </c>
      <c r="J8" s="54">
        <f>総括表!AA5</f>
        <v>2043</v>
      </c>
      <c r="K8" s="54">
        <f>総括表!AB5</f>
        <v>2044</v>
      </c>
    </row>
    <row r="9" spans="1:11" s="56" customFormat="1" ht="20.100000000000001" customHeight="1">
      <c r="A9" s="64" t="str">
        <f t="shared" ref="A9" si="0">A6</f>
        <v>基本推計</v>
      </c>
      <c r="B9" s="72">
        <f>IF(総括表!S179="","",総括表!S179)</f>
        <v>-3679.2859431456018</v>
      </c>
      <c r="C9" s="72">
        <f>IF(総括表!T179="","",総括表!T179)</f>
        <v>-3331.6800358912324</v>
      </c>
      <c r="D9" s="72">
        <f>IF(総括表!U179="","",総括表!U179)</f>
        <v>-3292.8605622876084</v>
      </c>
      <c r="E9" s="72">
        <f>IF(総括表!V179="","",総括表!V179)</f>
        <v>-3231.8899670507317</v>
      </c>
      <c r="F9" s="72">
        <f>IF(総括表!W179="","",総括表!W179)</f>
        <v>-3295.6620333728943</v>
      </c>
      <c r="G9" s="72">
        <f>IF(総括表!X179="","",総括表!X179)</f>
        <v>-3337.1653329064857</v>
      </c>
      <c r="H9" s="72">
        <f>IF(総括表!Y179="","",総括表!Y179)</f>
        <v>-3018.278458894747</v>
      </c>
      <c r="I9" s="72">
        <f>IF(総括表!Z179="","",総括表!Z179)</f>
        <v>-3050.8498669979363</v>
      </c>
      <c r="J9" s="72">
        <f>IF(総括表!AA179="","",総括表!AA179)</f>
        <v>-3033.223495155823</v>
      </c>
      <c r="K9" s="72">
        <f>IF(総括表!AB179="","",総括表!AB179)</f>
        <v>-3040.1974767621869</v>
      </c>
    </row>
    <row r="10" spans="1:11" s="56" customFormat="1" ht="6.95" customHeight="1">
      <c r="A10" s="55"/>
      <c r="E10" s="55"/>
    </row>
    <row r="11" spans="1:11" s="53" customFormat="1" ht="20.100000000000001" customHeight="1">
      <c r="A11" s="57"/>
      <c r="B11" s="54">
        <f>総括表!AC5</f>
        <v>2045</v>
      </c>
      <c r="C11" s="54">
        <f>総括表!AD5</f>
        <v>2046</v>
      </c>
      <c r="D11" s="54">
        <f>総括表!AE5</f>
        <v>2047</v>
      </c>
      <c r="E11" s="54">
        <f>総括表!AF5</f>
        <v>2048</v>
      </c>
      <c r="F11" s="54">
        <f>総括表!AG5</f>
        <v>2049</v>
      </c>
      <c r="G11" s="54">
        <f>総括表!AH5</f>
        <v>2050</v>
      </c>
      <c r="H11" s="54">
        <f>総括表!AI5</f>
        <v>2051</v>
      </c>
      <c r="I11" s="54">
        <f>総括表!AJ5</f>
        <v>2052</v>
      </c>
      <c r="J11" s="54">
        <f>総括表!AK5</f>
        <v>2053</v>
      </c>
      <c r="K11" s="54">
        <f>総括表!AL5</f>
        <v>2054</v>
      </c>
    </row>
    <row r="12" spans="1:11" s="56" customFormat="1" ht="20.100000000000001" customHeight="1">
      <c r="A12" s="64" t="str">
        <f t="shared" ref="A12" si="1">A6</f>
        <v>基本推計</v>
      </c>
      <c r="B12" s="72">
        <f>IF(総括表!AC179="","",総括表!AC179)</f>
        <v>-3055.6763366628238</v>
      </c>
      <c r="C12" s="72">
        <f>IF(総括表!AD179="","",総括表!AD179)</f>
        <v>-2914.3390659862525</v>
      </c>
      <c r="D12" s="72">
        <f>IF(総括表!AE179="","",総括表!AE179)</f>
        <v>-2971.7037775155923</v>
      </c>
      <c r="E12" s="72">
        <f>IF(総括表!AF179="","",総括表!AF179)</f>
        <v>-3000.192103890834</v>
      </c>
      <c r="F12" s="72">
        <f>IF(総括表!AG179="","",総括表!AG179)</f>
        <v>-3088.0008026282721</v>
      </c>
      <c r="G12" s="72">
        <f>IF(総括表!AH179="","",総括表!AH179)</f>
        <v>-3196.2613781817836</v>
      </c>
      <c r="H12" s="72">
        <f>IF(総括表!AI179="","",総括表!AI179)</f>
        <v>-3329.3476904247273</v>
      </c>
      <c r="I12" s="72">
        <f>IF(総括表!AJ179="","",総括表!AJ179)</f>
        <v>-3487.4154745863061</v>
      </c>
      <c r="J12" s="72">
        <f>IF(総括表!AK179="","",総括表!AK179)</f>
        <v>-3583.6151316849446</v>
      </c>
      <c r="K12" s="72">
        <f>IF(総括表!AL179="","",総括表!AL179)</f>
        <v>-3738.5180137610787</v>
      </c>
    </row>
    <row r="13" spans="1:11" s="56" customFormat="1" ht="6.95" customHeight="1">
      <c r="A13" s="55"/>
      <c r="E13" s="55"/>
    </row>
    <row r="14" spans="1:11" s="56" customFormat="1" ht="20.100000000000001" customHeight="1">
      <c r="A14" s="66"/>
      <c r="B14" s="54">
        <f>総括表!AM5</f>
        <v>2055</v>
      </c>
      <c r="C14" s="54">
        <f>総括表!AN5</f>
        <v>2056</v>
      </c>
      <c r="D14" s="54">
        <f>総括表!AO5</f>
        <v>2057</v>
      </c>
      <c r="E14" s="54">
        <f>総括表!AP5</f>
        <v>2058</v>
      </c>
      <c r="F14" s="54">
        <f>総括表!AQ5</f>
        <v>2059</v>
      </c>
      <c r="G14" s="54">
        <f>総括表!AR5</f>
        <v>2060</v>
      </c>
      <c r="H14" s="54">
        <f>総括表!AS5</f>
        <v>2061</v>
      </c>
      <c r="I14" s="54">
        <f>総括表!AT5</f>
        <v>2062</v>
      </c>
      <c r="J14" s="54">
        <f>総括表!AU5</f>
        <v>2063</v>
      </c>
      <c r="K14" s="54">
        <f>総括表!AV5</f>
        <v>2064</v>
      </c>
    </row>
    <row r="15" spans="1:11" s="56" customFormat="1" ht="20.100000000000001" customHeight="1">
      <c r="A15" s="64" t="str">
        <f t="shared" ref="A15" si="2">A6</f>
        <v>基本推計</v>
      </c>
      <c r="B15" s="72">
        <f>IF(総括表!AM179="","",総括表!AM179)</f>
        <v>-3892.7989275490663</v>
      </c>
      <c r="C15" s="72">
        <f>IF(総括表!AN179="","",総括表!AN179)</f>
        <v>-4056.6426765629576</v>
      </c>
      <c r="D15" s="72">
        <f>IF(総括表!AO179="","",総括表!AO179)</f>
        <v>-4219.5879539183034</v>
      </c>
      <c r="E15" s="72">
        <f>IF(総括表!AP179="","",総括表!AP179)</f>
        <v>-4287.9622209667777</v>
      </c>
      <c r="F15" s="72">
        <f>IF(総括表!AQ179="","",総括表!AQ179)</f>
        <v>-4445.3373062017063</v>
      </c>
      <c r="G15" s="72">
        <f>IF(総括表!AR179="","",総括表!AR179)</f>
        <v>-4576.7121068157994</v>
      </c>
      <c r="H15" s="72">
        <f>IF(総括表!AS179="","",総括表!AS179)</f>
        <v>-4688.4953265718132</v>
      </c>
      <c r="I15" s="72">
        <f>IF(総括表!AT179="","",総括表!AT179)</f>
        <v>-4765.9303967349733</v>
      </c>
      <c r="J15" s="72">
        <f>IF(総括表!AU179="","",総括表!AU179)</f>
        <v>-4837.8643020667869</v>
      </c>
      <c r="K15" s="72">
        <f>IF(総括表!AV179="","",総括表!AV179)</f>
        <v>-4893.4898068903058</v>
      </c>
    </row>
    <row r="16" spans="1:11" s="56" customFormat="1" ht="6.95" customHeight="1">
      <c r="A16" s="55"/>
      <c r="E16" s="55"/>
    </row>
    <row r="17" spans="1:11" s="53" customFormat="1" ht="20.100000000000001" customHeight="1">
      <c r="A17" s="57"/>
      <c r="B17" s="54">
        <f>総括表!AW5</f>
        <v>2065</v>
      </c>
      <c r="C17" s="54">
        <f>総括表!AX5</f>
        <v>2066</v>
      </c>
      <c r="D17" s="54">
        <f>総括表!AY5</f>
        <v>2067</v>
      </c>
      <c r="E17" s="54">
        <f>総括表!AZ5</f>
        <v>2068</v>
      </c>
      <c r="F17" s="54">
        <f>総括表!BA5</f>
        <v>2069</v>
      </c>
      <c r="G17" s="54">
        <f>総括表!BB5</f>
        <v>2070</v>
      </c>
      <c r="H17" s="54">
        <f>総括表!BC5</f>
        <v>2071</v>
      </c>
      <c r="I17" s="54" t="str">
        <f>総括表!BD5</f>
        <v>　</v>
      </c>
      <c r="J17" s="54" t="str">
        <f>総括表!BE5</f>
        <v>　</v>
      </c>
      <c r="K17" s="54" t="str">
        <f>総括表!BF5</f>
        <v>　</v>
      </c>
    </row>
    <row r="18" spans="1:11" s="56" customFormat="1" ht="20.100000000000001" customHeight="1">
      <c r="A18" s="64" t="str">
        <f t="shared" ref="A18" si="3">A6</f>
        <v>基本推計</v>
      </c>
      <c r="B18" s="72">
        <f>IF(総括表!AW179="","",総括表!AW179)</f>
        <v>-4939.2433311507139</v>
      </c>
      <c r="C18" s="72">
        <f>IF(総括表!AX179="","",総括表!AX179)</f>
        <v>-4959.2764319776479</v>
      </c>
      <c r="D18" s="72">
        <f>IF(総括表!AY179="","",総括表!AY179)</f>
        <v>-4927.2079691017452</v>
      </c>
      <c r="E18" s="72">
        <f>IF(総括表!AZ179="","",総括表!AZ179)</f>
        <v>-4889.019068239224</v>
      </c>
      <c r="F18" s="72">
        <f>IF(総括表!BA179="","",総括表!BA179)</f>
        <v>-4837.3683859991106</v>
      </c>
      <c r="G18" s="72">
        <f>IF(総括表!BB179="","",総括表!BB179)</f>
        <v>-4784.80453199157</v>
      </c>
      <c r="H18" s="72">
        <f>IF(総括表!BC179="","",総括表!BC179)</f>
        <v>-4737.2672704434635</v>
      </c>
      <c r="I18" s="72" t="str">
        <f>IF(総括表!BD179="","",総括表!BD179)</f>
        <v>　</v>
      </c>
      <c r="J18" s="72" t="str">
        <f>IF(総括表!BE179="","",総括表!BE179)</f>
        <v>　</v>
      </c>
      <c r="K18" s="72" t="str">
        <f>IF(総括表!BF179="","",総括表!BF179)</f>
        <v>　</v>
      </c>
    </row>
    <row r="19" spans="1:11" ht="15" customHeight="1">
      <c r="B19" s="56"/>
      <c r="C19" s="56"/>
      <c r="D19" s="56"/>
      <c r="E19" s="55"/>
      <c r="F19" s="56"/>
      <c r="G19" s="56"/>
      <c r="H19" s="56"/>
      <c r="I19" s="56"/>
      <c r="J19" s="56"/>
      <c r="K19" s="56"/>
    </row>
  </sheetData>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K36"/>
  <sheetViews>
    <sheetView topLeftCell="A16" zoomScale="70" zoomScaleNormal="70" workbookViewId="0">
      <selection activeCell="I23" sqref="I23"/>
    </sheetView>
  </sheetViews>
  <sheetFormatPr defaultColWidth="9" defaultRowHeight="15" customHeight="1"/>
  <cols>
    <col min="1" max="1" width="18.5" style="51" customWidth="1"/>
    <col min="2" max="10" width="11.875" style="50" customWidth="1"/>
    <col min="11" max="11" width="15.625" style="50" customWidth="1"/>
    <col min="12" max="16384" width="9" style="50"/>
  </cols>
  <sheetData>
    <row r="1" spans="1:11" ht="20.100000000000001" customHeight="1">
      <c r="A1" s="49" t="str">
        <f>'総括表(地区)'!$A$176</f>
        <v>：自然増減_年間_地区別(基本推計)</v>
      </c>
      <c r="K1" s="51" t="s">
        <v>28</v>
      </c>
    </row>
    <row r="2" spans="1:11" s="53" customFormat="1" ht="20.100000000000001" customHeight="1">
      <c r="A2" s="52"/>
      <c r="D2" s="112"/>
      <c r="E2" s="113"/>
      <c r="F2" s="54">
        <f>総括表!C5</f>
        <v>2019</v>
      </c>
      <c r="G2" s="54">
        <f>総括表!D5</f>
        <v>2020</v>
      </c>
      <c r="H2" s="54">
        <f>総括表!E5</f>
        <v>2021</v>
      </c>
      <c r="I2" s="54">
        <f>総括表!F5</f>
        <v>2022</v>
      </c>
      <c r="J2" s="54">
        <f>総括表!G5</f>
        <v>2023</v>
      </c>
      <c r="K2" s="54">
        <f>総括表!H5</f>
        <v>2024</v>
      </c>
    </row>
    <row r="3" spans="1:11" s="53" customFormat="1" ht="15" customHeight="1">
      <c r="A3" s="52"/>
      <c r="D3" s="114" t="str">
        <f>"大森地区"</f>
        <v>大森地区</v>
      </c>
      <c r="E3" s="115"/>
      <c r="F3" s="73" t="s">
        <v>38</v>
      </c>
      <c r="G3" s="74">
        <f>'総括表(地区)'!D176</f>
        <v>0.9845697956402546</v>
      </c>
      <c r="H3" s="74">
        <f>'総括表(地区)'!E176</f>
        <v>37.02371583530919</v>
      </c>
      <c r="I3" s="74">
        <f>'総括表(地区)'!F176</f>
        <v>-114.76705089626762</v>
      </c>
      <c r="J3" s="74">
        <f>'総括表(地区)'!G176</f>
        <v>-565.51038759337189</v>
      </c>
      <c r="K3" s="74">
        <f>'総括表(地区)'!H176</f>
        <v>-808.03423970222821</v>
      </c>
    </row>
    <row r="4" spans="1:11" s="53" customFormat="1" ht="15" customHeight="1">
      <c r="A4" s="52"/>
      <c r="D4" s="116" t="str">
        <f>"調布地区"</f>
        <v>調布地区</v>
      </c>
      <c r="E4" s="117"/>
      <c r="F4" s="75" t="s">
        <v>38</v>
      </c>
      <c r="G4" s="76">
        <f>'総括表(地区)'!D177</f>
        <v>-176.71082449463222</v>
      </c>
      <c r="H4" s="76">
        <f>'総括表(地区)'!E177</f>
        <v>-127.42394888963076</v>
      </c>
      <c r="I4" s="76">
        <f>'総括表(地区)'!F177</f>
        <v>-265.07843557609783</v>
      </c>
      <c r="J4" s="76">
        <f>'総括表(地区)'!G177</f>
        <v>-1737.1648315053671</v>
      </c>
      <c r="K4" s="76">
        <f>'総括表(地区)'!H177</f>
        <v>-1818.5728995192167</v>
      </c>
    </row>
    <row r="5" spans="1:11" s="53" customFormat="1" ht="15" customHeight="1">
      <c r="A5" s="52"/>
      <c r="D5" s="118" t="str">
        <f>"蒲田地区"</f>
        <v>蒲田地区</v>
      </c>
      <c r="E5" s="119"/>
      <c r="F5" s="77" t="s">
        <v>38</v>
      </c>
      <c r="G5" s="78">
        <f>'総括表(地区)'!D178</f>
        <v>-365.43518858552238</v>
      </c>
      <c r="H5" s="78">
        <f>'総括表(地区)'!E178</f>
        <v>-332.37194084091743</v>
      </c>
      <c r="I5" s="78">
        <f>'総括表(地区)'!F178</f>
        <v>-458.28531166344465</v>
      </c>
      <c r="J5" s="78">
        <f>'総括表(地区)'!G178</f>
        <v>-1459.4405405491918</v>
      </c>
      <c r="K5" s="78">
        <f>'総括表(地区)'!H178</f>
        <v>-1535.8350982876027</v>
      </c>
    </row>
    <row r="6" spans="1:11" s="56" customFormat="1" ht="15" customHeight="1">
      <c r="A6" s="55"/>
      <c r="D6" s="120" t="str">
        <f>"区全域"</f>
        <v>区全域</v>
      </c>
      <c r="E6" s="121"/>
      <c r="F6" s="79" t="s">
        <v>38</v>
      </c>
      <c r="G6" s="72">
        <f>'総括表(地区)'!D179</f>
        <v>-541.16144328451435</v>
      </c>
      <c r="H6" s="72">
        <f>'総括表(地区)'!E179</f>
        <v>-422.77217389523901</v>
      </c>
      <c r="I6" s="72">
        <f>'総括表(地区)'!F179</f>
        <v>-838.1307981358101</v>
      </c>
      <c r="J6" s="72">
        <f>'総括表(地区)'!G179</f>
        <v>-3762.1157596479306</v>
      </c>
      <c r="K6" s="72">
        <f>'総括表(地区)'!H179</f>
        <v>-4162.4422375090471</v>
      </c>
    </row>
    <row r="7" spans="1:11" s="56" customFormat="1" ht="6.95" customHeight="1">
      <c r="A7" s="55"/>
      <c r="E7" s="55"/>
    </row>
    <row r="8" spans="1:11" s="53" customFormat="1" ht="20.100000000000001" customHeight="1">
      <c r="A8" s="57"/>
      <c r="B8" s="54">
        <f>総括表!I5</f>
        <v>2025</v>
      </c>
      <c r="C8" s="54">
        <f>総括表!J5</f>
        <v>2026</v>
      </c>
      <c r="D8" s="54">
        <f>総括表!K5</f>
        <v>2027</v>
      </c>
      <c r="E8" s="54">
        <f>総括表!L5</f>
        <v>2028</v>
      </c>
      <c r="F8" s="54">
        <f>総括表!M5</f>
        <v>2029</v>
      </c>
      <c r="G8" s="54">
        <f>総括表!N5</f>
        <v>2030</v>
      </c>
      <c r="H8" s="54">
        <f>総括表!O5</f>
        <v>2031</v>
      </c>
      <c r="I8" s="54">
        <f>総括表!P5</f>
        <v>2032</v>
      </c>
      <c r="J8" s="54">
        <f>総括表!Q5</f>
        <v>2033</v>
      </c>
      <c r="K8" s="54">
        <f>総括表!R5</f>
        <v>2034</v>
      </c>
    </row>
    <row r="9" spans="1:11" s="56" customFormat="1" ht="15" customHeight="1">
      <c r="A9" s="58" t="str">
        <f>"大森地区"</f>
        <v>大森地区</v>
      </c>
      <c r="B9" s="74">
        <f>'総括表(地区)'!I176</f>
        <v>-860.41945704029195</v>
      </c>
      <c r="C9" s="74">
        <f>'総括表(地区)'!J176</f>
        <v>-1078.4538253365029</v>
      </c>
      <c r="D9" s="74">
        <f>'総括表(地区)'!K176</f>
        <v>-1102.6161864823246</v>
      </c>
      <c r="E9" s="74">
        <f>'総括表(地区)'!L176</f>
        <v>-1112.0468203599321</v>
      </c>
      <c r="F9" s="74">
        <f>'総括表(地区)'!M176</f>
        <v>-1134.8000163626339</v>
      </c>
      <c r="G9" s="74">
        <f>'総括表(地区)'!N176</f>
        <v>-1136.0048601634644</v>
      </c>
      <c r="H9" s="74">
        <f>'総括表(地区)'!O176</f>
        <v>-1003.239117870135</v>
      </c>
      <c r="I9" s="74">
        <f>'総括表(地区)'!P176</f>
        <v>-992.23343864073649</v>
      </c>
      <c r="J9" s="74">
        <f>'総括表(地区)'!Q176</f>
        <v>-985.70244922667553</v>
      </c>
      <c r="K9" s="74">
        <f>'総括表(地区)'!R176</f>
        <v>-997.95898549276262</v>
      </c>
    </row>
    <row r="10" spans="1:11" s="56" customFormat="1" ht="15" customHeight="1">
      <c r="A10" s="60" t="str">
        <f>"調布地区"</f>
        <v>調布地区</v>
      </c>
      <c r="B10" s="76">
        <f>'総括表(地区)'!I177</f>
        <v>-867.46764474400061</v>
      </c>
      <c r="C10" s="76">
        <f>'総括表(地区)'!J177</f>
        <v>-1058.8853003049753</v>
      </c>
      <c r="D10" s="76">
        <f>'総括表(地区)'!K177</f>
        <v>-1076.1955388672375</v>
      </c>
      <c r="E10" s="76">
        <f>'総括表(地区)'!L177</f>
        <v>-1088.8736233053658</v>
      </c>
      <c r="F10" s="76">
        <f>'総括表(地区)'!M177</f>
        <v>-1115.3400625197262</v>
      </c>
      <c r="G10" s="76">
        <f>'総括表(地区)'!N177</f>
        <v>-1126.8615241109337</v>
      </c>
      <c r="H10" s="76">
        <f>'総括表(地区)'!O177</f>
        <v>-1036.0186555631394</v>
      </c>
      <c r="I10" s="76">
        <f>'総括表(地区)'!P177</f>
        <v>-1039.3308580217429</v>
      </c>
      <c r="J10" s="76">
        <f>'総括表(地区)'!Q177</f>
        <v>-1042.483611061567</v>
      </c>
      <c r="K10" s="76">
        <f>'総括表(地区)'!R177</f>
        <v>-1071.1993808065931</v>
      </c>
    </row>
    <row r="11" spans="1:11" s="56" customFormat="1" ht="15" customHeight="1">
      <c r="A11" s="62" t="str">
        <f>"蒲田地区"</f>
        <v>蒲田地区</v>
      </c>
      <c r="B11" s="78">
        <f>'総括表(地区)'!I178</f>
        <v>-1282.8793227154056</v>
      </c>
      <c r="C11" s="78">
        <f>'総括表(地区)'!J178</f>
        <v>-1651.9350772541475</v>
      </c>
      <c r="D11" s="78">
        <f>'総括表(地区)'!K178</f>
        <v>-1671.7830313400839</v>
      </c>
      <c r="E11" s="78">
        <f>'総括表(地区)'!L178</f>
        <v>-1680.8269550092964</v>
      </c>
      <c r="F11" s="78">
        <f>'総括表(地区)'!M178</f>
        <v>-1702.6952416268796</v>
      </c>
      <c r="G11" s="78">
        <f>'総括表(地区)'!N178</f>
        <v>-1712.6186543443241</v>
      </c>
      <c r="H11" s="78">
        <f>'総括表(地区)'!O178</f>
        <v>-1546.9526689062823</v>
      </c>
      <c r="I11" s="78">
        <f>'総括表(地区)'!P178</f>
        <v>-1535.5766947679781</v>
      </c>
      <c r="J11" s="78">
        <f>'総括表(地区)'!Q178</f>
        <v>-1529.63229763654</v>
      </c>
      <c r="K11" s="78">
        <f>'総括表(地区)'!R178</f>
        <v>-1550.5468705089756</v>
      </c>
    </row>
    <row r="12" spans="1:11" s="56" customFormat="1" ht="15" customHeight="1">
      <c r="A12" s="64" t="str">
        <f>"区全域"</f>
        <v>区全域</v>
      </c>
      <c r="B12" s="72">
        <f>'総括表(地区)'!I179</f>
        <v>-3010.7664244996981</v>
      </c>
      <c r="C12" s="72">
        <f>'総括表(地区)'!J179</f>
        <v>-3789.2742028956254</v>
      </c>
      <c r="D12" s="72">
        <f>'総括表(地区)'!K179</f>
        <v>-3850.5947566896457</v>
      </c>
      <c r="E12" s="72">
        <f>'総括表(地区)'!L179</f>
        <v>-3881.7473986745945</v>
      </c>
      <c r="F12" s="72">
        <f>'総括表(地区)'!M179</f>
        <v>-3952.8353205092399</v>
      </c>
      <c r="G12" s="72">
        <f>'総括表(地区)'!N179</f>
        <v>-3975.4850386187222</v>
      </c>
      <c r="H12" s="72">
        <f>'総括表(地区)'!O179</f>
        <v>-3586.2104423395567</v>
      </c>
      <c r="I12" s="72">
        <f>'総括表(地区)'!P179</f>
        <v>-3567.1409914304577</v>
      </c>
      <c r="J12" s="72">
        <f>'総括表(地区)'!Q179</f>
        <v>-3557.8183579247825</v>
      </c>
      <c r="K12" s="72">
        <f>'総括表(地区)'!R179</f>
        <v>-3619.7052368083314</v>
      </c>
    </row>
    <row r="13" spans="1:11" s="56" customFormat="1" ht="6.95" customHeight="1">
      <c r="A13" s="55"/>
      <c r="E13" s="55"/>
    </row>
    <row r="14" spans="1:11" s="53" customFormat="1" ht="20.100000000000001" customHeight="1">
      <c r="A14" s="57"/>
      <c r="B14" s="54">
        <f>総括表!S5</f>
        <v>2035</v>
      </c>
      <c r="C14" s="54">
        <f>総括表!T5</f>
        <v>2036</v>
      </c>
      <c r="D14" s="54">
        <f>総括表!U5</f>
        <v>2037</v>
      </c>
      <c r="E14" s="54">
        <f>総括表!V5</f>
        <v>2038</v>
      </c>
      <c r="F14" s="54">
        <f>総括表!W5</f>
        <v>2039</v>
      </c>
      <c r="G14" s="54">
        <f>総括表!X5</f>
        <v>2040</v>
      </c>
      <c r="H14" s="54">
        <f>総括表!Y5</f>
        <v>2041</v>
      </c>
      <c r="I14" s="54">
        <f>総括表!Z5</f>
        <v>2042</v>
      </c>
      <c r="J14" s="54">
        <f>総括表!AA5</f>
        <v>2043</v>
      </c>
      <c r="K14" s="54">
        <f>総括表!AB5</f>
        <v>2044</v>
      </c>
    </row>
    <row r="15" spans="1:11" s="56" customFormat="1" ht="15" customHeight="1">
      <c r="A15" s="58" t="str">
        <f t="shared" ref="A15:A18" si="0">A9</f>
        <v>大森地区</v>
      </c>
      <c r="B15" s="74">
        <f>'総括表(地区)'!S176</f>
        <v>-1009.2912493159138</v>
      </c>
      <c r="C15" s="74">
        <f>'総括表(地区)'!T176</f>
        <v>-887.59799920963042</v>
      </c>
      <c r="D15" s="74">
        <f>'総括表(地区)'!U176</f>
        <v>-870.92245338199928</v>
      </c>
      <c r="E15" s="74">
        <f>'総括表(地区)'!V176</f>
        <v>-842.83502856173391</v>
      </c>
      <c r="F15" s="74">
        <f>'総括表(地区)'!W176</f>
        <v>-855.15300783501652</v>
      </c>
      <c r="G15" s="74">
        <f>'総括表(地区)'!X176</f>
        <v>-853.61230976578759</v>
      </c>
      <c r="H15" s="74">
        <f>'総括表(地区)'!Y176</f>
        <v>-739.30356009032948</v>
      </c>
      <c r="I15" s="74">
        <f>'総括表(地区)'!Z176</f>
        <v>-743.06188179684364</v>
      </c>
      <c r="J15" s="74">
        <f>'総括表(地区)'!AA176</f>
        <v>-731.36105570183486</v>
      </c>
      <c r="K15" s="74">
        <f>'総括表(地区)'!AB176</f>
        <v>-728.76057755178408</v>
      </c>
    </row>
    <row r="16" spans="1:11" s="56" customFormat="1" ht="15" customHeight="1">
      <c r="A16" s="60" t="str">
        <f t="shared" si="0"/>
        <v>調布地区</v>
      </c>
      <c r="B16" s="76">
        <f>'総括表(地区)'!S177</f>
        <v>-1095.2790732535757</v>
      </c>
      <c r="C16" s="76">
        <f>'総括表(地区)'!T177</f>
        <v>-1017.9536999252407</v>
      </c>
      <c r="D16" s="76">
        <f>'総括表(地区)'!U177</f>
        <v>-1014.8385876169664</v>
      </c>
      <c r="E16" s="76">
        <f>'総括表(地区)'!V177</f>
        <v>-1012.5381451808341</v>
      </c>
      <c r="F16" s="76">
        <f>'総括表(地区)'!W177</f>
        <v>-1041.5825707688805</v>
      </c>
      <c r="G16" s="76">
        <f>'総括表(地区)'!X177</f>
        <v>-1064.185483597593</v>
      </c>
      <c r="H16" s="76">
        <f>'総括表(地区)'!Y177</f>
        <v>-989.4192631449107</v>
      </c>
      <c r="I16" s="76">
        <f>'総括表(地区)'!Z177</f>
        <v>-1003.8674845073933</v>
      </c>
      <c r="J16" s="76">
        <f>'総括表(地区)'!AA177</f>
        <v>-1005.0579979604202</v>
      </c>
      <c r="K16" s="76">
        <f>'総括表(地区)'!AB177</f>
        <v>-1014.5660686290066</v>
      </c>
    </row>
    <row r="17" spans="1:11" s="56" customFormat="1" ht="15" customHeight="1">
      <c r="A17" s="62" t="str">
        <f t="shared" si="0"/>
        <v>蒲田地区</v>
      </c>
      <c r="B17" s="78">
        <f>'総括表(地区)'!S178</f>
        <v>-1574.7156205761123</v>
      </c>
      <c r="C17" s="78">
        <f>'総括表(地区)'!T178</f>
        <v>-1426.1283367563613</v>
      </c>
      <c r="D17" s="78">
        <f>'総括表(地区)'!U178</f>
        <v>-1407.099521288643</v>
      </c>
      <c r="E17" s="78">
        <f>'総括表(地区)'!V178</f>
        <v>-1376.5167933081634</v>
      </c>
      <c r="F17" s="78">
        <f>'総括表(地区)'!W178</f>
        <v>-1398.9264547689968</v>
      </c>
      <c r="G17" s="78">
        <f>'総括表(地区)'!X178</f>
        <v>-1419.3675395431042</v>
      </c>
      <c r="H17" s="78">
        <f>'総括表(地区)'!Y178</f>
        <v>-1289.5556356595066</v>
      </c>
      <c r="I17" s="78">
        <f>'総括表(地区)'!Z178</f>
        <v>-1303.9205006937</v>
      </c>
      <c r="J17" s="78">
        <f>'総括表(地区)'!AA178</f>
        <v>-1296.8044414935671</v>
      </c>
      <c r="K17" s="78">
        <f>'総括表(地区)'!AB178</f>
        <v>-1296.870830581395</v>
      </c>
    </row>
    <row r="18" spans="1:11" s="56" customFormat="1" ht="15" customHeight="1">
      <c r="A18" s="64" t="str">
        <f t="shared" si="0"/>
        <v>区全域</v>
      </c>
      <c r="B18" s="72">
        <f>'総括表(地区)'!S179</f>
        <v>-3679.2859431456018</v>
      </c>
      <c r="C18" s="72">
        <f>'総括表(地区)'!T179</f>
        <v>-3331.6800358912324</v>
      </c>
      <c r="D18" s="72">
        <f>'総括表(地区)'!U179</f>
        <v>-3292.8605622876084</v>
      </c>
      <c r="E18" s="72">
        <f>'総括表(地区)'!V179</f>
        <v>-3231.8899670507317</v>
      </c>
      <c r="F18" s="72">
        <f>'総括表(地区)'!W179</f>
        <v>-3295.6620333728938</v>
      </c>
      <c r="G18" s="72">
        <f>'総括表(地区)'!X179</f>
        <v>-3337.1653329064848</v>
      </c>
      <c r="H18" s="72">
        <f>'総括表(地区)'!Y179</f>
        <v>-3018.278458894747</v>
      </c>
      <c r="I18" s="72">
        <f>'総括表(地区)'!Z179</f>
        <v>-3050.8498669979372</v>
      </c>
      <c r="J18" s="72">
        <f>'総括表(地区)'!AA179</f>
        <v>-3033.2234951558221</v>
      </c>
      <c r="K18" s="72">
        <f>'総括表(地区)'!AB179</f>
        <v>-3040.1974767621859</v>
      </c>
    </row>
    <row r="19" spans="1:11" s="56" customFormat="1" ht="6.95" customHeight="1">
      <c r="A19" s="55"/>
      <c r="E19" s="55"/>
    </row>
    <row r="20" spans="1:11" s="53" customFormat="1" ht="20.100000000000001" customHeight="1">
      <c r="A20" s="57"/>
      <c r="B20" s="54">
        <f>総括表!AC5</f>
        <v>2045</v>
      </c>
      <c r="C20" s="54">
        <f>総括表!AD5</f>
        <v>2046</v>
      </c>
      <c r="D20" s="54">
        <f>総括表!AE5</f>
        <v>2047</v>
      </c>
      <c r="E20" s="54">
        <f>総括表!AF5</f>
        <v>2048</v>
      </c>
      <c r="F20" s="54">
        <f>総括表!AG5</f>
        <v>2049</v>
      </c>
      <c r="G20" s="54">
        <f>総括表!AH5</f>
        <v>2050</v>
      </c>
      <c r="H20" s="54">
        <f>総括表!AI5</f>
        <v>2051</v>
      </c>
      <c r="I20" s="54">
        <f>総括表!AJ5</f>
        <v>2052</v>
      </c>
      <c r="J20" s="54">
        <f>総括表!AK5</f>
        <v>2053</v>
      </c>
      <c r="K20" s="54">
        <f>総括表!AL5</f>
        <v>2054</v>
      </c>
    </row>
    <row r="21" spans="1:11" s="56" customFormat="1" ht="15" customHeight="1">
      <c r="A21" s="58" t="str">
        <f t="shared" ref="A21:A24" si="1">A9</f>
        <v>大森地区</v>
      </c>
      <c r="B21" s="74">
        <f>'総括表(地区)'!AC176</f>
        <v>-724.57187913863845</v>
      </c>
      <c r="C21" s="74">
        <f>'総括表(地区)'!AD176</f>
        <v>-671.54514466719138</v>
      </c>
      <c r="D21" s="74">
        <f>'総括表(地区)'!AE176</f>
        <v>-685.96891325353045</v>
      </c>
      <c r="E21" s="74">
        <f>'総括表(地区)'!AF176</f>
        <v>-692.35713800069652</v>
      </c>
      <c r="F21" s="74">
        <f>'総括表(地区)'!AG176</f>
        <v>-719.52123181865227</v>
      </c>
      <c r="G21" s="74">
        <f>'総括表(地区)'!AH176</f>
        <v>-748.36824570845283</v>
      </c>
      <c r="H21" s="74">
        <f>'総括表(地区)'!AI176</f>
        <v>-787.04316361195538</v>
      </c>
      <c r="I21" s="74">
        <f>'総括表(地区)'!AJ176</f>
        <v>-837.09059322849407</v>
      </c>
      <c r="J21" s="74">
        <f>'総括表(地区)'!AK176</f>
        <v>-864.72261766358451</v>
      </c>
      <c r="K21" s="74">
        <f>'総括表(地区)'!AL176</f>
        <v>-910.93839201444871</v>
      </c>
    </row>
    <row r="22" spans="1:11" s="56" customFormat="1" ht="15" customHeight="1">
      <c r="A22" s="60" t="str">
        <f t="shared" si="1"/>
        <v>調布地区</v>
      </c>
      <c r="B22" s="76">
        <f>'総括表(地区)'!AC177</f>
        <v>-1026.4847599653706</v>
      </c>
      <c r="C22" s="76">
        <f>'総括表(地区)'!AD177</f>
        <v>-996.18319817835368</v>
      </c>
      <c r="D22" s="76">
        <f>'総括表(地区)'!AE177</f>
        <v>-1019.9823414569412</v>
      </c>
      <c r="E22" s="76">
        <f>'総括表(地区)'!AF177</f>
        <v>-1033.286224496838</v>
      </c>
      <c r="F22" s="76">
        <f>'総括表(地区)'!AG177</f>
        <v>-1070.2164196727817</v>
      </c>
      <c r="G22" s="76">
        <f>'総括表(地区)'!AH177</f>
        <v>-1110.1041056700924</v>
      </c>
      <c r="H22" s="76">
        <f>'総括表(地区)'!AI177</f>
        <v>-1160.8701691428034</v>
      </c>
      <c r="I22" s="76">
        <f>'総括表(地区)'!AJ177</f>
        <v>-1212.6412392617976</v>
      </c>
      <c r="J22" s="76">
        <f>'総括表(地区)'!AK177</f>
        <v>-1242.3551324831424</v>
      </c>
      <c r="K22" s="76">
        <f>'総括表(地区)'!AL177</f>
        <v>-1291.2787498414332</v>
      </c>
    </row>
    <row r="23" spans="1:11" s="56" customFormat="1" ht="15" customHeight="1">
      <c r="A23" s="62" t="str">
        <f t="shared" si="1"/>
        <v>蒲田地区</v>
      </c>
      <c r="B23" s="78">
        <f>'総括表(地区)'!AC178</f>
        <v>-1304.6196975588146</v>
      </c>
      <c r="C23" s="78">
        <f>'総括表(地区)'!AD178</f>
        <v>-1246.6107231407073</v>
      </c>
      <c r="D23" s="78">
        <f>'総括表(地区)'!AE178</f>
        <v>-1265.7525228051211</v>
      </c>
      <c r="E23" s="78">
        <f>'総括表(地区)'!AF178</f>
        <v>-1274.5487413932995</v>
      </c>
      <c r="F23" s="78">
        <f>'総括表(地区)'!AG178</f>
        <v>-1298.2631511368386</v>
      </c>
      <c r="G23" s="78">
        <f>'総括表(地区)'!AH178</f>
        <v>-1337.7890268032388</v>
      </c>
      <c r="H23" s="78">
        <f>'総括表(地区)'!AI178</f>
        <v>-1381.4343576699689</v>
      </c>
      <c r="I23" s="78">
        <f>'総括表(地区)'!AJ178</f>
        <v>-1437.6836420960149</v>
      </c>
      <c r="J23" s="78">
        <f>'総括表(地区)'!AK178</f>
        <v>-1476.5373815382188</v>
      </c>
      <c r="K23" s="78">
        <f>'総括表(地区)'!AL178</f>
        <v>-1536.3008719051977</v>
      </c>
    </row>
    <row r="24" spans="1:11" s="56" customFormat="1" ht="15" customHeight="1">
      <c r="A24" s="64" t="str">
        <f t="shared" si="1"/>
        <v>区全域</v>
      </c>
      <c r="B24" s="72">
        <f>'総括表(地区)'!AC179</f>
        <v>-3055.6763366628238</v>
      </c>
      <c r="C24" s="72">
        <f>'総括表(地区)'!AD179</f>
        <v>-2914.3390659862525</v>
      </c>
      <c r="D24" s="72">
        <f>'総括表(地区)'!AE179</f>
        <v>-2971.7037775155927</v>
      </c>
      <c r="E24" s="72">
        <f>'総括表(地区)'!AF179</f>
        <v>-3000.192103890834</v>
      </c>
      <c r="F24" s="72">
        <f>'総括表(地区)'!AG179</f>
        <v>-3088.0008026282726</v>
      </c>
      <c r="G24" s="72">
        <f>'総括表(地区)'!AH179</f>
        <v>-3196.261378181784</v>
      </c>
      <c r="H24" s="72">
        <f>'総括表(地区)'!AI179</f>
        <v>-3329.3476904247277</v>
      </c>
      <c r="I24" s="72">
        <f>'総括表(地区)'!AJ179</f>
        <v>-3487.4154745863066</v>
      </c>
      <c r="J24" s="72">
        <f>'総括表(地区)'!AK179</f>
        <v>-3583.6151316849455</v>
      </c>
      <c r="K24" s="72">
        <f>'総括表(地区)'!AL179</f>
        <v>-3738.5180137610796</v>
      </c>
    </row>
    <row r="25" spans="1:11" s="56" customFormat="1" ht="6.95" customHeight="1">
      <c r="A25" s="55"/>
      <c r="E25" s="55"/>
    </row>
    <row r="26" spans="1:11" s="56" customFormat="1" ht="20.100000000000001" customHeight="1">
      <c r="A26" s="66"/>
      <c r="B26" s="54">
        <f>総括表!AM5</f>
        <v>2055</v>
      </c>
      <c r="C26" s="54">
        <f>総括表!AN5</f>
        <v>2056</v>
      </c>
      <c r="D26" s="54">
        <f>総括表!AO5</f>
        <v>2057</v>
      </c>
      <c r="E26" s="54">
        <f>総括表!AP5</f>
        <v>2058</v>
      </c>
      <c r="F26" s="54">
        <f>総括表!AQ5</f>
        <v>2059</v>
      </c>
      <c r="G26" s="54">
        <f>総括表!AR5</f>
        <v>2060</v>
      </c>
      <c r="H26" s="54">
        <f>総括表!AS5</f>
        <v>2061</v>
      </c>
      <c r="I26" s="54">
        <f>総括表!AT5</f>
        <v>2062</v>
      </c>
      <c r="J26" s="54">
        <f>総括表!AU5</f>
        <v>2063</v>
      </c>
      <c r="K26" s="54">
        <f>総括表!AV5</f>
        <v>2064</v>
      </c>
    </row>
    <row r="27" spans="1:11" s="56" customFormat="1" ht="15" customHeight="1">
      <c r="A27" s="58" t="str">
        <f t="shared" ref="A27:A30" si="2">A9</f>
        <v>大森地区</v>
      </c>
      <c r="B27" s="74">
        <f>'総括表(地区)'!AM176</f>
        <v>-955.37234651732047</v>
      </c>
      <c r="C27" s="74">
        <f>'総括表(地区)'!AN176</f>
        <v>-1003.2249130482464</v>
      </c>
      <c r="D27" s="74">
        <f>'総括表(地区)'!AO176</f>
        <v>-1058.5830812836543</v>
      </c>
      <c r="E27" s="74">
        <f>'総括表(地区)'!AP176</f>
        <v>-1080.9646002078603</v>
      </c>
      <c r="F27" s="74">
        <f>'総括表(地区)'!AQ176</f>
        <v>-1134.6104293342369</v>
      </c>
      <c r="G27" s="74">
        <f>'総括表(地区)'!AR176</f>
        <v>-1175.7655513017914</v>
      </c>
      <c r="H27" s="74">
        <f>'総括表(地区)'!AS176</f>
        <v>-1211.1433527624445</v>
      </c>
      <c r="I27" s="74">
        <f>'総括表(地区)'!AT176</f>
        <v>-1239.3495171078191</v>
      </c>
      <c r="J27" s="74">
        <f>'総括表(地区)'!AU176</f>
        <v>-1264.5734902840643</v>
      </c>
      <c r="K27" s="74">
        <f>'総括表(地区)'!AV176</f>
        <v>-1284.773470875889</v>
      </c>
    </row>
    <row r="28" spans="1:11" s="56" customFormat="1" ht="15" customHeight="1">
      <c r="A28" s="60" t="str">
        <f t="shared" si="2"/>
        <v>調布地区</v>
      </c>
      <c r="B28" s="76">
        <f>'総括表(地区)'!AM177</f>
        <v>-1342.825298439607</v>
      </c>
      <c r="C28" s="76">
        <f>'総括表(地区)'!AN177</f>
        <v>-1392.5025141349577</v>
      </c>
      <c r="D28" s="76">
        <f>'総括表(地区)'!AO177</f>
        <v>-1437.2325270326442</v>
      </c>
      <c r="E28" s="76">
        <f>'総括表(地区)'!AP177</f>
        <v>-1448.0812828820729</v>
      </c>
      <c r="F28" s="76">
        <f>'総括表(地区)'!AQ177</f>
        <v>-1489.500088177962</v>
      </c>
      <c r="G28" s="76">
        <f>'総括表(地区)'!AR177</f>
        <v>-1528.4685441201614</v>
      </c>
      <c r="H28" s="76">
        <f>'総括表(地区)'!AS177</f>
        <v>-1559.3398932747489</v>
      </c>
      <c r="I28" s="76">
        <f>'総括表(地区)'!AT177</f>
        <v>-1574.7472352027794</v>
      </c>
      <c r="J28" s="76">
        <f>'総括表(地区)'!AU177</f>
        <v>-1581.9511922287884</v>
      </c>
      <c r="K28" s="76">
        <f>'総括表(地区)'!AV177</f>
        <v>-1590.9865044983583</v>
      </c>
    </row>
    <row r="29" spans="1:11" s="56" customFormat="1" ht="15" customHeight="1">
      <c r="A29" s="62" t="str">
        <f t="shared" si="2"/>
        <v>蒲田地区</v>
      </c>
      <c r="B29" s="78">
        <f>'総括表(地区)'!AM178</f>
        <v>-1594.6012825921403</v>
      </c>
      <c r="C29" s="78">
        <f>'総括表(地区)'!AN178</f>
        <v>-1660.9152493797546</v>
      </c>
      <c r="D29" s="78">
        <f>'総括表(地区)'!AO178</f>
        <v>-1723.7723456020055</v>
      </c>
      <c r="E29" s="78">
        <f>'総括表(地区)'!AP178</f>
        <v>-1758.9163378768449</v>
      </c>
      <c r="F29" s="78">
        <f>'総括表(地区)'!AQ178</f>
        <v>-1821.226788689507</v>
      </c>
      <c r="G29" s="78">
        <f>'総括表(地区)'!AR178</f>
        <v>-1872.4780113938466</v>
      </c>
      <c r="H29" s="78">
        <f>'総括表(地区)'!AS178</f>
        <v>-1918.0120805346191</v>
      </c>
      <c r="I29" s="78">
        <f>'総括表(地区)'!AT178</f>
        <v>-1951.8336444243741</v>
      </c>
      <c r="J29" s="78">
        <f>'総括表(地区)'!AU178</f>
        <v>-1991.3396195539337</v>
      </c>
      <c r="K29" s="78">
        <f>'総括表(地区)'!AV178</f>
        <v>-2017.7298315160583</v>
      </c>
    </row>
    <row r="30" spans="1:11" s="56" customFormat="1" ht="15" customHeight="1">
      <c r="A30" s="64" t="str">
        <f t="shared" si="2"/>
        <v>区全域</v>
      </c>
      <c r="B30" s="72">
        <f>'総括表(地区)'!AM179</f>
        <v>-3892.7989275490677</v>
      </c>
      <c r="C30" s="72">
        <f>'総括表(地区)'!AN179</f>
        <v>-4056.6426765629585</v>
      </c>
      <c r="D30" s="72">
        <f>'総括表(地区)'!AO179</f>
        <v>-4219.5879539183043</v>
      </c>
      <c r="E30" s="72">
        <f>'総括表(地区)'!AP179</f>
        <v>-4287.9622209667777</v>
      </c>
      <c r="F30" s="72">
        <f>'総括表(地区)'!AQ179</f>
        <v>-4445.3373062017054</v>
      </c>
      <c r="G30" s="72">
        <f>'総括表(地区)'!AR179</f>
        <v>-4576.7121068157994</v>
      </c>
      <c r="H30" s="72">
        <f>'総括表(地区)'!AS179</f>
        <v>-4688.4953265718123</v>
      </c>
      <c r="I30" s="72">
        <f>'総括表(地区)'!AT179</f>
        <v>-4765.9303967349724</v>
      </c>
      <c r="J30" s="72">
        <f>'総括表(地区)'!AU179</f>
        <v>-4837.864302066786</v>
      </c>
      <c r="K30" s="72">
        <f>'総括表(地区)'!AV179</f>
        <v>-4893.4898068903058</v>
      </c>
    </row>
    <row r="31" spans="1:11" s="56" customFormat="1" ht="6.95" customHeight="1">
      <c r="A31" s="55"/>
      <c r="E31" s="55"/>
    </row>
    <row r="32" spans="1:11" s="53" customFormat="1" ht="20.100000000000001" customHeight="1">
      <c r="A32" s="57"/>
      <c r="B32" s="54">
        <f>総括表!AW5</f>
        <v>2065</v>
      </c>
      <c r="C32" s="54">
        <f>総括表!AX5</f>
        <v>2066</v>
      </c>
      <c r="D32" s="54">
        <f>総括表!AY5</f>
        <v>2067</v>
      </c>
      <c r="E32" s="54">
        <f>総括表!AZ5</f>
        <v>2068</v>
      </c>
      <c r="F32" s="54">
        <f>総括表!BA5</f>
        <v>2069</v>
      </c>
      <c r="G32" s="54">
        <f>総括表!BB5</f>
        <v>2070</v>
      </c>
      <c r="H32" s="54">
        <f>総括表!BC5</f>
        <v>2071</v>
      </c>
      <c r="I32" s="54" t="str">
        <f>総括表!BD5</f>
        <v>　</v>
      </c>
      <c r="J32" s="54" t="str">
        <f>総括表!BE5</f>
        <v>　</v>
      </c>
      <c r="K32" s="54" t="str">
        <f>総括表!BF5</f>
        <v>　</v>
      </c>
    </row>
    <row r="33" spans="1:11" s="56" customFormat="1" ht="15" customHeight="1">
      <c r="A33" s="58" t="str">
        <f t="shared" ref="A33:A36" si="3">A9</f>
        <v>大森地区</v>
      </c>
      <c r="B33" s="74">
        <f>'総括表(地区)'!AW176</f>
        <v>-1301.8167711395438</v>
      </c>
      <c r="C33" s="74">
        <f>'総括表(地区)'!AX176</f>
        <v>-1316.9242480196403</v>
      </c>
      <c r="D33" s="74">
        <f>'総括表(地区)'!AY176</f>
        <v>-1314.4515316869861</v>
      </c>
      <c r="E33" s="74">
        <f>'総括表(地区)'!AZ176</f>
        <v>-1309.3014871304231</v>
      </c>
      <c r="F33" s="74">
        <f>'総括表(地区)'!BA176</f>
        <v>-1294.9645291203442</v>
      </c>
      <c r="G33" s="74">
        <f>'総括表(地区)'!BB176</f>
        <v>-1284.9649460513915</v>
      </c>
      <c r="H33" s="74">
        <f>'総括表(地区)'!BC176</f>
        <v>-1272.8235335115778</v>
      </c>
      <c r="I33" s="74" t="str">
        <f>'総括表(地区)'!BD176</f>
        <v>　</v>
      </c>
      <c r="J33" s="74" t="str">
        <f>'総括表(地区)'!BE176</f>
        <v>　</v>
      </c>
      <c r="K33" s="74" t="str">
        <f>'総括表(地区)'!BF176</f>
        <v>　</v>
      </c>
    </row>
    <row r="34" spans="1:11" s="56" customFormat="1" ht="15" customHeight="1">
      <c r="A34" s="60" t="str">
        <f t="shared" si="3"/>
        <v>調布地区</v>
      </c>
      <c r="B34" s="76">
        <f>'総括表(地区)'!AW177</f>
        <v>-1600.1149086150117</v>
      </c>
      <c r="C34" s="76">
        <f>'総括表(地区)'!AX177</f>
        <v>-1596.8393035339041</v>
      </c>
      <c r="D34" s="76">
        <f>'総括表(地区)'!AY177</f>
        <v>-1577.5677855761128</v>
      </c>
      <c r="E34" s="76">
        <f>'総括表(地区)'!AZ177</f>
        <v>-1550.0764905536246</v>
      </c>
      <c r="F34" s="76">
        <f>'総括表(地区)'!BA177</f>
        <v>-1525.1726465854938</v>
      </c>
      <c r="G34" s="76">
        <f>'総括表(地区)'!BB177</f>
        <v>-1500.4663555157174</v>
      </c>
      <c r="H34" s="76">
        <f>'総括表(地区)'!BC177</f>
        <v>-1470.447511498855</v>
      </c>
      <c r="I34" s="76" t="str">
        <f>'総括表(地区)'!BD177</f>
        <v>　</v>
      </c>
      <c r="J34" s="76" t="str">
        <f>'総括表(地区)'!BE177</f>
        <v>　</v>
      </c>
      <c r="K34" s="76" t="str">
        <f>'総括表(地区)'!BF177</f>
        <v>　</v>
      </c>
    </row>
    <row r="35" spans="1:11" s="56" customFormat="1" ht="15" customHeight="1">
      <c r="A35" s="62" t="str">
        <f t="shared" si="3"/>
        <v>蒲田地区</v>
      </c>
      <c r="B35" s="78">
        <f>'総括表(地区)'!AW178</f>
        <v>-2037.311651396157</v>
      </c>
      <c r="C35" s="78">
        <f>'総括表(地区)'!AX178</f>
        <v>-2045.512880424104</v>
      </c>
      <c r="D35" s="78">
        <f>'総括表(地区)'!AY178</f>
        <v>-2035.1886518386473</v>
      </c>
      <c r="E35" s="78">
        <f>'総括表(地区)'!AZ178</f>
        <v>-2029.6410905551766</v>
      </c>
      <c r="F35" s="78">
        <f>'総括表(地区)'!BA178</f>
        <v>-2017.2312102932733</v>
      </c>
      <c r="G35" s="78">
        <f>'総括表(地区)'!BB178</f>
        <v>-1999.3732304244616</v>
      </c>
      <c r="H35" s="78">
        <f>'総括表(地区)'!BC178</f>
        <v>-1993.9962254330312</v>
      </c>
      <c r="I35" s="78" t="str">
        <f>'総括表(地区)'!BD178</f>
        <v>　</v>
      </c>
      <c r="J35" s="78" t="str">
        <f>'総括表(地区)'!BE178</f>
        <v>　</v>
      </c>
      <c r="K35" s="78" t="str">
        <f>'総括表(地区)'!BF178</f>
        <v>　</v>
      </c>
    </row>
    <row r="36" spans="1:11" s="56" customFormat="1" ht="15" customHeight="1">
      <c r="A36" s="64" t="str">
        <f t="shared" si="3"/>
        <v>区全域</v>
      </c>
      <c r="B36" s="72">
        <f>'総括表(地区)'!AW179</f>
        <v>-4939.243331150712</v>
      </c>
      <c r="C36" s="72">
        <f>'総括表(地区)'!AX179</f>
        <v>-4959.2764319776488</v>
      </c>
      <c r="D36" s="72">
        <f>'総括表(地区)'!AY179</f>
        <v>-4927.2079691017461</v>
      </c>
      <c r="E36" s="72">
        <f>'総括表(地区)'!AZ179</f>
        <v>-4889.019068239224</v>
      </c>
      <c r="F36" s="72">
        <f>'総括表(地区)'!BA179</f>
        <v>-4837.3683859991106</v>
      </c>
      <c r="G36" s="72">
        <f>'総括表(地区)'!BB179</f>
        <v>-4784.80453199157</v>
      </c>
      <c r="H36" s="72">
        <f>'総括表(地区)'!BC179</f>
        <v>-4737.2672704434644</v>
      </c>
      <c r="I36" s="72" t="str">
        <f>'総括表(地区)'!BD179</f>
        <v>　</v>
      </c>
      <c r="J36" s="72" t="str">
        <f>'総括表(地区)'!BE179</f>
        <v>　</v>
      </c>
      <c r="K36" s="72" t="str">
        <f>'総括表(地区)'!BF179</f>
        <v>　</v>
      </c>
    </row>
  </sheetData>
  <mergeCells count="5">
    <mergeCell ref="D2:E2"/>
    <mergeCell ref="D3:E3"/>
    <mergeCell ref="D4:E4"/>
    <mergeCell ref="D5:E5"/>
    <mergeCell ref="D6:E6"/>
  </mergeCells>
  <phoneticPr fontId="6"/>
  <printOptions horizontalCentered="1" verticalCentered="1"/>
  <pageMargins left="0.23622047244094491" right="0.23622047244094491" top="0.74803149606299213" bottom="0.74803149606299213" header="0.31496062992125984" footer="0.31496062992125984"/>
  <pageSetup paperSize="9" orientation="landscape" r:id="rId1"/>
  <headerFooter>
    <oddHeader>&amp;R&amp;"メイリオ,ボールド"&amp;9大田区将来人口推計（令和4年3月）の概要</oddHead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ワークシート</vt:lpstr>
      </vt:variant>
      <vt:variant>
        <vt:i4>46</vt:i4>
      </vt:variant>
      <vt:variant>
        <vt:lpstr>グラフ</vt:lpstr>
      </vt:variant>
      <vt:variant>
        <vt:i4>43</vt:i4>
      </vt:variant>
      <vt:variant>
        <vt:lpstr>名前付き一覧</vt:lpstr>
      </vt:variant>
      <vt:variant>
        <vt:i4>1</vt:i4>
      </vt:variant>
    </vt:vector>
  </HeadingPairs>
  <TitlesOfParts>
    <vt:vector size="90" baseType="lpstr">
      <vt:lpstr>表紙・概要</vt:lpstr>
      <vt:lpstr>＜表＞総人口</vt:lpstr>
      <vt:lpstr>＜表＞総人口 (地区別)</vt:lpstr>
      <vt:lpstr>＜表＞総人口増減</vt:lpstr>
      <vt:lpstr>＜表＞総人口増減 (地区別)</vt:lpstr>
      <vt:lpstr>＜表＞社会増減</vt:lpstr>
      <vt:lpstr>＜表＞社会増減 (地区別)</vt:lpstr>
      <vt:lpstr>＜表＞自然増減</vt:lpstr>
      <vt:lpstr>＜表＞自然増減 (地区別)</vt:lpstr>
      <vt:lpstr>＜表＞総人口（年齢３区分別）</vt:lpstr>
      <vt:lpstr>＜表＞総人口（年齢３区分別）_構成比</vt:lpstr>
      <vt:lpstr>＜表＞死者数</vt:lpstr>
      <vt:lpstr>＜表＞死者数 (地区別)</vt:lpstr>
      <vt:lpstr>＜表＞男性人口</vt:lpstr>
      <vt:lpstr>＜表＞男性人口 (地区別)</vt:lpstr>
      <vt:lpstr>＜表＞女性人口</vt:lpstr>
      <vt:lpstr>＜表＞女性人口 (地区別)</vt:lpstr>
      <vt:lpstr>＜表＞総人口（男女別）</vt:lpstr>
      <vt:lpstr>＜表＞総人口（男女別）_構成比</vt:lpstr>
      <vt:lpstr>＜表＞日本人人口</vt:lpstr>
      <vt:lpstr>＜表＞外国人人口</vt:lpstr>
      <vt:lpstr>＜表＞総人口（国籍別）</vt:lpstr>
      <vt:lpstr>＜表＞総人口（国籍別）_構成比</vt:lpstr>
      <vt:lpstr>＜表＞年少人口</vt:lpstr>
      <vt:lpstr>＜表＞年少人口 (地区別)</vt:lpstr>
      <vt:lpstr>＜表＞年少人口比率</vt:lpstr>
      <vt:lpstr>＜表＞年少人口比率 (地区別)</vt:lpstr>
      <vt:lpstr>＜表＞生産年齢人口</vt:lpstr>
      <vt:lpstr>＜表＞生産年齢人口 (地区別)</vt:lpstr>
      <vt:lpstr>＜表＞生産年齢人口比率</vt:lpstr>
      <vt:lpstr>＜表＞生産年齢人口比率 (地区別)</vt:lpstr>
      <vt:lpstr>＜表＞老年人口</vt:lpstr>
      <vt:lpstr>＜表＞老年人口 (地区別)</vt:lpstr>
      <vt:lpstr>＜表＞老年人口比率(高齢化率)</vt:lpstr>
      <vt:lpstr>＜表＞老年人口比率(高齢化率) (地区別)</vt:lpstr>
      <vt:lpstr>＜表＞出生数</vt:lpstr>
      <vt:lpstr>＜表＞出生数 (地区別)</vt:lpstr>
      <vt:lpstr>＜表＞総人口（世代別）</vt:lpstr>
      <vt:lpstr>＜表＞総人口（世代別）_構成比</vt:lpstr>
      <vt:lpstr>＜表＞世帯数</vt:lpstr>
      <vt:lpstr>＜表＞世帯数_単独世帯</vt:lpstr>
      <vt:lpstr>＜表＞世帯あたり人員</vt:lpstr>
      <vt:lpstr>＜表＞世帯（家族類型別）</vt:lpstr>
      <vt:lpstr>＜表＞世帯（家族類型別）_構成比</vt:lpstr>
      <vt:lpstr>総括表(地区)</vt:lpstr>
      <vt:lpstr>総括表</vt:lpstr>
      <vt:lpstr>総人口</vt:lpstr>
      <vt:lpstr>総人口 (地区別)</vt:lpstr>
      <vt:lpstr>総人口増減</vt:lpstr>
      <vt:lpstr>総人口増減 (地区別)</vt:lpstr>
      <vt:lpstr>社会増減</vt:lpstr>
      <vt:lpstr>社会増減 (地区別)</vt:lpstr>
      <vt:lpstr>自然増減</vt:lpstr>
      <vt:lpstr>自然増減 (地区別)</vt:lpstr>
      <vt:lpstr>総人口（年齢３区分別）</vt:lpstr>
      <vt:lpstr>総人口（年齢３区分別）_構成比 </vt:lpstr>
      <vt:lpstr>死者数</vt:lpstr>
      <vt:lpstr>死者数 (地区別)</vt:lpstr>
      <vt:lpstr>男性人口</vt:lpstr>
      <vt:lpstr>男性人口 (地区別)</vt:lpstr>
      <vt:lpstr>女性人口</vt:lpstr>
      <vt:lpstr>女性人口 (地区別)</vt:lpstr>
      <vt:lpstr>総人口（男女別）</vt:lpstr>
      <vt:lpstr>総人口（男女別）_構成比</vt:lpstr>
      <vt:lpstr>日本人人口</vt:lpstr>
      <vt:lpstr>外国人人口</vt:lpstr>
      <vt:lpstr>総人口（国籍別）</vt:lpstr>
      <vt:lpstr>総人口（国籍別）_構成比</vt:lpstr>
      <vt:lpstr>年少人口</vt:lpstr>
      <vt:lpstr>年少人口 (地区別)</vt:lpstr>
      <vt:lpstr>年少人口比率</vt:lpstr>
      <vt:lpstr>年少人口比率 (地区別)</vt:lpstr>
      <vt:lpstr>生産年齢人口</vt:lpstr>
      <vt:lpstr>生産年齢人口 (地区別)</vt:lpstr>
      <vt:lpstr>生産年齢人口比率</vt:lpstr>
      <vt:lpstr>生産年齢人口比率 (地区別)</vt:lpstr>
      <vt:lpstr>老年人口</vt:lpstr>
      <vt:lpstr>老年人口 (地区別)</vt:lpstr>
      <vt:lpstr>老年人口比率(高齢化率)</vt:lpstr>
      <vt:lpstr>老年人口比率(高齢化率) (地区別)</vt:lpstr>
      <vt:lpstr>出生数</vt:lpstr>
      <vt:lpstr>出生数 (地区別)</vt:lpstr>
      <vt:lpstr>総人口（世代別）</vt:lpstr>
      <vt:lpstr>総人口（世代別）_構成比</vt:lpstr>
      <vt:lpstr>世帯数</vt:lpstr>
      <vt:lpstr>世帯数_単独世帯</vt:lpstr>
      <vt:lpstr>世帯あたり人員</vt:lpstr>
      <vt:lpstr>世帯（家族類型別）</vt:lpstr>
      <vt:lpstr>世帯（家族類型別）_構成比</vt:lpstr>
      <vt:lpstr>表紙・概要!Print_Area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2022-04-15T02:53:31Z</cp:lastPrinted>
  <dcterms:created xsi:type="dcterms:W3CDTF">2021-12-03T00:19:29Z</dcterms:created>
  <dcterms:modified xsi:type="dcterms:W3CDTF">2025-08-04T23:50:49Z</dcterms:modified>
</cp:coreProperties>
</file>