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codeName="ThisWorkbook" defaultThemeVersion="166925"/>
  <xr:revisionPtr revIDLastSave="0" documentId="13_ncr:1_{FD8DA2DC-1D37-4B0D-96A7-6848568115FF}" xr6:coauthVersionLast="47" xr6:coauthVersionMax="47" xr10:uidLastSave="{00000000-0000-0000-0000-000000000000}"/>
  <bookViews>
    <workbookView xWindow="900" yWindow="1770" windowWidth="27330" windowHeight="12975" tabRatio="923" firstSheet="1" activeTab="1" xr2:uid="{00000000-000D-0000-FFFF-FFFF00000000}"/>
  </bookViews>
  <sheets>
    <sheet name="付表３－２" sheetId="27" state="hidden" r:id="rId1"/>
    <sheet name="標準様式第4号(勤務形態一覧表(GH))" sheetId="124" r:id="rId2"/>
    <sheet name="★選択肢(公開時非表示)" sheetId="90" state="hidden" r:id="rId3"/>
  </sheets>
  <externalReferences>
    <externalReference r:id="rId4"/>
    <externalReference r:id="rId5"/>
    <externalReference r:id="rId6"/>
    <externalReference r:id="rId7"/>
    <externalReference r:id="rId8"/>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1.介護サービス包括型">'★選択肢(公開時非表示)'!$B$6:$C$6</definedName>
    <definedName name="_2.外部サービス利用型">'★選択肢(公開時非表示)'!$B$7:$C$7</definedName>
    <definedName name="_3.日中サービス支援型">'★選択肢(公開時非表示)'!$B$8:$C$8</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1">'標準様式第4号(勤務形態一覧表(GH))'!$A$1:$AN$90</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共同生活援助">'★選択肢(公開時非表示)'!$B$2:$K$2</definedName>
    <definedName name="共同生活援助・介護サービス包括型">'★選択肢(公開時非表示)'!$B$2:$K$2</definedName>
    <definedName name="共同生活援助・外部サービス利用型">'★選択肢(公開時非表示)'!$B$3:$K$3</definedName>
    <definedName name="共同生活援助・日中サービス支援型">'★選択肢(公開時非表示)'!$B$4:$K$4</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短期入所・空床利用型">'★選択肢(公開時非表示)'!#REF!</definedName>
    <definedName name="短期入所・単独型">'★選択肢(公開時非表示)'!#REF!</definedName>
    <definedName name="短期入所・併設型">'★選択肢(公開時非表示)'!#REF!</definedName>
    <definedName name="町っ油">#REF!</definedName>
    <definedName name="特定">#REF!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 i="124" l="1"/>
  <c r="AK12" i="124"/>
  <c r="AK13" i="124"/>
  <c r="AK14" i="124"/>
  <c r="AK15" i="124"/>
  <c r="AK16" i="124"/>
  <c r="AK17" i="124"/>
  <c r="AK18" i="124"/>
  <c r="AK19" i="124"/>
  <c r="AK20" i="124"/>
  <c r="AK21" i="124"/>
  <c r="AK22" i="124"/>
  <c r="AK23" i="124"/>
  <c r="AK24" i="124"/>
  <c r="AK25" i="124"/>
  <c r="AK26" i="124"/>
  <c r="AK27" i="124"/>
  <c r="AK28" i="124"/>
  <c r="AK29" i="124"/>
  <c r="AK30" i="124"/>
  <c r="AL11" i="124"/>
  <c r="AK31" i="124" l="1"/>
  <c r="AJ47" i="124" l="1"/>
  <c r="AG37" i="124"/>
  <c r="AD37" i="124"/>
  <c r="AA37" i="124"/>
  <c r="X37" i="124"/>
  <c r="U37" i="124"/>
  <c r="R37" i="124"/>
  <c r="O37" i="124"/>
  <c r="L37" i="124"/>
  <c r="I37" i="124"/>
  <c r="F37" i="124"/>
  <c r="D37" i="124"/>
  <c r="E37" i="124"/>
  <c r="J37" i="124"/>
  <c r="K37" i="124"/>
  <c r="V37" i="124"/>
  <c r="W37" i="124"/>
  <c r="Y37" i="124"/>
  <c r="Z37" i="124"/>
  <c r="AB37" i="124"/>
  <c r="AC37" i="124"/>
  <c r="AE37" i="124"/>
  <c r="AF37" i="124"/>
  <c r="AH37" i="124"/>
  <c r="AI37" i="124"/>
  <c r="AJ45" i="124"/>
  <c r="AL54" i="124"/>
  <c r="AM56" i="124" s="1"/>
  <c r="AG54" i="124"/>
  <c r="AG57" i="124" s="1"/>
  <c r="AA54" i="124"/>
  <c r="AD57" i="124" s="1"/>
  <c r="U54" i="124"/>
  <c r="U56" i="124" s="1"/>
  <c r="O54" i="124"/>
  <c r="R57" i="124" s="1"/>
  <c r="I54" i="124"/>
  <c r="L57" i="124" s="1"/>
  <c r="E54" i="124"/>
  <c r="F57" i="124" s="1"/>
  <c r="C54" i="124"/>
  <c r="C56" i="124" s="1"/>
  <c r="AJ46" i="124"/>
  <c r="AJ44" i="124"/>
  <c r="AJ43" i="124"/>
  <c r="AJ42" i="124"/>
  <c r="AJ41" i="124"/>
  <c r="AJ40" i="124"/>
  <c r="AJ39" i="124"/>
  <c r="AJ38" i="124"/>
  <c r="AJ31" i="124"/>
  <c r="AI31" i="124"/>
  <c r="AH31" i="124"/>
  <c r="AG31" i="124"/>
  <c r="AF31" i="124"/>
  <c r="AE31" i="124"/>
  <c r="AD31" i="124"/>
  <c r="AC31" i="124"/>
  <c r="AB31" i="124"/>
  <c r="AA31" i="124"/>
  <c r="Z31" i="124"/>
  <c r="Y31" i="124"/>
  <c r="X31" i="124"/>
  <c r="W31" i="124"/>
  <c r="V31" i="124"/>
  <c r="U31" i="124"/>
  <c r="T31" i="124"/>
  <c r="S31" i="124"/>
  <c r="R31" i="124"/>
  <c r="Q31" i="124"/>
  <c r="P31" i="124"/>
  <c r="O31" i="124"/>
  <c r="N31" i="124"/>
  <c r="M31" i="124"/>
  <c r="L31" i="124"/>
  <c r="K31" i="124"/>
  <c r="J31" i="124"/>
  <c r="I31" i="124"/>
  <c r="H31" i="124"/>
  <c r="G31" i="124"/>
  <c r="F31" i="124"/>
  <c r="AG10" i="124"/>
  <c r="AF10" i="124"/>
  <c r="AE10" i="124"/>
  <c r="AD10" i="124"/>
  <c r="AC10" i="124"/>
  <c r="AB10" i="124"/>
  <c r="AA10" i="124"/>
  <c r="Z10" i="124"/>
  <c r="Y10" i="124"/>
  <c r="X10" i="124"/>
  <c r="W10" i="124"/>
  <c r="V10" i="124"/>
  <c r="U10" i="124"/>
  <c r="T10" i="124"/>
  <c r="S10" i="124"/>
  <c r="R10" i="124"/>
  <c r="Q10" i="124"/>
  <c r="P10" i="124"/>
  <c r="O10" i="124"/>
  <c r="N10" i="124"/>
  <c r="M10" i="124"/>
  <c r="L10" i="124"/>
  <c r="K10" i="124"/>
  <c r="J10" i="124"/>
  <c r="I10" i="124"/>
  <c r="H10" i="124"/>
  <c r="G10" i="124"/>
  <c r="F10" i="124"/>
  <c r="AG9" i="124"/>
  <c r="AF9" i="124"/>
  <c r="AE9" i="124"/>
  <c r="AD9" i="124"/>
  <c r="AC9" i="124"/>
  <c r="AB9" i="124"/>
  <c r="AA9" i="124"/>
  <c r="Z9" i="124"/>
  <c r="Y9" i="124"/>
  <c r="X9" i="124"/>
  <c r="W9" i="124"/>
  <c r="V9" i="124"/>
  <c r="U9" i="124"/>
  <c r="T9" i="124"/>
  <c r="S9" i="124"/>
  <c r="R9" i="124"/>
  <c r="Q9" i="124"/>
  <c r="P9" i="124"/>
  <c r="O9" i="124"/>
  <c r="N9" i="124"/>
  <c r="M9" i="124"/>
  <c r="L9" i="124"/>
  <c r="K9" i="124"/>
  <c r="J9" i="124"/>
  <c r="I9" i="124"/>
  <c r="H9" i="124"/>
  <c r="G9" i="124"/>
  <c r="F9" i="124"/>
  <c r="AL22" i="124" l="1"/>
  <c r="AL24" i="124"/>
  <c r="AL30" i="124"/>
  <c r="AL16" i="124"/>
  <c r="AL18" i="124"/>
  <c r="AL21" i="124"/>
  <c r="AL23" i="124"/>
  <c r="AL17" i="124"/>
  <c r="AL25" i="124"/>
  <c r="AL28" i="124"/>
  <c r="AL29" i="124"/>
  <c r="AL15" i="124"/>
  <c r="AL19" i="124"/>
  <c r="AL26" i="124"/>
  <c r="AL27" i="124"/>
  <c r="AL14" i="124"/>
  <c r="AL20" i="124"/>
  <c r="AL13" i="124"/>
  <c r="AL12" i="124"/>
  <c r="AL31" i="124"/>
  <c r="AL39" i="124"/>
  <c r="AL41" i="124"/>
  <c r="I58" i="124"/>
  <c r="AJ37" i="124"/>
  <c r="AL37" i="124" s="1"/>
  <c r="E58" i="124"/>
  <c r="O58" i="124"/>
  <c r="AA58" i="124"/>
  <c r="AG58" i="124"/>
  <c r="AL58" i="124"/>
  <c r="AG56" i="124"/>
  <c r="AA57" i="124"/>
  <c r="O56" i="124"/>
  <c r="AA56" i="124"/>
  <c r="E56" i="124"/>
  <c r="L56" i="124"/>
  <c r="AD56" i="124"/>
  <c r="AL57" i="124"/>
  <c r="AL56" i="124"/>
  <c r="AL38" i="124"/>
  <c r="AL40" i="124"/>
  <c r="I57" i="124"/>
  <c r="AJ57" i="124"/>
  <c r="R56" i="124"/>
  <c r="I56" i="124"/>
  <c r="AM57" i="124"/>
  <c r="AM42" i="124"/>
  <c r="O57" i="124"/>
  <c r="F56" i="124"/>
  <c r="AL43" i="124"/>
  <c r="AL45" i="124"/>
  <c r="AM44" i="124"/>
  <c r="AM46" i="124"/>
  <c r="X56" i="124"/>
  <c r="X57" i="124"/>
  <c r="U57" i="124"/>
  <c r="AI10" i="124"/>
  <c r="AJ10" i="124"/>
  <c r="AH10" i="124"/>
  <c r="D56" i="124"/>
  <c r="AH9" i="124"/>
  <c r="AJ56" i="124"/>
  <c r="AI9" i="124"/>
  <c r="E57" i="124"/>
  <c r="AJ9" i="124"/>
  <c r="I51" i="124" l="1"/>
  <c r="C51" i="124"/>
  <c r="E51" i="1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BB1B29D9-2FB4-4D59-860A-915F2A9BBD58}">
      <text>
        <r>
          <rPr>
            <sz val="9"/>
            <color indexed="81"/>
            <rFont val="MS P ゴシック"/>
            <family val="3"/>
            <charset val="128"/>
          </rPr>
          <t xml:space="preserve">A:常勤・専従
B:常勤・兼務
C:非常勤・専従
D:非常勤・兼務 </t>
        </r>
      </text>
    </comment>
    <comment ref="AK7" authorId="0" shapeId="0" xr:uid="{8BDB5BEA-6E91-40AB-BC41-CCDA7FE85C8F}">
      <text>
        <r>
          <rPr>
            <sz val="9"/>
            <color indexed="81"/>
            <rFont val="MS P ゴシック"/>
            <family val="3"/>
            <charset val="128"/>
          </rPr>
          <t>上限は「（３）事業所における常勤の従業者が勤務うべき時間数」に入力した、時間/週×４です。</t>
        </r>
      </text>
    </comment>
  </commentList>
</comments>
</file>

<file path=xl/sharedStrings.xml><?xml version="1.0" encoding="utf-8"?>
<sst xmlns="http://schemas.openxmlformats.org/spreadsheetml/2006/main" count="275" uniqueCount="216">
  <si>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</si>
  <si>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</si>
  <si>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</si>
  <si>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フリガナ</t>
    <phoneticPr fontId="8"/>
  </si>
  <si>
    <t>施</t>
    <rPh sb="0" eb="1">
      <t>ホドコ</t>
    </rPh>
    <phoneticPr fontId="8"/>
  </si>
  <si>
    <t>名　　称</t>
    <rPh sb="0" eb="1">
      <t>メイ</t>
    </rPh>
    <rPh sb="3" eb="4">
      <t>ショウ</t>
    </rPh>
    <phoneticPr fontId="8"/>
  </si>
  <si>
    <t>所在地</t>
    <rPh sb="0" eb="3">
      <t>ショザイチ</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</si>
  <si>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</si>
  <si>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</si>
  <si>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</si>
  <si>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</si>
  <si>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連 絡 先</t>
    <rPh sb="0" eb="1">
      <t>レン</t>
    </rPh>
    <rPh sb="2" eb="3">
      <t>ラク</t>
    </rPh>
    <rPh sb="4" eb="5">
      <t>サキ</t>
    </rPh>
    <phoneticPr fontId="8"/>
  </si>
  <si>
    <t>電話番号</t>
    <rPh sb="0" eb="2">
      <t>デンワ</t>
    </rPh>
    <rPh sb="2" eb="4">
      <t>バンゴウ</t>
    </rPh>
    <phoneticPr fontId="8"/>
  </si>
  <si>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</si>
  <si>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</si>
  <si>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</si>
  <si>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</si>
  <si>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</si>
  <si>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</si>
  <si>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</si>
  <si>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氏　名</t>
    <rPh sb="0" eb="1">
      <t>シ</t>
    </rPh>
    <rPh sb="2" eb="3">
      <t>メイ</t>
    </rPh>
    <phoneticPr fontId="8"/>
  </si>
  <si>
    <t>従業者の職種・員数</t>
    <rPh sb="0" eb="3">
      <t>ジュウギョウシャ</t>
    </rPh>
    <rPh sb="4" eb="6">
      <t>ショクシュ</t>
    </rPh>
    <rPh sb="7" eb="9">
      <t>インズウ</t>
    </rPh>
    <phoneticPr fontId="8"/>
  </si>
  <si>
    <t>医　師</t>
    <rPh sb="0" eb="1">
      <t>イ</t>
    </rPh>
    <rPh sb="2" eb="3">
      <t>シ</t>
    </rPh>
    <phoneticPr fontId="8"/>
  </si>
  <si>
    <t>サービス管理責任者</t>
    <rPh sb="4" eb="6">
      <t>カンリ</t>
    </rPh>
    <rPh sb="6" eb="9">
      <t>セキニンシャ</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</si>
  <si>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</si>
  <si>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</si>
  <si>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</si>
  <si>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専従</t>
    <rPh sb="0" eb="2">
      <t>センジュウ</t>
    </rPh>
    <phoneticPr fontId="8"/>
  </si>
  <si>
    <t>※兼務</t>
    <rPh sb="1" eb="3">
      <t>ケンム</t>
    </rPh>
    <phoneticPr fontId="8"/>
  </si>
  <si>
    <t>従業者数</t>
    <rPh sb="0" eb="2">
      <t>ジュウギョウ</t>
    </rPh>
    <rPh sb="2" eb="3">
      <t>シャ</t>
    </rPh>
    <rPh sb="3" eb="4">
      <t>カズ</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</si>
  <si>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</si>
  <si>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</si>
  <si>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</si>
  <si>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</si>
  <si>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</si>
  <si>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</si>
  <si>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</si>
  <si>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</si>
  <si>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</si>
  <si>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</si>
  <si>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</si>
  <si>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</si>
  <si>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</si>
  <si>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</si>
  <si>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</si>
  <si>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</si>
  <si>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</si>
  <si>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</si>
  <si>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</si>
  <si>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</si>
  <si>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営業時間</t>
    <rPh sb="0" eb="2">
      <t>エイギョウ</t>
    </rPh>
    <rPh sb="2" eb="4">
      <t>ジカン</t>
    </rPh>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</si>
  <si>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</si>
  <si>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</si>
  <si>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</si>
  <si>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</si>
  <si>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</si>
  <si>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</si>
  <si>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</si>
  <si>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</si>
  <si>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</si>
  <si>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</si>
  <si>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</si>
  <si>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</si>
  <si>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</si>
  <si>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</si>
  <si>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</si>
  <si>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</si>
  <si>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</si>
  <si>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利用料</t>
    <rPh sb="0" eb="3">
      <t>リヨウリョウ</t>
    </rPh>
    <phoneticPr fontId="8"/>
  </si>
  <si>
    <t>その他の費用</t>
    <rPh sb="2" eb="3">
      <t>タ</t>
    </rPh>
    <rPh sb="4" eb="6">
      <t>ヒヨウ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</si>
  <si>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</si>
  <si>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</si>
  <si>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</si>
  <si>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</si>
  <si>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</si>
  <si>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</si>
  <si>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</si>
  <si>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</si>
  <si>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</si>
  <si>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</si>
  <si>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</si>
  <si>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</si>
  <si>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</si>
  <si>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</si>
  <si>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</si>
  <si>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</si>
  <si>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</si>
  <si>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</si>
  <si>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</si>
  <si>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</si>
  <si>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</si>
  <si>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</si>
  <si>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サービス種別</t>
    <rPh sb="4" eb="6">
      <t>シュベツ</t>
    </rPh>
    <phoneticPr fontId="1"/>
  </si>
  <si>
    <t>！申請するサービス類型を選択してください</t>
    <rPh sb="1" eb="3">
      <t>シンセイ</t>
    </rPh>
    <rPh sb="9" eb="11">
      <t>ルイケイ</t>
    </rPh>
    <rPh sb="12" eb="14">
      <t>センタク</t>
    </rPh>
    <phoneticPr fontId="3"/>
  </si>
  <si>
    <t>年</t>
    <rPh sb="0" eb="1">
      <t>ネン</t>
    </rPh>
    <phoneticPr fontId="8"/>
  </si>
  <si>
    <t>月</t>
    <rPh sb="0" eb="1">
      <t>ゲツ</t>
    </rPh>
    <phoneticPr fontId="8"/>
  </si>
  <si>
    <t>事業所名</t>
    <rPh sb="0" eb="3">
      <t>ジギョウショ</t>
    </rPh>
    <rPh sb="3" eb="4">
      <t>メイ</t>
    </rPh>
    <phoneticPr fontId="1"/>
  </si>
  <si>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</si>
  <si>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</si>
  <si>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</si>
  <si>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時間/週</t>
    <rPh sb="0" eb="2">
      <t>ジカン</t>
    </rPh>
    <rPh sb="3" eb="4">
      <t>シュウ</t>
    </rPh>
    <phoneticPr fontId="8"/>
  </si>
  <si>
    <t>時間/月</t>
    <rPh sb="0" eb="2">
      <t>ジカン</t>
    </rPh>
    <rPh sb="3" eb="4">
      <t>ツキ</t>
    </rPh>
    <phoneticPr fontId="8"/>
  </si>
  <si>
    <t>No.</t>
    <phoneticPr fontId="8"/>
  </si>
  <si>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</si>
  <si>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</si>
  <si>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</si>
  <si>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</si>
  <si>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</si>
  <si>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</si>
  <si>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</si>
  <si>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</si>
  <si>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</si>
  <si>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</si>
  <si>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</si>
  <si>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</si>
  <si>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</si>
  <si>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合計</t>
    <rPh sb="0" eb="2">
      <t>ゴウケイ</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</si>
  <si>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</si>
  <si>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</si>
  <si>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(1) 「４週」・「暦月」のいずれかを選択してください。</t>
    <rPh sb="7" eb="8">
      <t>シュウ</t>
    </rPh>
    <rPh sb="11" eb="12">
      <t>レキ</t>
    </rPh>
    <rPh sb="12" eb="13">
      <t>ツキ</t>
    </rPh>
    <rPh sb="20" eb="22">
      <t>センタク</t>
    </rPh>
    <phoneticPr fontId="1"/>
  </si>
  <si>
    <t>　(2) 「予定」・「実績」のいずれかを選択してください。</t>
    <rPh sb="6" eb="8">
      <t>ヨテイ</t>
    </rPh>
    <rPh sb="11" eb="13">
      <t>ジッセキ</t>
    </rPh>
    <rPh sb="20" eb="22">
      <t>センタク</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</si>
  <si>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</si>
  <si>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従業者の職種を入力してください。</t>
    <rPh sb="5" eb="8">
      <t>ジュウギョウシャ</t>
    </rPh>
    <rPh sb="9" eb="11">
      <t>ショクシュ</t>
    </rPh>
    <rPh sb="12" eb="14">
      <t>ニュウリョク</t>
    </rPh>
    <phoneticPr fontId="1"/>
  </si>
  <si>
    <t xml:space="preserve"> 　　 記入の順序は、職種ごとにまとめてください。</t>
    <rPh sb="4" eb="6">
      <t>キニュウ</t>
    </rPh>
    <rPh sb="7" eb="9">
      <t>ジュンジョ</t>
    </rPh>
    <rPh sb="11" eb="13">
      <t>ショクシュ</t>
    </rPh>
    <phoneticPr fontId="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</si>
  <si>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</si>
  <si>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1"/>
  </si>
  <si>
    <t>区分</t>
    <rPh sb="0" eb="2">
      <t>クブン</t>
    </rPh>
    <phoneticPr fontId="1"/>
  </si>
  <si>
    <t>A</t>
  </si>
  <si>
    <t>B</t>
  </si>
  <si>
    <t>C</t>
  </si>
  <si>
    <t>D</t>
  </si>
  <si>
    <t>（注）常勤・非常勤の区分について</t>
    <rPh sb="1" eb="2">
      <t>チュウ</t>
    </rPh>
    <rPh sb="3" eb="5">
      <t>ジョウキン</t>
    </rPh>
    <rPh sb="6" eb="9">
      <t>ヒジョウキン</t>
    </rPh>
    <rPh sb="10" eb="12">
      <t>クブン</t>
    </rPh>
    <phoneticPr fontId="1"/>
  </si>
  <si>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</si>
  <si>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</si>
  <si>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(6) 従業者の保有する資格を入力してください。</t>
    <rPh sb="5" eb="8">
      <t>ジュウギョウシャ</t>
    </rPh>
    <rPh sb="9" eb="11">
      <t>ホユウ</t>
    </rPh>
    <rPh sb="13" eb="15">
      <t>シカク</t>
    </rPh>
    <rPh sb="16" eb="18">
      <t>ニュウリョク</t>
    </rPh>
    <phoneticPr fontId="1"/>
  </si>
  <si>
    <t>　(7) 従業者の氏名を記入してください。</t>
    <rPh sb="5" eb="8">
      <t>ジュウギョウシャ</t>
    </rPh>
    <rPh sb="9" eb="11">
      <t>シメイ</t>
    </rPh>
    <rPh sb="12" eb="14">
      <t>キニュウ</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</si>
  <si>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</si>
  <si>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</si>
  <si>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</si>
  <si>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</si>
  <si>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</si>
  <si>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</si>
  <si>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</si>
  <si>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</si>
  <si>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</si>
  <si>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その他、特記事項欄としてもご活用ください。</t>
    <rPh sb="6" eb="7">
      <t>タ</t>
    </rPh>
    <rPh sb="8" eb="10">
      <t>トッキ</t>
    </rPh>
    <rPh sb="10" eb="12">
      <t>ジコウ</t>
    </rPh>
    <rPh sb="12" eb="13">
      <t>ラン</t>
    </rPh>
    <rPh sb="18" eb="20">
      <t>カツヨウ</t>
    </rPh>
    <phoneticPr fontId="2"/>
  </si>
  <si>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</si>
  <si>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</si>
  <si>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※選択肢にない職種については直接入力してください</t>
    <phoneticPr fontId="3"/>
  </si>
  <si>
    <t>管理者</t>
    <rPh sb="0" eb="3">
      <t>カンリシャ</t>
    </rPh>
    <phoneticPr fontId="3"/>
  </si>
  <si>
    <t>＜人員に関する基準＞</t>
    <rPh sb="1" eb="3">
      <t>ジンイン</t>
    </rPh>
    <rPh sb="4" eb="5">
      <t>カン</t>
    </rPh>
    <rPh sb="7" eb="9">
      <t>キジュン</t>
    </rPh>
    <phoneticPr fontId="8"/>
  </si>
  <si>
    <t>区分</t>
    <rPh sb="0" eb="2">
      <t>クブン</t>
    </rPh>
    <phoneticPr fontId="4"/>
  </si>
  <si>
    <t>必要な配置数</t>
    <rPh sb="0" eb="2">
      <t>ヒツヨウ</t>
    </rPh>
    <rPh sb="3" eb="6">
      <t>ハイチスウ</t>
    </rPh>
    <phoneticPr fontId="4"/>
  </si>
  <si>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</si>
  <si>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4"/>
  </si>
  <si>
    <t>兼務</t>
    <rPh sb="0" eb="2">
      <t>ケンム</t>
    </rPh>
    <phoneticPr fontId="4"/>
  </si>
  <si>
    <t>常勤</t>
    <rPh sb="0" eb="2">
      <t>ジョウキン</t>
    </rPh>
    <phoneticPr fontId="8"/>
  </si>
  <si>
    <t>非常勤</t>
    <rPh sb="0" eb="3">
      <t>ヒジョウキン</t>
    </rPh>
    <phoneticPr fontId="8"/>
  </si>
  <si>
    <t>常勤換算数</t>
    <rPh sb="0" eb="5">
      <t>ジョウキンカンサンスウ</t>
    </rPh>
    <phoneticPr fontId="3"/>
  </si>
  <si>
    <t>サービス管理責任者</t>
    <rPh sb="4" eb="6">
      <t>カンリ</t>
    </rPh>
    <rPh sb="6" eb="9">
      <t>セキニンシャ</t>
    </rPh>
    <phoneticPr fontId="3"/>
  </si>
  <si>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8"/>
  </si>
  <si>
    <t>計</t>
    <rPh sb="0" eb="1">
      <t>ケイ</t>
    </rPh>
    <phoneticPr fontId="8"/>
  </si>
  <si>
    <t>平均利用者数</t>
    <rPh sb="0" eb="2">
      <t>ヘイキン</t>
    </rPh>
    <rPh sb="2" eb="6">
      <t>リヨウシャスウ</t>
    </rPh>
    <phoneticPr fontId="8"/>
  </si>
  <si>
    <t>開所日数</t>
    <rPh sb="0" eb="2">
      <t>カイショ</t>
    </rPh>
    <rPh sb="2" eb="4">
      <t>ニッスウ</t>
    </rPh>
    <phoneticPr fontId="4"/>
  </si>
  <si>
    <t>生活支援員</t>
    <rPh sb="0" eb="5">
      <t>セイカツシエンイン</t>
    </rPh>
    <phoneticPr fontId="3"/>
  </si>
  <si>
    <t>兼務</t>
    <rPh sb="0" eb="2">
      <t>ケンム</t>
    </rPh>
    <phoneticPr fontId="8"/>
  </si>
  <si>
    <t>利用者延べ数計</t>
    <rPh sb="3" eb="4">
      <t>ノ</t>
    </rPh>
    <rPh sb="6" eb="7">
      <t>ケイ</t>
    </rPh>
    <phoneticPr fontId="8"/>
  </si>
  <si>
    <t>　区分２の延べ利用者数</t>
    <rPh sb="1" eb="3">
      <t>クブン</t>
    </rPh>
    <rPh sb="5" eb="6">
      <t>ノ</t>
    </rPh>
    <rPh sb="7" eb="11">
      <t>リヨウシャスウ</t>
    </rPh>
    <phoneticPr fontId="3"/>
  </si>
  <si>
    <t>　区分３の延べ利用者数</t>
    <rPh sb="1" eb="3">
      <t>クブン</t>
    </rPh>
    <rPh sb="5" eb="6">
      <t>ノ</t>
    </rPh>
    <rPh sb="7" eb="11">
      <t>リヨウシャスウ</t>
    </rPh>
    <phoneticPr fontId="3"/>
  </si>
  <si>
    <t>　区分４の延べ利用者数</t>
    <rPh sb="1" eb="3">
      <t>クブン</t>
    </rPh>
    <rPh sb="5" eb="6">
      <t>ノ</t>
    </rPh>
    <rPh sb="7" eb="11">
      <t>リヨウシャスウ</t>
    </rPh>
    <phoneticPr fontId="3"/>
  </si>
  <si>
    <t>　区分５の延べ利用者数</t>
    <rPh sb="1" eb="3">
      <t>クブン</t>
    </rPh>
    <rPh sb="5" eb="6">
      <t>ノ</t>
    </rPh>
    <rPh sb="7" eb="11">
      <t>リヨウシャスウ</t>
    </rPh>
    <phoneticPr fontId="3"/>
  </si>
  <si>
    <t>　区分６の延べ利用者数</t>
    <rPh sb="1" eb="3">
      <t>クブン</t>
    </rPh>
    <rPh sb="5" eb="6">
      <t>ノ</t>
    </rPh>
    <rPh sb="7" eb="11">
      <t>リヨウシャスウ</t>
    </rPh>
    <phoneticPr fontId="3"/>
  </si>
  <si>
    <t xml:space="preserve"> 　　 保有資格を全て記入するのではなく、人員基準・加配加算上、求められる資格等を入力してください。</t>
    <phoneticPr fontId="1"/>
  </si>
  <si>
    <t>共同生活援助・介護サービス包括型</t>
    <rPh sb="0" eb="2">
      <t>キョウドウ</t>
    </rPh>
    <rPh sb="2" eb="4">
      <t>セイカツ</t>
    </rPh>
    <rPh sb="4" eb="6">
      <t>エンジョ</t>
    </rPh>
    <phoneticPr fontId="8"/>
  </si>
  <si>
    <t>世話人</t>
    <rPh sb="0" eb="3">
      <t>セワニン</t>
    </rPh>
    <phoneticPr fontId="3"/>
  </si>
  <si>
    <t>個人居宅介護
利用者数平均</t>
    <rPh sb="11" eb="13">
      <t>ヘイキン</t>
    </rPh>
    <phoneticPr fontId="3"/>
  </si>
  <si>
    <t>　区分１以下の延べ利用者数</t>
    <rPh sb="1" eb="3">
      <t>クブン</t>
    </rPh>
    <rPh sb="4" eb="6">
      <t>イカ</t>
    </rPh>
    <rPh sb="7" eb="8">
      <t>ノ</t>
    </rPh>
    <rPh sb="9" eb="13">
      <t>リヨウシャスウ</t>
    </rPh>
    <phoneticPr fontId="3"/>
  </si>
  <si>
    <t>個人居宅介護利用者数</t>
    <rPh sb="0" eb="2">
      <t>コジン</t>
    </rPh>
    <rPh sb="2" eb="4">
      <t>キョタク</t>
    </rPh>
    <rPh sb="4" eb="6">
      <t>カイゴ</t>
    </rPh>
    <rPh sb="6" eb="9">
      <t>リヨウシャ</t>
    </rPh>
    <rPh sb="9" eb="10">
      <t>スウ</t>
    </rPh>
    <phoneticPr fontId="3"/>
  </si>
  <si>
    <t>生活支援員</t>
  </si>
  <si>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</si>
  <si>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</si>
  <si>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夜間支援従事者</t>
    <rPh sb="0" eb="2">
      <t>ヤカン</t>
    </rPh>
    <rPh sb="2" eb="4">
      <t>シエン</t>
    </rPh>
    <rPh sb="4" eb="7">
      <t>ジュウジシャ</t>
    </rPh>
    <phoneticPr fontId="3"/>
  </si>
  <si>
    <t>職種①</t>
    <rPh sb="0" eb="2">
      <t>ショクシュ</t>
    </rPh>
    <phoneticPr fontId="3"/>
  </si>
  <si>
    <t>職種②</t>
    <rPh sb="0" eb="2">
      <t>ショクシュ</t>
    </rPh>
    <phoneticPr fontId="3"/>
  </si>
  <si>
    <t>職種③</t>
    <rPh sb="0" eb="2">
      <t>ショクシュ</t>
    </rPh>
    <phoneticPr fontId="3"/>
  </si>
  <si>
    <t>職種④</t>
    <rPh sb="0" eb="2">
      <t>ショクシュ</t>
    </rPh>
    <phoneticPr fontId="3"/>
  </si>
  <si>
    <t>職種⑤</t>
    <rPh sb="0" eb="2">
      <t>ショクシュ</t>
    </rPh>
    <phoneticPr fontId="3"/>
  </si>
  <si>
    <t>職種⑥</t>
    <rPh sb="0" eb="2">
      <t>ショクシュ</t>
    </rPh>
    <phoneticPr fontId="3"/>
  </si>
  <si>
    <t>職種⑦</t>
    <rPh sb="0" eb="2">
      <t>ショクシュ</t>
    </rPh>
    <phoneticPr fontId="3"/>
  </si>
  <si>
    <t>職種⑧</t>
    <rPh sb="0" eb="2">
      <t>ショクシュ</t>
    </rPh>
    <phoneticPr fontId="3"/>
  </si>
  <si>
    <t>職種⑨</t>
    <phoneticPr fontId="3"/>
  </si>
  <si>
    <t>職種⑩</t>
    <phoneticPr fontId="3"/>
  </si>
  <si>
    <t>夜間支援従事者</t>
    <rPh sb="0" eb="7">
      <t>ヤカンシエンジュウジシャ</t>
    </rPh>
    <phoneticPr fontId="3"/>
  </si>
  <si>
    <t>4月</t>
    <rPh sb="1" eb="2">
      <t>ガツ</t>
    </rPh>
    <phoneticPr fontId="3"/>
  </si>
  <si>
    <t>5月</t>
    <rPh sb="1" eb="2">
      <t>ガツ</t>
    </rPh>
    <phoneticPr fontId="3"/>
  </si>
  <si>
    <t>6月</t>
    <rPh sb="1" eb="2">
      <t>ガツ</t>
    </rPh>
    <phoneticPr fontId="3"/>
  </si>
  <si>
    <t>7月</t>
    <rPh sb="1" eb="2">
      <t>ガツ</t>
    </rPh>
    <phoneticPr fontId="3"/>
  </si>
  <si>
    <t>8月</t>
    <rPh sb="1" eb="2">
      <t>ガツ</t>
    </rPh>
    <phoneticPr fontId="3"/>
  </si>
  <si>
    <t>9月</t>
    <rPh sb="1" eb="2">
      <t>ガツ</t>
    </rPh>
    <phoneticPr fontId="3"/>
  </si>
  <si>
    <t>10月</t>
    <rPh sb="2" eb="3">
      <t>ガツ</t>
    </rPh>
    <phoneticPr fontId="3"/>
  </si>
  <si>
    <t>11月</t>
    <rPh sb="2" eb="3">
      <t>ガツ</t>
    </rPh>
    <phoneticPr fontId="3"/>
  </si>
  <si>
    <t>12月</t>
    <rPh sb="2" eb="3">
      <t>ガツ</t>
    </rPh>
    <phoneticPr fontId="3"/>
  </si>
  <si>
    <t>1月</t>
    <rPh sb="1" eb="2">
      <t>ガツ</t>
    </rPh>
    <phoneticPr fontId="3"/>
  </si>
  <si>
    <t>2月</t>
    <rPh sb="1" eb="2">
      <t>ガツ</t>
    </rPh>
    <phoneticPr fontId="3"/>
  </si>
  <si>
    <t>3月</t>
    <rPh sb="1" eb="2">
      <t>ガツ</t>
    </rPh>
    <phoneticPr fontId="3"/>
  </si>
  <si>
    <t>常勤・専従</t>
    <rPh sb="0" eb="2">
      <t>ジョウキン</t>
    </rPh>
    <rPh sb="3" eb="5">
      <t>センジュウ</t>
    </rPh>
    <phoneticPr fontId="1"/>
  </si>
  <si>
    <t>常勤・兼務</t>
    <rPh sb="0" eb="2">
      <t>ジョウキン</t>
    </rPh>
    <rPh sb="3" eb="5">
      <t>ケンム</t>
    </rPh>
    <phoneticPr fontId="1"/>
  </si>
  <si>
    <t>非常勤・専従</t>
    <rPh sb="0" eb="3">
      <t>ヒジョウキン</t>
    </rPh>
    <rPh sb="4" eb="6">
      <t>センジュウ</t>
    </rPh>
    <phoneticPr fontId="1"/>
  </si>
  <si>
    <t>非常勤・兼務</t>
    <rPh sb="0" eb="3">
      <t>ヒジョウキン</t>
    </rPh>
    <rPh sb="4" eb="6">
      <t>ケンム</t>
    </rPh>
    <phoneticPr fontId="1"/>
  </si>
  <si>
    <t>予定</t>
  </si>
  <si>
    <t>１.介護サービス包括型</t>
    <phoneticPr fontId="3"/>
  </si>
  <si>
    <t>２.外部サービス利用型</t>
    <phoneticPr fontId="3"/>
  </si>
  <si>
    <t>３.日中サービス支援型</t>
    <phoneticPr fontId="3"/>
  </si>
  <si>
    <t>４週</t>
    <phoneticPr fontId="26"/>
  </si>
  <si>
    <t>青字：入力不要</t>
    <rPh sb="0" eb="2">
      <t>アオジ</t>
    </rPh>
    <rPh sb="3" eb="7">
      <t>ニュウリョクフヨウ</t>
    </rPh>
    <phoneticPr fontId="26"/>
  </si>
  <si>
    <r>
      <t xml:space="preserve">       </t>
    </r>
    <r>
      <rPr>
        <strike/>
        <sz val="9"/>
        <rFont val="ＭＳ ゴシック"/>
        <family val="3"/>
        <charset val="128"/>
      </rPr>
      <t>※選択した資格及び研修に関して、</t>
    </r>
    <r>
      <rPr>
        <b/>
        <strike/>
        <u/>
        <sz val="9"/>
        <rFont val="ＭＳ ゴシック"/>
        <family val="3"/>
        <charset val="128"/>
      </rPr>
      <t>必要に応じて、</t>
    </r>
    <r>
      <rPr>
        <b/>
        <strike/>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</si>
</sst>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409]d;@"/>
    <numFmt numFmtId="178" formatCode="aaa"/>
  </numFmts>
  <fonts count="36">
    <font>
      <sz val="11"/>
      <color theme="1"/>
      <name val="游ゴシック"/>
      <family val="3"/>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2"/>
      <color rgb="FFFF0000"/>
      <name val="ＭＳ ゴシック"/>
      <family val="3"/>
      <charset val="128"/>
    </font>
    <font>
      <sz val="11"/>
      <color rgb="FFFF0000"/>
      <name val="游ゴシック"/>
      <family val="3"/>
      <charset val="128"/>
      <scheme val="minor"/>
    </font>
    <font>
      <sz val="11"/>
      <name val="游ゴシック"/>
      <family val="3"/>
      <charset val="128"/>
      <scheme val="minor"/>
    </font>
    <font>
      <sz val="8"/>
      <color rgb="FFC00000"/>
      <name val="ＭＳ ゴシック"/>
      <family val="3"/>
      <charset val="128"/>
    </font>
    <font>
      <sz val="6"/>
      <name val="游ゴシック"/>
      <family val="3"/>
      <charset val="128"/>
      <scheme val="minor"/>
    </font>
    <font>
      <sz val="11"/>
      <color theme="1"/>
      <name val="游ゴシック"/>
      <family val="3"/>
      <charset val="128"/>
      <scheme val="minor"/>
    </font>
    <font>
      <sz val="9"/>
      <color rgb="FF0000FF"/>
      <name val="ＭＳ ゴシック"/>
      <family val="3"/>
      <charset val="128"/>
    </font>
    <font>
      <sz val="12"/>
      <color rgb="FF0000FF"/>
      <name val="ＭＳ ゴシック"/>
      <family val="3"/>
      <charset val="128"/>
    </font>
    <font>
      <sz val="9"/>
      <color indexed="81"/>
      <name val="MS P ゴシック"/>
      <family val="3"/>
      <charset val="128"/>
    </font>
    <font>
      <sz val="11"/>
      <color rgb="FF0000FF"/>
      <name val="ＭＳ Ｐゴシック"/>
      <family val="3"/>
      <charset val="128"/>
    </font>
    <font>
      <sz val="11"/>
      <color theme="1"/>
      <name val="ＭＳ ゴシック"/>
      <family val="2"/>
      <charset val="128"/>
    </font>
    <font>
      <strike/>
      <sz val="9"/>
      <name val="ＭＳ ゴシック"/>
      <family val="3"/>
      <charset val="128"/>
    </font>
    <font>
      <b/>
      <strike/>
      <u/>
      <sz val="9"/>
      <name val="ＭＳ ゴシック"/>
      <family val="3"/>
      <charset val="128"/>
    </font>
    <font>
      <b/>
      <strike/>
      <sz val="9"/>
      <name val="ＭＳ ゴシック"/>
      <family val="3"/>
      <charset val="128"/>
    </font>
  </fonts>
  <fills count="8">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2" tint="-9.9978637043366805E-2"/>
        <bgColor indexed="64"/>
      </patternFill>
    </fill>
  </fills>
  <borders count="56">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14">
    <xf numFmtId="0" fontId="0" fillId="0" borderId="0">
      <alignment vertical="center"/>
    </xf>
    <xf numFmtId="0" fontId="6" fillId="0" borderId="0"/>
    <xf numFmtId="6" fontId="6" fillId="0" borderId="0" applyFont="0" applyFill="0" applyBorder="0" applyAlignment="0" applyProtection="0"/>
    <xf numFmtId="0" fontId="17" fillId="0" borderId="0">
      <alignment vertical="center"/>
    </xf>
    <xf numFmtId="0" fontId="6" fillId="0" borderId="0"/>
    <xf numFmtId="0" fontId="6" fillId="0" borderId="0"/>
    <xf numFmtId="0" fontId="18" fillId="0" borderId="0">
      <alignment vertical="center"/>
    </xf>
    <xf numFmtId="0" fontId="6" fillId="0" borderId="0">
      <alignment vertical="center"/>
    </xf>
    <xf numFmtId="0" fontId="6" fillId="0" borderId="0">
      <alignment vertical="center"/>
    </xf>
    <xf numFmtId="0" fontId="6" fillId="0" borderId="0">
      <alignment vertical="center"/>
    </xf>
    <xf numFmtId="38" fontId="27" fillId="0" borderId="0" applyFont="0" applyFill="0" applyBorder="0" applyAlignment="0" applyProtection="0">
      <alignment vertical="center"/>
    </xf>
    <xf numFmtId="0" fontId="6" fillId="0" borderId="0">
      <alignment vertical="center"/>
    </xf>
    <xf numFmtId="0" fontId="32" fillId="0" borderId="0">
      <alignment vertical="center"/>
    </xf>
    <xf numFmtId="0" fontId="6" fillId="0" borderId="0">
      <alignment vertical="center"/>
    </xf>
  </cellStyleXfs>
  <cellXfs count="318">
    <xf numFmtId="0" fontId="0" fillId="0" borderId="0" xfId="0">
      <alignment vertical="center"/>
    </xf>
    <xf numFmtId="0" fontId="6" fillId="0" borderId="0" xfId="5" applyAlignment="1">
      <alignment horizontal="left" vertical="center"/>
    </xf>
    <xf numFmtId="0" fontId="6" fillId="0" borderId="0" xfId="5" applyAlignment="1">
      <alignment horizontal="center" vertical="center"/>
    </xf>
    <xf numFmtId="0" fontId="10" fillId="0" borderId="0" xfId="5" applyFont="1" applyAlignment="1">
      <alignment horizontal="left" vertical="center" wrapText="1"/>
    </xf>
    <xf numFmtId="0" fontId="6" fillId="0" borderId="1" xfId="5"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left" vertical="top"/>
    </xf>
    <xf numFmtId="0" fontId="6" fillId="0" borderId="4" xfId="5" applyBorder="1" applyAlignment="1">
      <alignment horizontal="left" vertical="top"/>
    </xf>
    <xf numFmtId="0" fontId="6" fillId="0" borderId="5" xfId="5" applyBorder="1" applyAlignment="1">
      <alignment horizontal="left" vertical="top"/>
    </xf>
    <xf numFmtId="0" fontId="6" fillId="0" borderId="6" xfId="5" applyBorder="1" applyAlignment="1">
      <alignment horizontal="left" vertical="top"/>
    </xf>
    <xf numFmtId="0" fontId="6" fillId="0" borderId="7" xfId="5" applyBorder="1" applyAlignment="1">
      <alignment horizontal="left" vertical="top"/>
    </xf>
    <xf numFmtId="0" fontId="7" fillId="0" borderId="7" xfId="5" applyFont="1" applyBorder="1" applyAlignment="1">
      <alignment horizontal="right" vertical="top"/>
    </xf>
    <xf numFmtId="0" fontId="7" fillId="0" borderId="7" xfId="5" applyFont="1" applyBorder="1" applyAlignment="1">
      <alignment horizontal="left" vertical="top"/>
    </xf>
    <xf numFmtId="0" fontId="6" fillId="0" borderId="8" xfId="5" applyBorder="1" applyAlignment="1">
      <alignment horizontal="left" vertical="top"/>
    </xf>
    <xf numFmtId="0" fontId="6" fillId="0" borderId="2" xfId="5" applyBorder="1" applyAlignment="1">
      <alignment horizontal="center" vertical="center" wrapText="1"/>
    </xf>
    <xf numFmtId="0" fontId="6" fillId="0" borderId="9" xfId="5" applyBorder="1" applyAlignment="1">
      <alignment horizontal="left" vertical="top"/>
    </xf>
    <xf numFmtId="0" fontId="6" fillId="0" borderId="10" xfId="5" applyBorder="1" applyAlignment="1">
      <alignment horizontal="left" vertical="top"/>
    </xf>
    <xf numFmtId="0" fontId="6" fillId="0" borderId="11" xfId="5" applyBorder="1" applyAlignment="1">
      <alignment horizontal="left" vertical="top"/>
    </xf>
    <xf numFmtId="0" fontId="6" fillId="0" borderId="12" xfId="5" applyBorder="1" applyAlignment="1">
      <alignment horizontal="center" vertical="center" wrapText="1"/>
    </xf>
    <xf numFmtId="0" fontId="7" fillId="0" borderId="13" xfId="5" applyFont="1" applyBorder="1" applyAlignment="1">
      <alignment horizontal="center" vertical="center" shrinkToFit="1"/>
    </xf>
    <xf numFmtId="0" fontId="7" fillId="0" borderId="14" xfId="5" applyFont="1" applyBorder="1" applyAlignment="1">
      <alignment horizontal="center" vertical="center" shrinkToFit="1"/>
    </xf>
    <xf numFmtId="0" fontId="7" fillId="0" borderId="15" xfId="5" applyFont="1" applyBorder="1" applyAlignment="1">
      <alignment horizontal="center" vertical="center" shrinkToFit="1"/>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7" fillId="0" borderId="18" xfId="5" applyFont="1" applyBorder="1" applyAlignment="1">
      <alignment horizontal="center" vertical="center"/>
    </xf>
    <xf numFmtId="0" fontId="6" fillId="0" borderId="0" xfId="5" applyAlignment="1">
      <alignment vertical="center"/>
    </xf>
    <xf numFmtId="0" fontId="9" fillId="0" borderId="0" xfId="5" applyFont="1" applyAlignment="1">
      <alignment horizontal="center" vertical="center" shrinkToFit="1"/>
    </xf>
    <xf numFmtId="0" fontId="7" fillId="0" borderId="0" xfId="5" applyFont="1" applyAlignment="1">
      <alignment horizontal="center" vertical="center"/>
    </xf>
    <xf numFmtId="0" fontId="8" fillId="0" borderId="0" xfId="5" applyFont="1" applyAlignment="1">
      <alignment horizontal="left" vertical="center"/>
    </xf>
    <xf numFmtId="0" fontId="10" fillId="0" borderId="0" xfId="5" applyFont="1" applyAlignment="1">
      <alignment horizontal="left" vertical="top"/>
    </xf>
    <xf numFmtId="0" fontId="6" fillId="0" borderId="0" xfId="5" applyAlignment="1">
      <alignment horizontal="left"/>
    </xf>
    <xf numFmtId="0" fontId="6" fillId="0" borderId="19" xfId="5" applyBorder="1" applyAlignment="1">
      <alignment horizontal="center" vertical="center"/>
    </xf>
    <xf numFmtId="0" fontId="6" fillId="0" borderId="20" xfId="5" applyBorder="1" applyAlignment="1">
      <alignment horizontal="center" vertical="center"/>
    </xf>
    <xf numFmtId="0" fontId="7" fillId="0" borderId="2" xfId="9" applyFont="1" applyBorder="1">
      <alignment vertical="center"/>
    </xf>
    <xf numFmtId="0" fontId="7" fillId="0" borderId="0" xfId="9" applyFont="1">
      <alignment vertical="center"/>
    </xf>
    <xf numFmtId="0" fontId="7" fillId="0" borderId="16" xfId="9" applyFont="1" applyBorder="1">
      <alignment vertical="center"/>
    </xf>
    <xf numFmtId="0" fontId="7" fillId="0" borderId="17" xfId="9" applyFont="1" applyBorder="1">
      <alignment vertical="center"/>
    </xf>
    <xf numFmtId="0" fontId="7" fillId="0" borderId="12" xfId="9" applyFont="1" applyBorder="1">
      <alignment vertical="center"/>
    </xf>
    <xf numFmtId="0" fontId="6" fillId="0" borderId="3" xfId="5" applyBorder="1" applyAlignment="1">
      <alignment horizontal="center" vertical="center"/>
    </xf>
    <xf numFmtId="0" fontId="6" fillId="0" borderId="4" xfId="5" applyBorder="1" applyAlignment="1">
      <alignment horizontal="center" vertical="center"/>
    </xf>
    <xf numFmtId="0" fontId="6" fillId="0" borderId="5" xfId="5" applyBorder="1" applyAlignment="1">
      <alignment horizontal="center" vertical="center"/>
    </xf>
    <xf numFmtId="0" fontId="7" fillId="0" borderId="4" xfId="8" applyFont="1" applyBorder="1" applyAlignment="1">
      <alignment horizontal="center" vertical="center"/>
    </xf>
    <xf numFmtId="0" fontId="7" fillId="0" borderId="0" xfId="8" applyFont="1" applyAlignment="1">
      <alignment horizontal="center" vertical="center"/>
    </xf>
    <xf numFmtId="0" fontId="7" fillId="0" borderId="20" xfId="8" applyFont="1" applyBorder="1" applyAlignment="1">
      <alignment horizontal="center" vertical="center"/>
    </xf>
    <xf numFmtId="0" fontId="7" fillId="0" borderId="10" xfId="8" applyFont="1" applyBorder="1" applyAlignment="1">
      <alignment horizontal="center" vertical="center"/>
    </xf>
    <xf numFmtId="0" fontId="7" fillId="0" borderId="11" xfId="8" applyFont="1" applyBorder="1" applyAlignment="1">
      <alignment horizontal="center" vertical="center"/>
    </xf>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22" xfId="5" applyFont="1" applyBorder="1" applyAlignment="1">
      <alignment horizontal="center" vertical="center" shrinkToFit="1"/>
    </xf>
    <xf numFmtId="0" fontId="7" fillId="0" borderId="23" xfId="5" applyFont="1" applyBorder="1" applyAlignment="1">
      <alignment vertical="center"/>
    </xf>
    <xf numFmtId="0" fontId="7" fillId="0" borderId="10" xfId="5" applyFont="1" applyBorder="1" applyAlignment="1">
      <alignment vertical="center"/>
    </xf>
    <xf numFmtId="0" fontId="7" fillId="0" borderId="24" xfId="5" applyFont="1" applyBorder="1" applyAlignment="1">
      <alignment vertical="center"/>
    </xf>
    <xf numFmtId="0" fontId="6" fillId="0" borderId="25" xfId="5"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0" xfId="5" applyFont="1" applyAlignment="1">
      <alignment horizontal="left" vertical="center"/>
    </xf>
    <xf numFmtId="0" fontId="12" fillId="0" borderId="0" xfId="7" applyFont="1">
      <alignment vertical="center"/>
    </xf>
    <xf numFmtId="0" fontId="5" fillId="0" borderId="0" xfId="7" applyFont="1">
      <alignment vertical="center"/>
    </xf>
    <xf numFmtId="0" fontId="12" fillId="0" borderId="0" xfId="7" applyFont="1" applyAlignment="1">
      <alignment vertical="center" textRotation="255" shrinkToFit="1"/>
    </xf>
    <xf numFmtId="0" fontId="2" fillId="0" borderId="0" xfId="7" applyFont="1">
      <alignment vertical="center"/>
    </xf>
    <xf numFmtId="0" fontId="2" fillId="0" borderId="0" xfId="7" applyFont="1" applyAlignment="1">
      <alignment horizontal="center" vertical="center"/>
    </xf>
    <xf numFmtId="0" fontId="5" fillId="0" borderId="0" xfId="7" applyFont="1" applyAlignment="1">
      <alignment horizontal="center" vertical="center"/>
    </xf>
    <xf numFmtId="0" fontId="2" fillId="0" borderId="0" xfId="7" applyFont="1" applyAlignment="1">
      <alignment horizontal="left" vertical="center"/>
    </xf>
    <xf numFmtId="0" fontId="5" fillId="4" borderId="17" xfId="7" applyFont="1" applyFill="1" applyBorder="1" applyAlignment="1">
      <alignment horizontal="right" vertical="center"/>
    </xf>
    <xf numFmtId="0" fontId="2" fillId="0" borderId="17" xfId="7" applyFont="1" applyBorder="1">
      <alignment vertical="center"/>
    </xf>
    <xf numFmtId="0" fontId="5" fillId="0" borderId="17" xfId="7" applyFont="1" applyBorder="1" applyAlignment="1">
      <alignment horizontal="center" vertical="center"/>
    </xf>
    <xf numFmtId="0" fontId="19" fillId="0" borderId="0" xfId="7" applyFont="1" applyAlignment="1">
      <alignment horizontal="center" vertical="center"/>
    </xf>
    <xf numFmtId="0" fontId="19" fillId="0" borderId="0" xfId="3" applyFont="1" applyAlignment="1">
      <alignment horizontal="center" vertical="center"/>
    </xf>
    <xf numFmtId="0" fontId="19" fillId="0" borderId="0" xfId="7" applyFont="1">
      <alignment vertical="center"/>
    </xf>
    <xf numFmtId="0" fontId="13" fillId="0" borderId="0" xfId="7" applyFont="1" applyAlignment="1">
      <alignment horizontal="left" vertical="center"/>
    </xf>
    <xf numFmtId="0" fontId="2" fillId="0" borderId="0" xfId="7" applyFont="1" applyAlignment="1">
      <alignment horizontal="right" vertical="center"/>
    </xf>
    <xf numFmtId="0" fontId="5" fillId="0" borderId="17" xfId="7" applyFont="1" applyBorder="1" applyAlignment="1">
      <alignment horizontal="center" vertical="center" wrapText="1"/>
    </xf>
    <xf numFmtId="0" fontId="18" fillId="0" borderId="0" xfId="0" applyFont="1">
      <alignment vertical="center"/>
    </xf>
    <xf numFmtId="0" fontId="5" fillId="0" borderId="0" xfId="7" applyFont="1" applyAlignment="1">
      <alignment horizontal="left" vertical="center"/>
    </xf>
    <xf numFmtId="0" fontId="20" fillId="0" borderId="0" xfId="0" applyFont="1">
      <alignment vertical="center"/>
    </xf>
    <xf numFmtId="0" fontId="17" fillId="0" borderId="0" xfId="0" applyFont="1">
      <alignment vertical="center"/>
    </xf>
    <xf numFmtId="0" fontId="17" fillId="0" borderId="0" xfId="0" applyFont="1" applyAlignment="1">
      <alignment horizontal="right" vertical="center"/>
    </xf>
    <xf numFmtId="0" fontId="21" fillId="0" borderId="0" xfId="7" applyFont="1" applyAlignment="1">
      <alignment horizontal="center" vertical="center"/>
    </xf>
    <xf numFmtId="0" fontId="21" fillId="0" borderId="0" xfId="3" applyFont="1" applyAlignment="1">
      <alignment horizontal="center" vertical="center"/>
    </xf>
    <xf numFmtId="0" fontId="21" fillId="0" borderId="0" xfId="7" applyFont="1">
      <alignment vertical="center"/>
    </xf>
    <xf numFmtId="0" fontId="5" fillId="0" borderId="0" xfId="7" applyFont="1" applyAlignment="1">
      <alignment vertical="center" textRotation="255" shrinkToFit="1"/>
    </xf>
    <xf numFmtId="0" fontId="16" fillId="0" borderId="0" xfId="7" applyFont="1" applyAlignment="1">
      <alignment horizontal="left" vertical="center"/>
    </xf>
    <xf numFmtId="0" fontId="5" fillId="0" borderId="17" xfId="7" applyFont="1" applyBorder="1" applyAlignment="1">
      <alignment vertical="center" textRotation="255" shrinkToFit="1"/>
    </xf>
    <xf numFmtId="0" fontId="2" fillId="0" borderId="0" xfId="3" applyFont="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14" fillId="0" borderId="0" xfId="7" applyFont="1">
      <alignment vertical="center"/>
    </xf>
    <xf numFmtId="0" fontId="5" fillId="6" borderId="17" xfId="3" applyFont="1" applyFill="1" applyBorder="1" applyAlignment="1">
      <alignment horizontal="center" vertical="center"/>
    </xf>
    <xf numFmtId="0" fontId="23" fillId="0" borderId="0" xfId="0" applyFont="1">
      <alignment vertical="center"/>
    </xf>
    <xf numFmtId="0" fontId="22" fillId="0" borderId="0" xfId="7" applyFont="1">
      <alignment vertical="center"/>
    </xf>
    <xf numFmtId="0" fontId="5" fillId="0" borderId="25" xfId="7" applyFont="1" applyBorder="1" applyAlignment="1">
      <alignment horizontal="left" vertical="center"/>
    </xf>
    <xf numFmtId="0" fontId="5" fillId="0" borderId="23" xfId="7" applyFont="1" applyBorder="1" applyAlignment="1">
      <alignment horizontal="left" vertical="center"/>
    </xf>
    <xf numFmtId="0" fontId="5" fillId="0" borderId="16" xfId="7" applyFont="1" applyBorder="1" applyAlignment="1">
      <alignment horizontal="left" vertical="center"/>
    </xf>
    <xf numFmtId="0" fontId="5" fillId="0" borderId="9" xfId="7" applyFont="1" applyBorder="1" applyAlignment="1">
      <alignment vertical="center" wrapText="1"/>
    </xf>
    <xf numFmtId="0" fontId="5" fillId="0" borderId="28" xfId="7" applyFont="1" applyBorder="1" applyAlignment="1">
      <alignment vertical="center" wrapText="1"/>
    </xf>
    <xf numFmtId="0" fontId="24" fillId="0" borderId="0" xfId="0" applyFont="1">
      <alignment vertical="center"/>
    </xf>
    <xf numFmtId="177" fontId="28" fillId="0" borderId="17" xfId="7" applyNumberFormat="1" applyFont="1" applyBorder="1">
      <alignment vertical="center"/>
    </xf>
    <xf numFmtId="178" fontId="28" fillId="0" borderId="17" xfId="7" applyNumberFormat="1" applyFont="1" applyBorder="1">
      <alignment vertical="center"/>
    </xf>
    <xf numFmtId="176" fontId="28" fillId="0" borderId="17" xfId="7" applyNumberFormat="1" applyFont="1" applyBorder="1" applyAlignment="1">
      <alignment horizontal="center" vertical="center"/>
    </xf>
    <xf numFmtId="176" fontId="28" fillId="0" borderId="29" xfId="7" applyNumberFormat="1" applyFont="1" applyBorder="1">
      <alignment vertical="center"/>
    </xf>
    <xf numFmtId="0" fontId="28" fillId="0" borderId="17" xfId="3" applyFont="1" applyBorder="1" applyAlignment="1">
      <alignment horizontal="center" vertical="center"/>
    </xf>
    <xf numFmtId="0" fontId="5" fillId="4" borderId="17" xfId="7" applyFont="1" applyFill="1" applyBorder="1" applyAlignment="1">
      <alignment horizontal="right" vertical="center" shrinkToFit="1"/>
    </xf>
    <xf numFmtId="0" fontId="5" fillId="3" borderId="25" xfId="7" applyFont="1" applyFill="1" applyBorder="1" applyAlignment="1">
      <alignment horizontal="center" vertical="center" shrinkToFit="1"/>
    </xf>
    <xf numFmtId="0" fontId="5" fillId="5" borderId="17" xfId="7" applyFont="1" applyFill="1" applyBorder="1" applyAlignment="1">
      <alignment vertical="center" shrinkToFit="1"/>
    </xf>
    <xf numFmtId="0" fontId="5" fillId="5" borderId="25" xfId="7" applyFont="1" applyFill="1" applyBorder="1" applyAlignment="1">
      <alignment vertical="center" shrinkToFit="1"/>
    </xf>
    <xf numFmtId="0" fontId="28" fillId="0" borderId="17" xfId="7" applyFont="1" applyBorder="1" applyAlignment="1">
      <alignment horizontal="right" vertical="center" shrinkToFit="1"/>
    </xf>
    <xf numFmtId="38" fontId="28" fillId="0" borderId="17" xfId="10" applyFont="1" applyBorder="1">
      <alignment vertical="center"/>
    </xf>
    <xf numFmtId="0" fontId="5" fillId="3" borderId="17" xfId="7" applyFont="1" applyFill="1" applyBorder="1" applyAlignment="1">
      <alignment horizontal="left" vertical="center" shrinkToFit="1"/>
    </xf>
    <xf numFmtId="176" fontId="28" fillId="0" borderId="17" xfId="7" applyNumberFormat="1" applyFont="1" applyBorder="1" applyAlignment="1">
      <alignment horizontal="right" vertical="center" shrinkToFit="1"/>
    </xf>
    <xf numFmtId="0" fontId="5" fillId="0" borderId="17" xfId="7" applyFont="1" applyBorder="1" applyAlignment="1">
      <alignment horizontal="right" vertical="center" shrinkToFit="1"/>
    </xf>
    <xf numFmtId="0" fontId="5" fillId="0" borderId="27" xfId="7" applyFont="1" applyBorder="1" applyAlignment="1">
      <alignment horizontal="right" vertical="center" shrinkToFit="1"/>
    </xf>
    <xf numFmtId="0" fontId="31" fillId="0" borderId="0" xfId="11" applyFont="1">
      <alignment vertical="center"/>
    </xf>
    <xf numFmtId="0" fontId="17" fillId="7" borderId="17" xfId="0" applyFont="1" applyFill="1" applyBorder="1">
      <alignment vertical="center"/>
    </xf>
    <xf numFmtId="0" fontId="17" fillId="7" borderId="0" xfId="0" applyFont="1" applyFill="1">
      <alignment vertical="center"/>
    </xf>
    <xf numFmtId="177" fontId="28" fillId="7" borderId="17" xfId="7" applyNumberFormat="1" applyFont="1" applyFill="1" applyBorder="1">
      <alignment vertical="center"/>
    </xf>
    <xf numFmtId="178" fontId="28" fillId="7" borderId="17" xfId="7" applyNumberFormat="1" applyFont="1" applyFill="1" applyBorder="1">
      <alignment vertical="center"/>
    </xf>
    <xf numFmtId="0" fontId="5" fillId="7" borderId="17" xfId="7" applyFont="1" applyFill="1" applyBorder="1" applyAlignment="1">
      <alignment horizontal="right" vertical="center" shrinkToFit="1"/>
    </xf>
    <xf numFmtId="0" fontId="28" fillId="7" borderId="17" xfId="7" applyFont="1" applyFill="1" applyBorder="1" applyAlignment="1">
      <alignment horizontal="right" vertical="center" shrinkToFit="1"/>
    </xf>
    <xf numFmtId="0" fontId="5" fillId="7" borderId="28" xfId="7" applyFont="1" applyFill="1" applyBorder="1" applyAlignment="1">
      <alignment horizontal="right" vertical="center" shrinkToFit="1"/>
    </xf>
    <xf numFmtId="0" fontId="28" fillId="0" borderId="16" xfId="7" applyFont="1" applyBorder="1" applyAlignment="1">
      <alignment horizontal="right" vertical="center" shrinkToFit="1"/>
    </xf>
    <xf numFmtId="0" fontId="6" fillId="0" borderId="0" xfId="5" applyAlignment="1">
      <alignment horizontal="right" vertical="center"/>
    </xf>
    <xf numFmtId="0" fontId="6" fillId="0" borderId="0" xfId="5" applyAlignment="1">
      <alignment horizontal="left" vertical="center"/>
    </xf>
    <xf numFmtId="0" fontId="7" fillId="0" borderId="45" xfId="5" applyFont="1" applyBorder="1" applyAlignment="1">
      <alignment horizontal="center" vertical="center"/>
    </xf>
    <xf numFmtId="0" fontId="7" fillId="0" borderId="46" xfId="5" applyFont="1" applyBorder="1" applyAlignment="1">
      <alignment horizontal="center" vertical="center"/>
    </xf>
    <xf numFmtId="0" fontId="6" fillId="2" borderId="46" xfId="5" applyFill="1" applyBorder="1" applyAlignment="1">
      <alignment horizontal="center" vertical="center"/>
    </xf>
    <xf numFmtId="0" fontId="6" fillId="2" borderId="47" xfId="5" applyFill="1" applyBorder="1" applyAlignment="1">
      <alignment horizontal="center" vertical="center"/>
    </xf>
    <xf numFmtId="0" fontId="7" fillId="0" borderId="48" xfId="5" applyFont="1" applyBorder="1" applyAlignment="1">
      <alignment horizontal="center" vertical="center"/>
    </xf>
    <xf numFmtId="0" fontId="7" fillId="0" borderId="49" xfId="5" applyFont="1" applyBorder="1" applyAlignment="1">
      <alignment horizontal="center" vertical="center"/>
    </xf>
    <xf numFmtId="0" fontId="6" fillId="0" borderId="50" xfId="5" applyBorder="1" applyAlignment="1">
      <alignment horizontal="center" vertical="center"/>
    </xf>
    <xf numFmtId="0" fontId="6" fillId="0" borderId="51" xfId="5" applyBorder="1" applyAlignment="1">
      <alignment horizontal="center" vertical="center"/>
    </xf>
    <xf numFmtId="0" fontId="6" fillId="0" borderId="51" xfId="5" applyBorder="1"/>
    <xf numFmtId="0" fontId="6" fillId="0" borderId="52" xfId="5" applyBorder="1"/>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6" fillId="0" borderId="19" xfId="5" applyBorder="1" applyAlignment="1">
      <alignment horizontal="center" vertical="center"/>
    </xf>
    <xf numFmtId="0" fontId="6" fillId="0" borderId="0" xfId="5" applyAlignment="1">
      <alignment horizontal="center" vertical="center"/>
    </xf>
    <xf numFmtId="0" fontId="6" fillId="0" borderId="0" xfId="5"/>
    <xf numFmtId="0" fontId="6" fillId="0" borderId="20" xfId="5" applyBorder="1"/>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0" xfId="5" applyFont="1" applyAlignment="1">
      <alignment horizontal="center" vertical="center"/>
    </xf>
    <xf numFmtId="0" fontId="7" fillId="0" borderId="37" xfId="5" applyFont="1" applyBorder="1" applyAlignment="1">
      <alignment horizontal="center" vertical="center"/>
    </xf>
    <xf numFmtId="0" fontId="7" fillId="0" borderId="10" xfId="5" applyFont="1" applyBorder="1" applyAlignment="1">
      <alignment horizontal="center" vertical="center"/>
    </xf>
    <xf numFmtId="0" fontId="7" fillId="0" borderId="24" xfId="5" applyFont="1" applyBorder="1" applyAlignment="1">
      <alignment horizontal="center" vertical="center"/>
    </xf>
    <xf numFmtId="0" fontId="7" fillId="0" borderId="7" xfId="5" applyFont="1" applyBorder="1" applyAlignment="1">
      <alignment horizontal="left" vertical="top"/>
    </xf>
    <xf numFmtId="0" fontId="6" fillId="0" borderId="17" xfId="5" applyBorder="1" applyAlignment="1">
      <alignment horizontal="center" vertical="center"/>
    </xf>
    <xf numFmtId="0" fontId="6" fillId="0" borderId="40" xfId="5" applyBorder="1" applyAlignment="1">
      <alignment horizontal="center" vertical="center"/>
    </xf>
    <xf numFmtId="0" fontId="7" fillId="0" borderId="40" xfId="5" applyFont="1" applyBorder="1" applyAlignment="1">
      <alignment horizontal="center" vertical="center"/>
    </xf>
    <xf numFmtId="0" fontId="7" fillId="0" borderId="30" xfId="5" applyFont="1" applyBorder="1" applyAlignment="1">
      <alignment horizontal="center" vertical="center" shrinkToFit="1"/>
    </xf>
    <xf numFmtId="0" fontId="7" fillId="0" borderId="23" xfId="5" applyFont="1" applyBorder="1" applyAlignment="1">
      <alignment horizontal="center" vertical="center" shrinkToFit="1"/>
    </xf>
    <xf numFmtId="0" fontId="7" fillId="0" borderId="24" xfId="5" applyFont="1" applyBorder="1" applyAlignment="1">
      <alignment horizontal="center" vertical="center" shrinkToFit="1"/>
    </xf>
    <xf numFmtId="0" fontId="7" fillId="0" borderId="25" xfId="5" applyFont="1" applyBorder="1" applyAlignment="1">
      <alignment horizontal="center" vertical="center"/>
    </xf>
    <xf numFmtId="0" fontId="7" fillId="0" borderId="23" xfId="5" applyFont="1" applyBorder="1" applyAlignment="1">
      <alignment horizontal="center" vertical="center"/>
    </xf>
    <xf numFmtId="0" fontId="6" fillId="0" borderId="23" xfId="5" applyBorder="1"/>
    <xf numFmtId="0" fontId="6" fillId="0" borderId="26" xfId="5" applyBorder="1"/>
    <xf numFmtId="0" fontId="7" fillId="0" borderId="42" xfId="5" applyFont="1" applyBorder="1" applyAlignment="1">
      <alignment horizontal="left" vertical="center" shrinkToFit="1"/>
    </xf>
    <xf numFmtId="0" fontId="6" fillId="0" borderId="21" xfId="5" applyBorder="1" applyAlignment="1">
      <alignment horizontal="left"/>
    </xf>
    <xf numFmtId="0" fontId="7" fillId="0" borderId="19" xfId="5" applyFont="1" applyBorder="1" applyAlignment="1">
      <alignment horizontal="center" vertical="center"/>
    </xf>
    <xf numFmtId="0" fontId="7" fillId="0" borderId="9" xfId="5" applyFont="1" applyBorder="1" applyAlignment="1">
      <alignment horizontal="center" vertical="center"/>
    </xf>
    <xf numFmtId="0" fontId="10" fillId="0" borderId="19" xfId="5" applyFont="1" applyBorder="1" applyAlignment="1">
      <alignment horizontal="left" vertical="top"/>
    </xf>
    <xf numFmtId="0" fontId="10" fillId="0" borderId="0" xfId="5" applyFont="1" applyAlignment="1">
      <alignment horizontal="left" vertical="top"/>
    </xf>
    <xf numFmtId="0" fontId="7" fillId="0" borderId="44" xfId="5" applyFont="1" applyBorder="1" applyAlignment="1">
      <alignment horizontal="left" vertical="top"/>
    </xf>
    <xf numFmtId="0" fontId="7" fillId="0" borderId="24" xfId="5" applyFont="1" applyBorder="1" applyAlignment="1">
      <alignment horizontal="left" vertical="top"/>
    </xf>
    <xf numFmtId="0" fontId="6" fillId="0" borderId="10" xfId="5" applyBorder="1" applyAlignment="1">
      <alignment horizontal="center"/>
    </xf>
    <xf numFmtId="0" fontId="6" fillId="0" borderId="24" xfId="5" applyBorder="1" applyAlignment="1">
      <alignment horizontal="center"/>
    </xf>
    <xf numFmtId="0" fontId="7" fillId="0" borderId="25" xfId="5" applyFont="1" applyBorder="1" applyAlignment="1">
      <alignment horizontal="center" vertical="center" shrinkToFit="1"/>
    </xf>
    <xf numFmtId="0" fontId="7" fillId="0" borderId="16" xfId="5" applyFont="1" applyBorder="1" applyAlignment="1">
      <alignment horizontal="center" vertical="center" shrinkToFit="1"/>
    </xf>
    <xf numFmtId="0" fontId="7" fillId="2" borderId="25" xfId="5" applyFont="1" applyFill="1" applyBorder="1" applyAlignment="1">
      <alignment horizontal="center" vertical="center"/>
    </xf>
    <xf numFmtId="0" fontId="7" fillId="2" borderId="23" xfId="5" applyFont="1" applyFill="1" applyBorder="1" applyAlignment="1">
      <alignment horizontal="center" vertical="center"/>
    </xf>
    <xf numFmtId="0" fontId="7" fillId="2" borderId="16" xfId="5" applyFont="1" applyFill="1" applyBorder="1" applyAlignment="1">
      <alignment horizontal="center" vertical="center"/>
    </xf>
    <xf numFmtId="0" fontId="7" fillId="2" borderId="26" xfId="5" applyFont="1" applyFill="1" applyBorder="1" applyAlignment="1">
      <alignment horizontal="center" vertical="center"/>
    </xf>
    <xf numFmtId="0" fontId="7" fillId="0" borderId="42" xfId="5" applyFont="1" applyBorder="1" applyAlignment="1">
      <alignment horizontal="center" vertical="center"/>
    </xf>
    <xf numFmtId="0" fontId="7" fillId="0" borderId="18" xfId="5" applyFont="1" applyBorder="1" applyAlignment="1">
      <alignment horizontal="center" vertical="center"/>
    </xf>
    <xf numFmtId="0" fontId="7" fillId="0" borderId="17" xfId="5" applyFont="1" applyBorder="1" applyAlignment="1">
      <alignment horizontal="center" vertical="center" shrinkToFit="1"/>
    </xf>
    <xf numFmtId="0" fontId="7" fillId="0" borderId="43" xfId="5" applyFont="1" applyBorder="1" applyAlignment="1">
      <alignment horizontal="center" vertical="center" shrinkToFit="1"/>
    </xf>
    <xf numFmtId="0" fontId="7" fillId="0" borderId="26" xfId="5" applyFont="1" applyBorder="1" applyAlignment="1">
      <alignment horizontal="center" vertical="center"/>
    </xf>
    <xf numFmtId="0" fontId="7" fillId="0" borderId="3" xfId="5" applyFont="1" applyBorder="1" applyAlignment="1">
      <alignment horizontal="center" vertical="center"/>
    </xf>
    <xf numFmtId="0" fontId="7" fillId="2" borderId="3"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40" xfId="5" applyFont="1" applyFill="1" applyBorder="1" applyAlignment="1">
      <alignment horizontal="center" vertical="center"/>
    </xf>
    <xf numFmtId="0" fontId="7" fillId="0" borderId="3" xfId="9" applyFont="1" applyBorder="1" applyAlignment="1">
      <alignment horizontal="center" vertical="center" wrapText="1"/>
    </xf>
    <xf numFmtId="0" fontId="6" fillId="0" borderId="4" xfId="5" applyBorder="1"/>
    <xf numFmtId="0" fontId="6" fillId="0" borderId="21" xfId="5" applyBorder="1"/>
    <xf numFmtId="0" fontId="6" fillId="0" borderId="19" xfId="5" applyBorder="1"/>
    <xf numFmtId="0" fontId="6" fillId="0" borderId="37" xfId="5" applyBorder="1"/>
    <xf numFmtId="0" fontId="6" fillId="0" borderId="9" xfId="5" applyBorder="1"/>
    <xf numFmtId="0" fontId="6" fillId="0" borderId="10" xfId="5" applyBorder="1"/>
    <xf numFmtId="0" fontId="6" fillId="0" borderId="24" xfId="5" applyBorder="1"/>
    <xf numFmtId="0" fontId="7" fillId="0" borderId="25" xfId="9" applyFont="1"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28" xfId="9" applyFont="1" applyBorder="1" applyAlignment="1">
      <alignment horizontal="center" vertical="center" wrapText="1"/>
    </xf>
    <xf numFmtId="0" fontId="7" fillId="0" borderId="41" xfId="9" applyFont="1" applyBorder="1" applyAlignment="1">
      <alignment horizontal="center" vertical="center" wrapText="1"/>
    </xf>
    <xf numFmtId="0" fontId="7" fillId="0" borderId="23" xfId="9" applyFont="1" applyBorder="1" applyAlignment="1">
      <alignment horizontal="center" vertical="center"/>
    </xf>
    <xf numFmtId="0" fontId="7" fillId="0" borderId="16" xfId="9" applyFont="1" applyBorder="1" applyAlignment="1">
      <alignment horizontal="center" vertical="center"/>
    </xf>
    <xf numFmtId="0" fontId="7" fillId="0" borderId="36" xfId="5" applyFont="1" applyBorder="1" applyAlignment="1">
      <alignment horizontal="center" vertical="center"/>
    </xf>
    <xf numFmtId="0" fontId="6" fillId="0" borderId="23" xfId="5" applyBorder="1" applyAlignment="1">
      <alignment vertical="center"/>
    </xf>
    <xf numFmtId="0" fontId="6" fillId="0" borderId="26" xfId="5" applyBorder="1" applyAlignment="1">
      <alignment vertical="center"/>
    </xf>
    <xf numFmtId="0" fontId="7" fillId="0" borderId="17" xfId="5" applyFont="1" applyBorder="1" applyAlignment="1">
      <alignment horizontal="left" vertical="center"/>
    </xf>
    <xf numFmtId="0" fontId="7" fillId="0" borderId="25" xfId="5" applyFont="1" applyBorder="1" applyAlignment="1">
      <alignment horizontal="left" vertical="center"/>
    </xf>
    <xf numFmtId="0" fontId="7" fillId="0" borderId="23" xfId="5" applyFont="1" applyBorder="1" applyAlignment="1">
      <alignment horizontal="left" vertical="center"/>
    </xf>
    <xf numFmtId="0" fontId="7" fillId="0" borderId="3" xfId="5" applyFont="1" applyBorder="1" applyAlignment="1">
      <alignment horizontal="left" vertical="center"/>
    </xf>
    <xf numFmtId="0" fontId="6" fillId="0" borderId="4" xfId="5" applyBorder="1" applyAlignment="1">
      <alignment horizontal="left" vertical="center"/>
    </xf>
    <xf numFmtId="0" fontId="6" fillId="0" borderId="21" xfId="5" applyBorder="1" applyAlignment="1">
      <alignment horizontal="left" vertical="center"/>
    </xf>
    <xf numFmtId="0" fontId="6" fillId="0" borderId="19" xfId="5" applyBorder="1" applyAlignment="1">
      <alignment horizontal="left" vertical="center"/>
    </xf>
    <xf numFmtId="0" fontId="6" fillId="0" borderId="37" xfId="5" applyBorder="1" applyAlignment="1">
      <alignment horizontal="left" vertical="center"/>
    </xf>
    <xf numFmtId="0" fontId="6" fillId="0" borderId="9" xfId="5" applyBorder="1" applyAlignment="1">
      <alignment horizontal="left" vertical="center"/>
    </xf>
    <xf numFmtId="0" fontId="6" fillId="0" borderId="10" xfId="5" applyBorder="1" applyAlignment="1">
      <alignment horizontal="left" vertical="center"/>
    </xf>
    <xf numFmtId="0" fontId="6" fillId="0" borderId="24" xfId="5" applyBorder="1" applyAlignment="1">
      <alignment horizontal="left" vertical="center"/>
    </xf>
    <xf numFmtId="0" fontId="7" fillId="0" borderId="19" xfId="8" applyFont="1" applyBorder="1" applyAlignment="1">
      <alignment horizontal="center" vertical="center"/>
    </xf>
    <xf numFmtId="0" fontId="7" fillId="0" borderId="37" xfId="8" applyFont="1" applyBorder="1" applyAlignment="1">
      <alignment horizontal="center" vertical="center"/>
    </xf>
    <xf numFmtId="0" fontId="7" fillId="0" borderId="38" xfId="8" applyFont="1" applyBorder="1" applyAlignment="1">
      <alignment horizontal="center" vertical="center"/>
    </xf>
    <xf numFmtId="0" fontId="7" fillId="0" borderId="39"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17" xfId="8" applyFont="1" applyBorder="1" applyAlignment="1">
      <alignment horizontal="center" vertical="center"/>
    </xf>
    <xf numFmtId="0" fontId="10" fillId="0" borderId="33" xfId="5" applyFont="1" applyBorder="1" applyAlignment="1">
      <alignment horizontal="left" vertical="center" wrapText="1"/>
    </xf>
    <xf numFmtId="0" fontId="10" fillId="0" borderId="34" xfId="5" applyFont="1" applyBorder="1" applyAlignment="1">
      <alignment horizontal="left" vertical="center" wrapText="1"/>
    </xf>
    <xf numFmtId="0" fontId="6" fillId="0" borderId="34" xfId="5" applyBorder="1"/>
    <xf numFmtId="0" fontId="6" fillId="0" borderId="35" xfId="5" applyBorder="1"/>
    <xf numFmtId="0" fontId="7" fillId="0" borderId="0" xfId="5" applyFont="1" applyAlignment="1">
      <alignment horizontal="left" vertical="center"/>
    </xf>
    <xf numFmtId="0" fontId="6" fillId="0" borderId="0" xfId="5" applyAlignment="1">
      <alignment vertical="center"/>
    </xf>
    <xf numFmtId="0" fontId="7" fillId="0" borderId="25" xfId="8" applyFont="1" applyBorder="1" applyAlignment="1">
      <alignment horizontal="center" vertical="center"/>
    </xf>
    <xf numFmtId="0" fontId="7" fillId="0" borderId="17" xfId="8" applyFont="1" applyBorder="1" applyAlignment="1">
      <alignment horizontal="center" vertical="center" shrinkToFit="1"/>
    </xf>
    <xf numFmtId="0" fontId="7" fillId="0" borderId="16" xfId="8" applyFont="1" applyBorder="1" applyAlignment="1">
      <alignment horizontal="center" vertical="center"/>
    </xf>
    <xf numFmtId="0" fontId="7" fillId="0" borderId="23" xfId="8" applyFont="1" applyBorder="1" applyAlignment="1">
      <alignment horizontal="center" vertical="center"/>
    </xf>
    <xf numFmtId="0" fontId="7" fillId="0" borderId="16" xfId="5" applyFont="1" applyBorder="1" applyAlignment="1">
      <alignment horizontal="left" vertical="center"/>
    </xf>
    <xf numFmtId="0" fontId="6" fillId="0" borderId="0" xfId="5" applyAlignment="1">
      <alignment horizontal="center" vertical="center" shrinkToFit="1"/>
    </xf>
    <xf numFmtId="0" fontId="6" fillId="0" borderId="17" xfId="5" applyBorder="1" applyAlignment="1">
      <alignment horizontal="left" vertical="center"/>
    </xf>
    <xf numFmtId="0" fontId="7" fillId="0" borderId="3" xfId="5" applyFont="1" applyBorder="1" applyAlignment="1">
      <alignment horizontal="center" vertical="center" shrinkToFit="1"/>
    </xf>
    <xf numFmtId="0" fontId="6" fillId="0" borderId="21" xfId="5" applyBorder="1" applyAlignment="1">
      <alignment horizontal="center" vertical="center" shrinkToFit="1"/>
    </xf>
    <xf numFmtId="0" fontId="7" fillId="0" borderId="30" xfId="5" applyFont="1" applyBorder="1" applyAlignment="1">
      <alignment horizontal="center" vertical="center"/>
    </xf>
    <xf numFmtId="0" fontId="6" fillId="0" borderId="16" xfId="5" applyBorder="1" applyAlignment="1">
      <alignment horizontal="center" vertical="center"/>
    </xf>
    <xf numFmtId="0" fontId="7" fillId="0" borderId="28" xfId="5" applyFont="1" applyBorder="1" applyAlignment="1">
      <alignment horizontal="center" vertical="center"/>
    </xf>
    <xf numFmtId="0" fontId="7" fillId="0" borderId="30" xfId="5" applyFont="1" applyBorder="1" applyAlignment="1">
      <alignment horizontal="left" vertical="center" wrapText="1"/>
    </xf>
    <xf numFmtId="0" fontId="6" fillId="0" borderId="16" xfId="5" applyBorder="1" applyAlignment="1">
      <alignment vertical="center"/>
    </xf>
    <xf numFmtId="0" fontId="7" fillId="0" borderId="31" xfId="5" applyFont="1" applyBorder="1" applyAlignment="1">
      <alignment horizontal="center" vertical="center"/>
    </xf>
    <xf numFmtId="0" fontId="7" fillId="0" borderId="32" xfId="5" applyFont="1" applyBorder="1" applyAlignment="1">
      <alignment horizontal="center" vertical="center"/>
    </xf>
    <xf numFmtId="0" fontId="29" fillId="0" borderId="53" xfId="7" applyFont="1" applyBorder="1" applyAlignment="1">
      <alignment horizontal="center" vertical="center"/>
    </xf>
    <xf numFmtId="0" fontId="29" fillId="0" borderId="54" xfId="7" applyFont="1" applyBorder="1" applyAlignment="1">
      <alignment horizontal="center" vertical="center"/>
    </xf>
    <xf numFmtId="176" fontId="28" fillId="0" borderId="25" xfId="7" applyNumberFormat="1" applyFont="1" applyBorder="1" applyAlignment="1">
      <alignment horizontal="center" vertical="center"/>
    </xf>
    <xf numFmtId="176" fontId="28" fillId="0" borderId="23" xfId="7" applyNumberFormat="1" applyFont="1" applyBorder="1" applyAlignment="1">
      <alignment horizontal="center" vertical="center"/>
    </xf>
    <xf numFmtId="0" fontId="2" fillId="3" borderId="17" xfId="7" applyFont="1" applyFill="1" applyBorder="1" applyAlignment="1">
      <alignment horizontal="center" vertical="center" shrinkToFit="1"/>
    </xf>
    <xf numFmtId="0" fontId="2" fillId="4" borderId="10" xfId="7" applyFont="1" applyFill="1" applyBorder="1" applyAlignment="1">
      <alignment horizontal="center" vertical="center"/>
    </xf>
    <xf numFmtId="0" fontId="2" fillId="0" borderId="10" xfId="7" applyFont="1" applyBorder="1" applyAlignment="1">
      <alignment horizontal="center" vertical="center"/>
    </xf>
    <xf numFmtId="0" fontId="2" fillId="3" borderId="10" xfId="7" applyFont="1" applyFill="1" applyBorder="1" applyAlignment="1">
      <alignment horizontal="center" vertical="center"/>
    </xf>
    <xf numFmtId="0" fontId="2" fillId="5" borderId="17" xfId="7" applyFont="1" applyFill="1" applyBorder="1" applyAlignment="1">
      <alignment horizontal="center" vertical="center"/>
    </xf>
    <xf numFmtId="0" fontId="2" fillId="5" borderId="17" xfId="7" applyFont="1" applyFill="1" applyBorder="1">
      <alignment vertical="center"/>
    </xf>
    <xf numFmtId="0" fontId="2" fillId="0" borderId="17" xfId="7" applyFont="1" applyBorder="1" applyAlignment="1">
      <alignment horizontal="center" vertical="center"/>
    </xf>
    <xf numFmtId="0" fontId="17" fillId="4" borderId="17" xfId="0" applyFont="1" applyFill="1" applyBorder="1">
      <alignment vertical="center"/>
    </xf>
    <xf numFmtId="0" fontId="2" fillId="0" borderId="17" xfId="7" applyFont="1" applyBorder="1">
      <alignment vertical="center"/>
    </xf>
    <xf numFmtId="0" fontId="5" fillId="0" borderId="3" xfId="7" applyFont="1" applyBorder="1" applyAlignment="1">
      <alignment horizontal="center" vertical="center" wrapText="1"/>
    </xf>
    <xf numFmtId="0" fontId="5" fillId="0" borderId="19" xfId="7" applyFont="1" applyBorder="1" applyAlignment="1">
      <alignment horizontal="center" vertical="center" wrapText="1"/>
    </xf>
    <xf numFmtId="0" fontId="5" fillId="0" borderId="9" xfId="7" applyFont="1" applyBorder="1" applyAlignment="1">
      <alignment horizontal="center" vertical="center" wrapText="1"/>
    </xf>
    <xf numFmtId="0" fontId="5" fillId="0" borderId="17" xfId="7" applyFont="1" applyBorder="1" applyAlignment="1">
      <alignment horizontal="center" vertical="center"/>
    </xf>
    <xf numFmtId="0" fontId="5" fillId="0" borderId="25" xfId="7" applyFont="1" applyBorder="1" applyAlignment="1">
      <alignment horizontal="center" vertical="center"/>
    </xf>
    <xf numFmtId="0" fontId="5" fillId="0" borderId="16" xfId="7" applyFont="1" applyBorder="1" applyAlignment="1">
      <alignment horizontal="center" vertical="center" wrapText="1"/>
    </xf>
    <xf numFmtId="0" fontId="5" fillId="0" borderId="17" xfId="7" applyFont="1" applyBorder="1" applyAlignment="1">
      <alignment horizontal="center" vertical="center" wrapText="1"/>
    </xf>
    <xf numFmtId="0" fontId="2" fillId="0" borderId="17" xfId="7" applyFont="1" applyBorder="1" applyAlignment="1">
      <alignment horizontal="center" vertical="center" wrapText="1"/>
    </xf>
    <xf numFmtId="0" fontId="5" fillId="7" borderId="17" xfId="7" applyFont="1" applyFill="1" applyBorder="1" applyAlignment="1">
      <alignment horizontal="center" vertical="center"/>
    </xf>
    <xf numFmtId="0" fontId="5" fillId="0" borderId="3" xfId="7" applyFont="1" applyBorder="1" applyAlignment="1">
      <alignment horizontal="center" vertical="center"/>
    </xf>
    <xf numFmtId="0" fontId="5" fillId="0" borderId="19" xfId="7" applyFont="1" applyBorder="1" applyAlignment="1">
      <alignment horizontal="center" vertical="center"/>
    </xf>
    <xf numFmtId="0" fontId="25" fillId="0" borderId="19" xfId="7" applyFont="1" applyBorder="1" applyAlignment="1">
      <alignment horizontal="center" vertical="center" wrapText="1"/>
    </xf>
    <xf numFmtId="0" fontId="25" fillId="0" borderId="9" xfId="7" applyFont="1" applyBorder="1" applyAlignment="1">
      <alignment horizontal="center" vertical="center" wrapText="1"/>
    </xf>
    <xf numFmtId="0" fontId="5" fillId="0" borderId="23" xfId="7" applyFont="1" applyBorder="1" applyAlignment="1">
      <alignment horizontal="center" vertical="center"/>
    </xf>
    <xf numFmtId="0" fontId="5" fillId="0" borderId="16" xfId="7" applyFont="1" applyBorder="1" applyAlignment="1">
      <alignment horizontal="center" vertical="center"/>
    </xf>
    <xf numFmtId="0" fontId="5" fillId="7" borderId="23" xfId="7" applyFont="1" applyFill="1" applyBorder="1" applyAlignment="1">
      <alignment horizontal="center" vertical="center"/>
    </xf>
    <xf numFmtId="0" fontId="5" fillId="7" borderId="16" xfId="7" applyFont="1" applyFill="1" applyBorder="1" applyAlignment="1">
      <alignment horizontal="center" vertical="center"/>
    </xf>
    <xf numFmtId="176" fontId="5" fillId="0" borderId="25" xfId="7" applyNumberFormat="1" applyFont="1" applyBorder="1" applyAlignment="1">
      <alignment horizontal="center" vertical="center" wrapText="1"/>
    </xf>
    <xf numFmtId="176" fontId="5" fillId="0" borderId="16" xfId="7" applyNumberFormat="1" applyFont="1" applyBorder="1" applyAlignment="1">
      <alignment horizontal="center" vertical="center" wrapText="1"/>
    </xf>
    <xf numFmtId="38" fontId="28" fillId="0" borderId="25" xfId="10" applyFont="1" applyBorder="1">
      <alignment vertical="center"/>
    </xf>
    <xf numFmtId="38" fontId="28" fillId="0" borderId="23" xfId="10" applyFont="1" applyBorder="1">
      <alignment vertical="center"/>
    </xf>
    <xf numFmtId="38" fontId="28" fillId="0" borderId="16" xfId="10" applyFont="1" applyBorder="1">
      <alignment vertical="center"/>
    </xf>
    <xf numFmtId="38" fontId="28" fillId="0" borderId="17" xfId="10" applyFont="1" applyBorder="1">
      <alignment vertical="center"/>
    </xf>
    <xf numFmtId="0" fontId="5" fillId="0" borderId="17" xfId="7" applyFont="1" applyBorder="1" applyAlignment="1">
      <alignment horizontal="left" vertical="center"/>
    </xf>
    <xf numFmtId="0" fontId="5" fillId="4" borderId="25" xfId="7" applyFont="1" applyFill="1" applyBorder="1" applyAlignment="1">
      <alignment horizontal="right" vertical="center"/>
    </xf>
    <xf numFmtId="0" fontId="5" fillId="4" borderId="23" xfId="7" applyFont="1" applyFill="1" applyBorder="1" applyAlignment="1">
      <alignment horizontal="right" vertical="center"/>
    </xf>
    <xf numFmtId="0" fontId="5" fillId="4" borderId="16" xfId="7" applyFont="1" applyFill="1" applyBorder="1" applyAlignment="1">
      <alignment horizontal="right" vertical="center"/>
    </xf>
    <xf numFmtId="0" fontId="5" fillId="0" borderId="3" xfId="7" applyFont="1" applyBorder="1" applyAlignment="1">
      <alignment horizontal="left" vertical="center" wrapText="1"/>
    </xf>
    <xf numFmtId="0" fontId="5" fillId="0" borderId="23" xfId="7" applyFont="1" applyBorder="1" applyAlignment="1">
      <alignment horizontal="left" vertical="center"/>
    </xf>
    <xf numFmtId="0" fontId="5" fillId="0" borderId="16" xfId="7" applyFont="1" applyBorder="1" applyAlignment="1">
      <alignment horizontal="left" vertical="center"/>
    </xf>
    <xf numFmtId="176" fontId="28" fillId="0" borderId="40" xfId="7" applyNumberFormat="1" applyFont="1" applyBorder="1" applyAlignment="1">
      <alignment horizontal="center" vertical="center"/>
    </xf>
    <xf numFmtId="176" fontId="28" fillId="0" borderId="28" xfId="7" applyNumberFormat="1" applyFont="1" applyBorder="1" applyAlignment="1">
      <alignment horizontal="center" vertical="center"/>
    </xf>
    <xf numFmtId="0" fontId="14" fillId="0" borderId="25" xfId="7" applyFont="1" applyBorder="1" applyAlignment="1">
      <alignment horizontal="center" vertical="center" wrapText="1"/>
    </xf>
    <xf numFmtId="0" fontId="14" fillId="0" borderId="16" xfId="7" applyFont="1" applyBorder="1" applyAlignment="1">
      <alignment horizontal="center" vertical="center" wrapText="1"/>
    </xf>
    <xf numFmtId="0" fontId="5" fillId="4" borderId="17" xfId="7" applyFont="1" applyFill="1" applyBorder="1" applyAlignment="1">
      <alignment horizontal="right" vertical="center"/>
    </xf>
    <xf numFmtId="0" fontId="5" fillId="0" borderId="17" xfId="7" applyFont="1" applyBorder="1" applyAlignment="1">
      <alignment horizontal="center" vertical="center" shrinkToFit="1"/>
    </xf>
    <xf numFmtId="0" fontId="5" fillId="0" borderId="25"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16" xfId="3" applyFont="1" applyBorder="1" applyAlignment="1">
      <alignment horizontal="center" vertical="center" wrapText="1"/>
    </xf>
    <xf numFmtId="0" fontId="28" fillId="0" borderId="17" xfId="7" applyFont="1" applyBorder="1" applyAlignment="1">
      <alignment horizontal="right" vertical="center"/>
    </xf>
    <xf numFmtId="176" fontId="28" fillId="0" borderId="17" xfId="0" quotePrefix="1" applyNumberFormat="1" applyFont="1" applyBorder="1">
      <alignment vertical="center"/>
    </xf>
    <xf numFmtId="176" fontId="28" fillId="0" borderId="17" xfId="0" applyNumberFormat="1" applyFont="1" applyBorder="1">
      <alignment vertical="center"/>
    </xf>
    <xf numFmtId="0" fontId="28" fillId="0" borderId="25" xfId="3" applyFont="1" applyBorder="1" applyAlignment="1">
      <alignment horizontal="center" vertical="center" wrapText="1"/>
    </xf>
    <xf numFmtId="0" fontId="28" fillId="0" borderId="23" xfId="3" applyFont="1" applyBorder="1" applyAlignment="1">
      <alignment horizontal="center" vertical="center" wrapText="1"/>
    </xf>
    <xf numFmtId="0" fontId="28" fillId="0" borderId="17" xfId="3" applyFont="1" applyBorder="1" applyAlignment="1">
      <alignment horizontal="center" vertical="center" wrapText="1"/>
    </xf>
    <xf numFmtId="0" fontId="28" fillId="0" borderId="16" xfId="3" applyFont="1" applyBorder="1" applyAlignment="1">
      <alignment horizontal="center" vertical="center" wrapText="1"/>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0" borderId="23" xfId="3" applyFont="1" applyBorder="1" applyAlignment="1">
      <alignment horizontal="center" vertical="center"/>
    </xf>
    <xf numFmtId="0" fontId="5" fillId="0" borderId="16" xfId="3" applyFont="1" applyBorder="1" applyAlignment="1">
      <alignment horizontal="center" vertical="center"/>
    </xf>
    <xf numFmtId="0" fontId="28" fillId="0" borderId="17" xfId="0" applyFont="1" applyBorder="1" applyAlignment="1">
      <alignment horizontal="right" vertical="center"/>
    </xf>
    <xf numFmtId="0" fontId="5" fillId="0" borderId="17" xfId="7" applyFont="1" applyBorder="1">
      <alignment vertical="center"/>
    </xf>
    <xf numFmtId="2" fontId="28" fillId="0" borderId="25" xfId="3" applyNumberFormat="1" applyFont="1" applyBorder="1" applyAlignment="1">
      <alignment horizontal="center" vertical="center" wrapText="1"/>
    </xf>
    <xf numFmtId="2" fontId="28" fillId="0" borderId="23" xfId="3" applyNumberFormat="1" applyFont="1" applyBorder="1" applyAlignment="1">
      <alignment horizontal="center" vertical="center" wrapText="1"/>
    </xf>
    <xf numFmtId="2" fontId="28" fillId="0" borderId="16" xfId="3" applyNumberFormat="1" applyFont="1" applyBorder="1" applyAlignment="1">
      <alignment horizontal="center" vertical="center" wrapText="1"/>
    </xf>
    <xf numFmtId="0" fontId="28" fillId="0" borderId="25" xfId="3" applyFont="1" applyBorder="1" applyAlignment="1">
      <alignment horizontal="center" vertical="center"/>
    </xf>
    <xf numFmtId="0" fontId="28" fillId="0" borderId="23" xfId="3" applyFont="1" applyBorder="1" applyAlignment="1">
      <alignment horizontal="center" vertical="center"/>
    </xf>
    <xf numFmtId="0" fontId="28" fillId="0" borderId="16" xfId="3" applyFont="1" applyBorder="1" applyAlignment="1">
      <alignment horizontal="center" vertical="center"/>
    </xf>
    <xf numFmtId="2" fontId="5" fillId="6" borderId="25" xfId="3" applyNumberFormat="1" applyFont="1" applyFill="1" applyBorder="1" applyAlignment="1">
      <alignment horizontal="center" vertical="center" wrapText="1"/>
    </xf>
    <xf numFmtId="2" fontId="5" fillId="6" borderId="16" xfId="3" applyNumberFormat="1" applyFont="1" applyFill="1" applyBorder="1" applyAlignment="1">
      <alignment horizontal="center" vertical="center" wrapText="1"/>
    </xf>
    <xf numFmtId="2" fontId="28" fillId="0" borderId="53" xfId="3" applyNumberFormat="1" applyFont="1" applyBorder="1" applyAlignment="1">
      <alignment horizontal="center" vertical="center" wrapText="1"/>
    </xf>
    <xf numFmtId="2" fontId="28" fillId="0" borderId="55" xfId="3" applyNumberFormat="1" applyFont="1" applyBorder="1" applyAlignment="1">
      <alignment horizontal="center" vertical="center" wrapText="1"/>
    </xf>
    <xf numFmtId="2" fontId="28" fillId="0" borderId="54" xfId="3" applyNumberFormat="1" applyFont="1" applyBorder="1" applyAlignment="1">
      <alignment horizontal="center" vertical="center" wrapText="1"/>
    </xf>
  </cellXfs>
  <cellStyles count="14">
    <cellStyle name="Normal 2" xfId="1" xr:uid="{00000000-0005-0000-0000-000000000000}"/>
    <cellStyle name="桁区切り" xfId="10" builtinId="6"/>
    <cellStyle name="通貨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3 2" xfId="11" xr:uid="{770EC84A-6231-45B2-B9CD-A3A9C8BADB86}"/>
    <cellStyle name="標準 4" xfId="6" xr:uid="{00000000-0005-0000-0000-000006000000}"/>
    <cellStyle name="標準 4 2" xfId="12" xr:uid="{959312BD-52E1-4BDD-B580-7A05086E8C52}"/>
    <cellStyle name="標準 5" xfId="13" xr:uid="{D6A8DFEB-5AA0-4810-861D-64A51C1207EF}"/>
    <cellStyle name="標準_③-２加算様式（就労）" xfId="7" xr:uid="{00000000-0005-0000-0000-000007000000}"/>
    <cellStyle name="標準_⑨指定申請様式（案）（多機能用総括表）" xfId="8" xr:uid="{00000000-0005-0000-0000-000008000000}"/>
    <cellStyle name="標準_事業者指定様式（多機能用総括表）作業ファイル" xfId="9" xr:uid="{00000000-0005-0000-0000-000009000000}"/>
  </cellStyles>
  <dxfs count="3">
    <dxf>
      <fill>
        <patternFill>
          <bgColor rgb="FFA6A6A6"/>
        </patternFill>
      </fill>
    </dxf>
    <dxf>
      <fill>
        <patternFill>
          <bgColor theme="2" tint="-0.24994659260841701"/>
        </patternFill>
      </fill>
    </dxf>
    <dxf>
      <fill>
        <patternFill>
          <bgColor theme="2" tint="-0.24994659260841701"/>
        </patternFill>
      </fill>
    </dxf>
  </dxfs>
  <tableStyles count="0" defaultTableStyle="TableStyleMedium2" defaultPivotStyle="PivotStyleLight16"/>
  <colors>
    <mruColors>
      <color rgb="FFA6A6A6"/>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 val="はじめに"/>
      <sheetName val="基本情報入力シート"/>
      <sheetName val="別紙様式3-1"/>
      <sheetName val="別紙様式3-2"/>
      <sheetName val="【参考】サービス名一覧"/>
    </sheetNames>
    <sheetDataSet>
      <sheetData sheetId="0"/>
      <sheetData sheetId="1"/>
      <sheetData sheetId="2"/>
      <sheetData sheetId="3"/>
      <sheetData sheetId="4">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5"/>
      <sheetData sheetId="6"/>
      <sheetData sheetId="7"/>
      <sheetData sheetId="8"/>
      <sheetData sheetId="9"/>
      <sheetData sheetId="10"/>
      <sheetData sheetId="11"/>
      <sheetData sheetId="12" refreshError="1"/>
      <sheetData sheetId="13" refreshError="1"/>
      <sheetData sheetId="14">
        <row r="15">
          <cell r="M15" t="str">
            <v>○○ケアサービス</v>
          </cell>
        </row>
      </sheetData>
      <sheetData sheetId="15" refreshError="1"/>
      <sheetData sheetId="16"/>
      <sheetData sheetId="17">
        <row r="4">
          <cell r="A4" t="str">
            <v>訪問介護</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別表加算率一覧"/>
      <sheetName val="【参考】数式用"/>
      <sheetName val="届出書類一覧_"/>
      <sheetName val="加算届出・様式４_"/>
      <sheetName val="数式用"/>
      <sheetName val="【参考】サービス名一覧"/>
      <sheetName val="届出書類一覧_1"/>
      <sheetName val="加算届出・様式４_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2" customWidth="1"/>
    <col min="21" max="255" width="4.25" style="2" customWidth="1"/>
    <col min="256" max="16384" width="8.25" style="2"/>
  </cols>
  <sheetData>
    <row r="1" spans="1:20" ht="12.75" customHeight="1">
      <c r="A1" s="1" t="s">
        <v>0</v>
      </c>
    </row>
    <row r="2" spans="1:20" ht="12.75" customHeight="1">
      <c r="L2" s="31" t="s">
        <v>1</v>
      </c>
    </row>
    <row r="3" spans="1:20" ht="12.75" customHeight="1" thickBot="1">
      <c r="A3" s="123"/>
      <c r="B3" s="3"/>
      <c r="C3" s="3"/>
      <c r="D3" s="3"/>
      <c r="E3" s="3"/>
      <c r="F3" s="3"/>
      <c r="G3" s="3"/>
      <c r="H3" s="3"/>
      <c r="I3" s="124"/>
    </row>
    <row r="4" spans="1:20" ht="12.75" customHeight="1" thickBot="1">
      <c r="A4" s="123"/>
      <c r="B4" s="3"/>
      <c r="C4" s="3"/>
      <c r="D4" s="3"/>
      <c r="E4" s="3"/>
      <c r="F4" s="3"/>
      <c r="G4" s="3"/>
      <c r="H4" s="3"/>
      <c r="I4" s="124"/>
      <c r="N4" s="125" t="s">
        <v>2</v>
      </c>
      <c r="O4" s="126"/>
      <c r="P4" s="127"/>
      <c r="Q4" s="127"/>
      <c r="R4" s="127"/>
      <c r="S4" s="127"/>
      <c r="T4" s="128"/>
    </row>
    <row r="5" spans="1:20" ht="12.75" customHeight="1" thickBot="1">
      <c r="B5" s="32"/>
      <c r="C5" s="33"/>
      <c r="D5" s="33"/>
      <c r="E5" s="33"/>
      <c r="F5" s="33"/>
      <c r="G5" s="33"/>
      <c r="H5" s="33"/>
    </row>
    <row r="6" spans="1:20" ht="12.75" customHeight="1">
      <c r="A6" s="4"/>
      <c r="B6" s="129" t="s">
        <v>3</v>
      </c>
      <c r="C6" s="130"/>
      <c r="D6" s="131"/>
      <c r="E6" s="132"/>
      <c r="F6" s="132"/>
      <c r="G6" s="132"/>
      <c r="H6" s="132"/>
      <c r="I6" s="132"/>
      <c r="J6" s="132"/>
      <c r="K6" s="132"/>
      <c r="L6" s="132"/>
      <c r="M6" s="132"/>
      <c r="N6" s="132"/>
      <c r="O6" s="132"/>
      <c r="P6" s="132"/>
      <c r="Q6" s="132"/>
      <c r="R6" s="133"/>
      <c r="S6" s="133"/>
      <c r="T6" s="134"/>
    </row>
    <row r="7" spans="1:20" ht="12.75" customHeight="1">
      <c r="A7" s="5" t="s">
        <v>4</v>
      </c>
      <c r="B7" s="135" t="s">
        <v>5</v>
      </c>
      <c r="C7" s="136"/>
      <c r="D7" s="137"/>
      <c r="E7" s="138"/>
      <c r="F7" s="138"/>
      <c r="G7" s="138"/>
      <c r="H7" s="138"/>
      <c r="I7" s="138"/>
      <c r="J7" s="138"/>
      <c r="K7" s="138"/>
      <c r="L7" s="138"/>
      <c r="M7" s="138"/>
      <c r="N7" s="138"/>
      <c r="O7" s="138"/>
      <c r="P7" s="138"/>
      <c r="Q7" s="138"/>
      <c r="R7" s="139"/>
      <c r="S7" s="139"/>
      <c r="T7" s="140"/>
    </row>
    <row r="8" spans="1:20" ht="12.75" customHeight="1">
      <c r="A8" s="5"/>
      <c r="B8" s="141" t="s">
        <v>6</v>
      </c>
      <c r="C8" s="142"/>
      <c r="D8" s="6" t="s">
        <v>7</v>
      </c>
      <c r="E8" s="7"/>
      <c r="F8" s="7"/>
      <c r="G8" s="7"/>
      <c r="H8" s="7"/>
      <c r="I8" s="7"/>
      <c r="J8" s="7"/>
      <c r="K8" s="7"/>
      <c r="L8" s="7"/>
      <c r="M8" s="7"/>
      <c r="N8" s="7"/>
      <c r="O8" s="7"/>
      <c r="P8" s="7"/>
      <c r="Q8" s="7"/>
      <c r="R8" s="7"/>
      <c r="S8" s="7"/>
      <c r="T8" s="8"/>
    </row>
    <row r="9" spans="1:20" ht="12.75" customHeight="1">
      <c r="A9" s="5" t="s">
        <v>8</v>
      </c>
      <c r="B9" s="143"/>
      <c r="C9" s="144"/>
      <c r="D9" s="9"/>
      <c r="E9" s="10"/>
      <c r="F9" s="11" t="s">
        <v>9</v>
      </c>
      <c r="G9" s="12"/>
      <c r="H9" s="12"/>
      <c r="I9" s="147" t="s">
        <v>10</v>
      </c>
      <c r="J9" s="147"/>
      <c r="K9" s="10"/>
      <c r="L9" s="10"/>
      <c r="M9" s="10"/>
      <c r="N9" s="10"/>
      <c r="O9" s="10"/>
      <c r="P9" s="10"/>
      <c r="Q9" s="10"/>
      <c r="R9" s="10"/>
      <c r="S9" s="10"/>
      <c r="T9" s="13"/>
    </row>
    <row r="10" spans="1:20" ht="12.75" customHeight="1">
      <c r="A10" s="14"/>
      <c r="B10" s="145"/>
      <c r="C10" s="146"/>
      <c r="D10" s="15"/>
      <c r="E10" s="16"/>
      <c r="F10" s="16"/>
      <c r="G10" s="16"/>
      <c r="H10" s="16"/>
      <c r="I10" s="16"/>
      <c r="J10" s="16"/>
      <c r="K10" s="16"/>
      <c r="L10" s="16"/>
      <c r="M10" s="16"/>
      <c r="N10" s="16"/>
      <c r="O10" s="16"/>
      <c r="P10" s="16"/>
      <c r="Q10" s="16"/>
      <c r="R10" s="16"/>
      <c r="S10" s="16"/>
      <c r="T10" s="17"/>
    </row>
    <row r="11" spans="1:20" ht="12.75" customHeight="1">
      <c r="A11" s="18"/>
      <c r="B11" s="135" t="s">
        <v>11</v>
      </c>
      <c r="C11" s="136"/>
      <c r="D11" s="136" t="s">
        <v>12</v>
      </c>
      <c r="E11" s="136"/>
      <c r="F11" s="148"/>
      <c r="G11" s="148"/>
      <c r="H11" s="148"/>
      <c r="I11" s="148"/>
      <c r="J11" s="149"/>
      <c r="K11" s="150" t="s">
        <v>13</v>
      </c>
      <c r="L11" s="150"/>
      <c r="M11" s="137"/>
      <c r="N11" s="138"/>
      <c r="O11" s="138"/>
      <c r="P11" s="138"/>
      <c r="Q11" s="138"/>
      <c r="R11" s="139"/>
      <c r="S11" s="139"/>
      <c r="T11" s="140"/>
    </row>
    <row r="12" spans="1:20" ht="12.75" customHeight="1">
      <c r="A12" s="151" t="s">
        <v>14</v>
      </c>
      <c r="B12" s="152"/>
      <c r="C12" s="152"/>
      <c r="D12" s="152"/>
      <c r="E12" s="152"/>
      <c r="F12" s="152"/>
      <c r="G12" s="152"/>
      <c r="H12" s="152"/>
      <c r="I12" s="153"/>
      <c r="J12" s="154" t="s">
        <v>15</v>
      </c>
      <c r="K12" s="155"/>
      <c r="L12" s="155"/>
      <c r="M12" s="155"/>
      <c r="N12" s="155"/>
      <c r="O12" s="155"/>
      <c r="P12" s="155"/>
      <c r="Q12" s="155"/>
      <c r="R12" s="156"/>
      <c r="S12" s="156"/>
      <c r="T12" s="157"/>
    </row>
    <row r="13" spans="1:20" ht="13.5">
      <c r="A13" s="158" t="s">
        <v>16</v>
      </c>
      <c r="B13" s="159"/>
      <c r="C13" s="136" t="s">
        <v>3</v>
      </c>
      <c r="D13" s="154"/>
      <c r="E13" s="19"/>
      <c r="F13" s="20"/>
      <c r="G13" s="20"/>
      <c r="H13" s="20"/>
      <c r="I13" s="21"/>
      <c r="J13" s="160" t="s">
        <v>17</v>
      </c>
      <c r="K13" s="144"/>
      <c r="L13" s="162" t="s">
        <v>18</v>
      </c>
      <c r="M13" s="163"/>
      <c r="N13" s="163"/>
      <c r="O13" s="163"/>
      <c r="P13" s="163"/>
      <c r="Q13" s="163"/>
      <c r="R13" s="139"/>
      <c r="S13" s="139"/>
      <c r="T13" s="140"/>
    </row>
    <row r="14" spans="1:20" ht="20.25" customHeight="1">
      <c r="A14" s="164" t="s">
        <v>19</v>
      </c>
      <c r="B14" s="165"/>
      <c r="C14" s="136" t="s">
        <v>20</v>
      </c>
      <c r="D14" s="154"/>
      <c r="E14" s="161"/>
      <c r="F14" s="166"/>
      <c r="G14" s="166"/>
      <c r="H14" s="166"/>
      <c r="I14" s="167"/>
      <c r="J14" s="161"/>
      <c r="K14" s="145"/>
      <c r="L14" s="22"/>
      <c r="M14" s="23"/>
      <c r="N14" s="23"/>
      <c r="O14" s="23"/>
      <c r="P14" s="23"/>
      <c r="Q14" s="23"/>
      <c r="R14" s="23"/>
      <c r="S14" s="23"/>
      <c r="T14" s="24"/>
    </row>
    <row r="15" spans="1:20" ht="12.75" customHeight="1">
      <c r="A15" s="174" t="s">
        <v>21</v>
      </c>
      <c r="B15" s="141"/>
      <c r="C15" s="141"/>
      <c r="D15" s="141"/>
      <c r="E15" s="142"/>
      <c r="F15" s="136" t="s">
        <v>22</v>
      </c>
      <c r="G15" s="136"/>
      <c r="H15" s="136"/>
      <c r="I15" s="168" t="s">
        <v>23</v>
      </c>
      <c r="J15" s="152"/>
      <c r="K15" s="169"/>
      <c r="L15" s="136" t="s">
        <v>24</v>
      </c>
      <c r="M15" s="136"/>
      <c r="N15" s="136"/>
      <c r="O15" s="136" t="s">
        <v>25</v>
      </c>
      <c r="P15" s="136"/>
      <c r="Q15" s="154"/>
      <c r="R15" s="176" t="s">
        <v>26</v>
      </c>
      <c r="S15" s="176"/>
      <c r="T15" s="177"/>
    </row>
    <row r="16" spans="1:20" ht="12.75" customHeight="1">
      <c r="A16" s="175"/>
      <c r="B16" s="145"/>
      <c r="C16" s="145"/>
      <c r="D16" s="145"/>
      <c r="E16" s="146"/>
      <c r="F16" s="25" t="s">
        <v>27</v>
      </c>
      <c r="G16" s="154" t="s">
        <v>28</v>
      </c>
      <c r="H16" s="135"/>
      <c r="I16" s="26" t="s">
        <v>27</v>
      </c>
      <c r="J16" s="154" t="s">
        <v>28</v>
      </c>
      <c r="K16" s="135"/>
      <c r="L16" s="26" t="s">
        <v>27</v>
      </c>
      <c r="M16" s="154" t="s">
        <v>28</v>
      </c>
      <c r="N16" s="135"/>
      <c r="O16" s="26" t="s">
        <v>27</v>
      </c>
      <c r="P16" s="154" t="s">
        <v>28</v>
      </c>
      <c r="Q16" s="155"/>
      <c r="R16" s="26" t="s">
        <v>27</v>
      </c>
      <c r="S16" s="154" t="s">
        <v>28</v>
      </c>
      <c r="T16" s="178"/>
    </row>
    <row r="17" spans="1:20" ht="12.75" customHeight="1">
      <c r="A17" s="27"/>
      <c r="B17" s="179" t="s">
        <v>29</v>
      </c>
      <c r="C17" s="142"/>
      <c r="D17" s="168" t="s">
        <v>30</v>
      </c>
      <c r="E17" s="169"/>
      <c r="F17" s="26"/>
      <c r="G17" s="154"/>
      <c r="H17" s="135"/>
      <c r="I17" s="26"/>
      <c r="J17" s="154"/>
      <c r="K17" s="135"/>
      <c r="L17" s="26"/>
      <c r="M17" s="154"/>
      <c r="N17" s="135"/>
      <c r="O17" s="26"/>
      <c r="P17" s="154"/>
      <c r="Q17" s="155"/>
      <c r="R17" s="26"/>
      <c r="S17" s="154"/>
      <c r="T17" s="178"/>
    </row>
    <row r="18" spans="1:20" ht="12.75" customHeight="1">
      <c r="A18" s="27"/>
      <c r="B18" s="161"/>
      <c r="C18" s="146"/>
      <c r="D18" s="168" t="s">
        <v>31</v>
      </c>
      <c r="E18" s="169"/>
      <c r="F18" s="26"/>
      <c r="G18" s="154"/>
      <c r="H18" s="135"/>
      <c r="I18" s="26"/>
      <c r="J18" s="154"/>
      <c r="K18" s="135"/>
      <c r="L18" s="26"/>
      <c r="M18" s="154"/>
      <c r="N18" s="135"/>
      <c r="O18" s="26"/>
      <c r="P18" s="154"/>
      <c r="Q18" s="155"/>
      <c r="R18" s="26"/>
      <c r="S18" s="154"/>
      <c r="T18" s="178"/>
    </row>
    <row r="19" spans="1:20" ht="12.75" customHeight="1">
      <c r="A19" s="27"/>
      <c r="B19" s="168" t="s">
        <v>32</v>
      </c>
      <c r="C19" s="152"/>
      <c r="D19" s="152"/>
      <c r="E19" s="169"/>
      <c r="F19" s="154"/>
      <c r="G19" s="155"/>
      <c r="H19" s="135"/>
      <c r="I19" s="154"/>
      <c r="J19" s="155"/>
      <c r="K19" s="135"/>
      <c r="L19" s="154"/>
      <c r="M19" s="155"/>
      <c r="N19" s="135"/>
      <c r="O19" s="154"/>
      <c r="P19" s="155"/>
      <c r="Q19" s="155"/>
      <c r="R19" s="154"/>
      <c r="S19" s="155"/>
      <c r="T19" s="178"/>
    </row>
    <row r="20" spans="1:20" ht="12.75" customHeight="1">
      <c r="A20" s="27"/>
      <c r="B20" s="168" t="s">
        <v>33</v>
      </c>
      <c r="C20" s="152"/>
      <c r="D20" s="152"/>
      <c r="E20" s="169"/>
      <c r="F20" s="170"/>
      <c r="G20" s="171"/>
      <c r="H20" s="172"/>
      <c r="I20" s="170"/>
      <c r="J20" s="171"/>
      <c r="K20" s="172"/>
      <c r="L20" s="170"/>
      <c r="M20" s="171"/>
      <c r="N20" s="172"/>
      <c r="O20" s="170"/>
      <c r="P20" s="171"/>
      <c r="Q20" s="171"/>
      <c r="R20" s="170"/>
      <c r="S20" s="171"/>
      <c r="T20" s="173"/>
    </row>
    <row r="21" spans="1:20" ht="12.75" customHeight="1">
      <c r="A21" s="27"/>
      <c r="B21" s="141"/>
      <c r="C21" s="141"/>
      <c r="D21" s="141"/>
      <c r="E21" s="142"/>
      <c r="F21" s="136" t="s">
        <v>34</v>
      </c>
      <c r="G21" s="136"/>
      <c r="H21" s="136"/>
      <c r="I21" s="154" t="s">
        <v>35</v>
      </c>
      <c r="J21" s="155"/>
      <c r="K21" s="135"/>
      <c r="L21" s="168" t="s">
        <v>36</v>
      </c>
      <c r="M21" s="152"/>
      <c r="N21" s="169"/>
      <c r="O21" s="154" t="s">
        <v>37</v>
      </c>
      <c r="P21" s="155"/>
      <c r="Q21" s="155"/>
      <c r="R21" s="34"/>
      <c r="T21" s="35"/>
    </row>
    <row r="22" spans="1:20" ht="12.75" customHeight="1">
      <c r="A22" s="27"/>
      <c r="B22" s="145"/>
      <c r="C22" s="145"/>
      <c r="D22" s="145"/>
      <c r="E22" s="146"/>
      <c r="F22" s="25" t="s">
        <v>27</v>
      </c>
      <c r="G22" s="154" t="s">
        <v>28</v>
      </c>
      <c r="H22" s="135"/>
      <c r="I22" s="26" t="s">
        <v>27</v>
      </c>
      <c r="J22" s="154" t="s">
        <v>28</v>
      </c>
      <c r="K22" s="135"/>
      <c r="L22" s="26" t="s">
        <v>27</v>
      </c>
      <c r="M22" s="154" t="s">
        <v>28</v>
      </c>
      <c r="N22" s="135"/>
      <c r="O22" s="26" t="s">
        <v>27</v>
      </c>
      <c r="P22" s="154" t="s">
        <v>28</v>
      </c>
      <c r="Q22" s="155"/>
      <c r="R22" s="34"/>
      <c r="T22" s="35"/>
    </row>
    <row r="23" spans="1:20" ht="12.75" customHeight="1">
      <c r="A23" s="27"/>
      <c r="B23" s="179" t="s">
        <v>29</v>
      </c>
      <c r="C23" s="142"/>
      <c r="D23" s="168" t="s">
        <v>30</v>
      </c>
      <c r="E23" s="169"/>
      <c r="F23" s="26"/>
      <c r="G23" s="154"/>
      <c r="H23" s="135"/>
      <c r="I23" s="26"/>
      <c r="J23" s="154"/>
      <c r="K23" s="135"/>
      <c r="L23" s="26"/>
      <c r="M23" s="154"/>
      <c r="N23" s="135"/>
      <c r="O23" s="26"/>
      <c r="P23" s="154"/>
      <c r="Q23" s="155"/>
      <c r="R23" s="34"/>
      <c r="T23" s="35"/>
    </row>
    <row r="24" spans="1:20" ht="12.75" customHeight="1">
      <c r="A24" s="27"/>
      <c r="B24" s="161"/>
      <c r="C24" s="146"/>
      <c r="D24" s="168" t="s">
        <v>31</v>
      </c>
      <c r="E24" s="169"/>
      <c r="F24" s="26"/>
      <c r="G24" s="154"/>
      <c r="H24" s="135"/>
      <c r="I24" s="26"/>
      <c r="J24" s="154"/>
      <c r="K24" s="135"/>
      <c r="L24" s="26"/>
      <c r="M24" s="154"/>
      <c r="N24" s="135"/>
      <c r="O24" s="26"/>
      <c r="P24" s="154"/>
      <c r="Q24" s="155"/>
      <c r="R24" s="34"/>
      <c r="T24" s="35"/>
    </row>
    <row r="25" spans="1:20" ht="12.75" customHeight="1">
      <c r="A25" s="27"/>
      <c r="B25" s="168" t="s">
        <v>32</v>
      </c>
      <c r="C25" s="152"/>
      <c r="D25" s="152"/>
      <c r="E25" s="169"/>
      <c r="F25" s="154"/>
      <c r="G25" s="155"/>
      <c r="H25" s="135"/>
      <c r="I25" s="154"/>
      <c r="J25" s="155"/>
      <c r="K25" s="135"/>
      <c r="L25" s="154"/>
      <c r="M25" s="155"/>
      <c r="N25" s="135"/>
      <c r="O25" s="136"/>
      <c r="P25" s="136"/>
      <c r="Q25" s="154"/>
      <c r="R25" s="34"/>
      <c r="T25" s="35"/>
    </row>
    <row r="26" spans="1:20" ht="12.75" customHeight="1">
      <c r="A26" s="27"/>
      <c r="B26" s="168" t="s">
        <v>33</v>
      </c>
      <c r="C26" s="152"/>
      <c r="D26" s="152"/>
      <c r="E26" s="169"/>
      <c r="F26" s="180"/>
      <c r="G26" s="181"/>
      <c r="H26" s="182"/>
      <c r="I26" s="180"/>
      <c r="J26" s="181"/>
      <c r="K26" s="182"/>
      <c r="L26" s="180"/>
      <c r="M26" s="181"/>
      <c r="N26" s="182"/>
      <c r="O26" s="183"/>
      <c r="P26" s="183"/>
      <c r="Q26" s="180"/>
      <c r="R26" s="34"/>
      <c r="T26" s="35"/>
    </row>
    <row r="27" spans="1:20" s="37" customFormat="1" ht="13.5" customHeight="1">
      <c r="A27" s="36"/>
      <c r="B27" s="184" t="s">
        <v>38</v>
      </c>
      <c r="C27" s="185"/>
      <c r="D27" s="185"/>
      <c r="E27" s="186"/>
      <c r="F27" s="192" t="s">
        <v>39</v>
      </c>
      <c r="G27" s="193"/>
      <c r="H27" s="193"/>
      <c r="I27" s="193"/>
      <c r="J27" s="193"/>
      <c r="K27" s="193"/>
      <c r="L27" s="193"/>
      <c r="M27" s="193"/>
      <c r="N27" s="193"/>
      <c r="O27" s="193"/>
      <c r="P27" s="193"/>
      <c r="Q27" s="193"/>
      <c r="R27" s="193"/>
      <c r="S27" s="193"/>
      <c r="T27" s="194"/>
    </row>
    <row r="28" spans="1:20" s="37" customFormat="1" ht="13.5" customHeight="1">
      <c r="A28" s="36"/>
      <c r="B28" s="187"/>
      <c r="C28" s="139"/>
      <c r="D28" s="139"/>
      <c r="E28" s="188"/>
      <c r="F28" s="38" t="s">
        <v>40</v>
      </c>
      <c r="G28" s="39"/>
      <c r="H28" s="39"/>
      <c r="I28" s="195" t="s">
        <v>41</v>
      </c>
      <c r="J28" s="195"/>
      <c r="K28" s="195"/>
      <c r="L28" s="195"/>
      <c r="M28" s="195" t="s">
        <v>42</v>
      </c>
      <c r="N28" s="195"/>
      <c r="O28" s="195"/>
      <c r="P28" s="195"/>
      <c r="Q28" s="195" t="s">
        <v>43</v>
      </c>
      <c r="R28" s="195"/>
      <c r="S28" s="195"/>
      <c r="T28" s="196"/>
    </row>
    <row r="29" spans="1:20" s="37" customFormat="1" ht="13.5" customHeight="1">
      <c r="A29" s="36"/>
      <c r="B29" s="187"/>
      <c r="C29" s="139"/>
      <c r="D29" s="139"/>
      <c r="E29" s="188"/>
      <c r="F29" s="38" t="s">
        <v>44</v>
      </c>
      <c r="G29" s="39"/>
      <c r="H29" s="39"/>
      <c r="I29" s="192"/>
      <c r="J29" s="197"/>
      <c r="K29" s="197"/>
      <c r="L29" s="198"/>
      <c r="M29" s="192"/>
      <c r="N29" s="197"/>
      <c r="O29" s="197"/>
      <c r="P29" s="198"/>
      <c r="Q29" s="192"/>
      <c r="R29" s="156"/>
      <c r="S29" s="156"/>
      <c r="T29" s="157"/>
    </row>
    <row r="30" spans="1:20" s="37" customFormat="1" ht="13.5" customHeight="1">
      <c r="A30" s="36"/>
      <c r="B30" s="187"/>
      <c r="C30" s="139"/>
      <c r="D30" s="139"/>
      <c r="E30" s="188"/>
      <c r="F30" s="38" t="s">
        <v>45</v>
      </c>
      <c r="G30" s="39"/>
      <c r="H30" s="39"/>
      <c r="I30" s="192"/>
      <c r="J30" s="197"/>
      <c r="K30" s="197"/>
      <c r="L30" s="198"/>
      <c r="M30" s="192"/>
      <c r="N30" s="197"/>
      <c r="O30" s="197"/>
      <c r="P30" s="198"/>
      <c r="Q30" s="192"/>
      <c r="R30" s="156"/>
      <c r="S30" s="156"/>
      <c r="T30" s="157"/>
    </row>
    <row r="31" spans="1:20" s="37" customFormat="1" ht="13.5" customHeight="1">
      <c r="A31" s="40"/>
      <c r="B31" s="189"/>
      <c r="C31" s="190"/>
      <c r="D31" s="190"/>
      <c r="E31" s="191"/>
      <c r="F31" s="38" t="s">
        <v>46</v>
      </c>
      <c r="G31" s="39"/>
      <c r="H31" s="39"/>
      <c r="I31" s="192"/>
      <c r="J31" s="197"/>
      <c r="K31" s="197"/>
      <c r="L31" s="198"/>
      <c r="M31" s="192"/>
      <c r="N31" s="197"/>
      <c r="O31" s="197"/>
      <c r="P31" s="198"/>
      <c r="Q31" s="192"/>
      <c r="R31" s="156"/>
      <c r="S31" s="156"/>
      <c r="T31" s="157"/>
    </row>
    <row r="32" spans="1:20" ht="12.75" customHeight="1">
      <c r="A32" s="199" t="s">
        <v>47</v>
      </c>
      <c r="B32" s="136"/>
      <c r="C32" s="136"/>
      <c r="D32" s="136"/>
      <c r="E32" s="136"/>
      <c r="F32" s="154"/>
      <c r="G32" s="155"/>
      <c r="H32" s="155"/>
      <c r="I32" s="155"/>
      <c r="J32" s="155"/>
      <c r="K32" s="155"/>
      <c r="L32" s="155"/>
      <c r="M32" s="155"/>
      <c r="N32" s="155"/>
      <c r="O32" s="155"/>
      <c r="P32" s="155"/>
      <c r="Q32" s="155"/>
      <c r="R32" s="200"/>
      <c r="S32" s="200"/>
      <c r="T32" s="201"/>
    </row>
    <row r="33" spans="1:21" ht="12.75" customHeight="1">
      <c r="A33" s="199"/>
      <c r="B33" s="202" t="s">
        <v>48</v>
      </c>
      <c r="C33" s="202"/>
      <c r="D33" s="202"/>
      <c r="E33" s="202"/>
      <c r="F33" s="203" t="s">
        <v>49</v>
      </c>
      <c r="G33" s="204"/>
      <c r="H33" s="204"/>
      <c r="I33" s="204"/>
      <c r="J33" s="204"/>
      <c r="K33" s="204"/>
      <c r="L33" s="204"/>
      <c r="M33" s="204"/>
      <c r="N33" s="204"/>
      <c r="O33" s="204"/>
      <c r="P33" s="204"/>
      <c r="Q33" s="204"/>
      <c r="R33" s="200"/>
      <c r="S33" s="200"/>
      <c r="T33" s="201"/>
    </row>
    <row r="34" spans="1:21" ht="12.75" customHeight="1">
      <c r="A34" s="199"/>
      <c r="B34" s="202" t="s">
        <v>50</v>
      </c>
      <c r="C34" s="202"/>
      <c r="D34" s="202"/>
      <c r="E34" s="202"/>
      <c r="F34" s="203" t="s">
        <v>51</v>
      </c>
      <c r="G34" s="204"/>
      <c r="H34" s="204"/>
      <c r="I34" s="204"/>
      <c r="J34" s="204"/>
      <c r="K34" s="204"/>
      <c r="L34" s="204"/>
      <c r="M34" s="204"/>
      <c r="N34" s="204"/>
      <c r="O34" s="204"/>
      <c r="P34" s="204"/>
      <c r="Q34" s="204"/>
      <c r="R34" s="200"/>
      <c r="S34" s="200"/>
      <c r="T34" s="201"/>
    </row>
    <row r="35" spans="1:21" ht="12.75" customHeight="1">
      <c r="A35" s="199"/>
      <c r="B35" s="205" t="s">
        <v>52</v>
      </c>
      <c r="C35" s="206"/>
      <c r="D35" s="206"/>
      <c r="E35" s="207"/>
      <c r="F35" s="213" t="s">
        <v>53</v>
      </c>
      <c r="G35" s="214"/>
      <c r="H35" s="215" t="s">
        <v>54</v>
      </c>
      <c r="I35" s="215"/>
      <c r="J35" s="215"/>
      <c r="K35" s="215"/>
      <c r="L35" s="215"/>
      <c r="M35" s="215"/>
      <c r="N35" s="215"/>
      <c r="O35" s="215"/>
      <c r="P35" s="215"/>
      <c r="Q35" s="216"/>
      <c r="R35" s="41"/>
      <c r="S35" s="42"/>
      <c r="T35" s="43"/>
    </row>
    <row r="36" spans="1:21" ht="12.75" customHeight="1">
      <c r="A36" s="199"/>
      <c r="B36" s="208"/>
      <c r="C36" s="124"/>
      <c r="D36" s="124"/>
      <c r="E36" s="209"/>
      <c r="F36" s="213"/>
      <c r="G36" s="214"/>
      <c r="H36" s="217" t="s">
        <v>55</v>
      </c>
      <c r="I36" s="217"/>
      <c r="J36" s="217" t="s">
        <v>56</v>
      </c>
      <c r="K36" s="217"/>
      <c r="L36" s="217" t="s">
        <v>57</v>
      </c>
      <c r="M36" s="217"/>
      <c r="N36" s="217" t="s">
        <v>58</v>
      </c>
      <c r="O36" s="217"/>
      <c r="P36" s="217" t="s">
        <v>59</v>
      </c>
      <c r="Q36" s="218"/>
      <c r="R36" s="34"/>
      <c r="T36" s="35"/>
    </row>
    <row r="37" spans="1:21" ht="12.75" customHeight="1">
      <c r="A37" s="199"/>
      <c r="B37" s="208"/>
      <c r="C37" s="124"/>
      <c r="D37" s="124"/>
      <c r="E37" s="209"/>
      <c r="F37" s="219"/>
      <c r="G37" s="219"/>
      <c r="H37" s="219"/>
      <c r="I37" s="219"/>
      <c r="J37" s="219"/>
      <c r="K37" s="219"/>
      <c r="L37" s="219"/>
      <c r="M37" s="219"/>
      <c r="N37" s="219"/>
      <c r="O37" s="219"/>
      <c r="P37" s="219"/>
      <c r="Q37" s="226"/>
      <c r="R37" s="34"/>
      <c r="T37" s="35"/>
    </row>
    <row r="38" spans="1:21" ht="12.75" customHeight="1">
      <c r="A38" s="199"/>
      <c r="B38" s="208"/>
      <c r="C38" s="124"/>
      <c r="D38" s="124"/>
      <c r="E38" s="209"/>
      <c r="F38" s="219" t="s">
        <v>60</v>
      </c>
      <c r="G38" s="219"/>
      <c r="H38" s="219" t="s">
        <v>61</v>
      </c>
      <c r="I38" s="226"/>
      <c r="J38" s="227" t="s">
        <v>62</v>
      </c>
      <c r="K38" s="227"/>
      <c r="L38" s="44"/>
      <c r="M38" s="44"/>
      <c r="N38" s="44"/>
      <c r="O38" s="44"/>
      <c r="P38" s="44"/>
      <c r="Q38" s="44"/>
      <c r="R38" s="45"/>
      <c r="S38" s="45"/>
      <c r="T38" s="46"/>
      <c r="U38" s="45"/>
    </row>
    <row r="39" spans="1:21" ht="12.75" customHeight="1">
      <c r="A39" s="199"/>
      <c r="B39" s="208"/>
      <c r="C39" s="124"/>
      <c r="D39" s="124"/>
      <c r="E39" s="209"/>
      <c r="F39" s="219"/>
      <c r="G39" s="219"/>
      <c r="H39" s="219"/>
      <c r="I39" s="226"/>
      <c r="J39" s="227"/>
      <c r="K39" s="227"/>
      <c r="L39" s="45"/>
      <c r="M39" s="45"/>
      <c r="N39" s="45"/>
      <c r="O39" s="45"/>
      <c r="P39" s="45"/>
      <c r="Q39" s="45"/>
      <c r="R39" s="45"/>
      <c r="S39" s="45"/>
      <c r="T39" s="46"/>
      <c r="U39" s="45"/>
    </row>
    <row r="40" spans="1:21" ht="12.75" customHeight="1">
      <c r="A40" s="199"/>
      <c r="B40" s="210"/>
      <c r="C40" s="211"/>
      <c r="D40" s="211"/>
      <c r="E40" s="212"/>
      <c r="F40" s="226"/>
      <c r="G40" s="228"/>
      <c r="H40" s="226"/>
      <c r="I40" s="229"/>
      <c r="J40" s="219"/>
      <c r="K40" s="219"/>
      <c r="L40" s="47"/>
      <c r="M40" s="47"/>
      <c r="N40" s="47"/>
      <c r="O40" s="47"/>
      <c r="P40" s="47"/>
      <c r="Q40" s="47"/>
      <c r="R40" s="47"/>
      <c r="S40" s="47"/>
      <c r="T40" s="48"/>
      <c r="U40" s="45"/>
    </row>
    <row r="41" spans="1:21" ht="12.75" customHeight="1">
      <c r="A41" s="199"/>
      <c r="B41" s="203" t="s">
        <v>63</v>
      </c>
      <c r="C41" s="204"/>
      <c r="D41" s="204"/>
      <c r="E41" s="230"/>
      <c r="F41" s="154" t="s">
        <v>64</v>
      </c>
      <c r="G41" s="155"/>
      <c r="H41" s="155"/>
      <c r="I41" s="155"/>
      <c r="J41" s="155"/>
      <c r="K41" s="155"/>
      <c r="L41" s="155"/>
      <c r="M41" s="155"/>
      <c r="N41" s="155"/>
      <c r="O41" s="155"/>
      <c r="P41" s="155"/>
      <c r="Q41" s="155"/>
      <c r="R41" s="200"/>
      <c r="S41" s="200"/>
      <c r="T41" s="201"/>
    </row>
    <row r="42" spans="1:21" ht="12.75" customHeight="1">
      <c r="A42" s="199"/>
      <c r="B42" s="202" t="s">
        <v>65</v>
      </c>
      <c r="C42" s="202"/>
      <c r="D42" s="202"/>
      <c r="E42" s="202"/>
      <c r="F42" s="170"/>
      <c r="G42" s="171"/>
      <c r="H42" s="171"/>
      <c r="I42" s="171"/>
      <c r="J42" s="171"/>
      <c r="K42" s="171"/>
      <c r="L42" s="171"/>
      <c r="M42" s="171"/>
      <c r="N42" s="171"/>
      <c r="O42" s="171"/>
      <c r="P42" s="171"/>
      <c r="Q42" s="171"/>
      <c r="R42" s="200"/>
      <c r="S42" s="200"/>
      <c r="T42" s="201"/>
    </row>
    <row r="43" spans="1:21" ht="12.75" customHeight="1">
      <c r="A43" s="199"/>
      <c r="B43" s="203" t="s">
        <v>66</v>
      </c>
      <c r="C43" s="204"/>
      <c r="D43" s="204"/>
      <c r="E43" s="230"/>
      <c r="F43" s="154" t="s">
        <v>67</v>
      </c>
      <c r="G43" s="155"/>
      <c r="H43" s="155"/>
      <c r="I43" s="155"/>
      <c r="J43" s="155"/>
      <c r="K43" s="155"/>
      <c r="L43" s="155"/>
      <c r="M43" s="155"/>
      <c r="N43" s="155"/>
      <c r="O43" s="155"/>
      <c r="P43" s="155"/>
      <c r="Q43" s="155"/>
      <c r="R43" s="200"/>
      <c r="S43" s="200"/>
      <c r="T43" s="201"/>
    </row>
    <row r="44" spans="1:21" ht="12.75" customHeight="1">
      <c r="A44" s="199"/>
      <c r="B44" s="202" t="s">
        <v>68</v>
      </c>
      <c r="C44" s="202"/>
      <c r="D44" s="202"/>
      <c r="E44" s="202"/>
      <c r="F44" s="154"/>
      <c r="G44" s="155"/>
      <c r="H44" s="155"/>
      <c r="I44" s="155"/>
      <c r="J44" s="155"/>
      <c r="K44" s="155"/>
      <c r="L44" s="155"/>
      <c r="M44" s="155"/>
      <c r="N44" s="155"/>
      <c r="O44" s="155"/>
      <c r="P44" s="155"/>
      <c r="Q44" s="155"/>
      <c r="R44" s="200"/>
      <c r="S44" s="200"/>
      <c r="T44" s="201"/>
    </row>
    <row r="45" spans="1:21" ht="12.75" customHeight="1">
      <c r="A45" s="199"/>
      <c r="B45" s="202"/>
      <c r="C45" s="202"/>
      <c r="D45" s="202"/>
      <c r="E45" s="202"/>
      <c r="F45" s="154"/>
      <c r="G45" s="155"/>
      <c r="H45" s="155"/>
      <c r="I45" s="155"/>
      <c r="J45" s="155"/>
      <c r="K45" s="155"/>
      <c r="L45" s="155"/>
      <c r="M45" s="155"/>
      <c r="N45" s="155"/>
      <c r="O45" s="155"/>
      <c r="P45" s="155"/>
      <c r="Q45" s="155"/>
      <c r="R45" s="200"/>
      <c r="S45" s="200"/>
      <c r="T45" s="201"/>
    </row>
    <row r="46" spans="1:21" ht="12.75" customHeight="1">
      <c r="A46" s="199"/>
      <c r="B46" s="202" t="s">
        <v>69</v>
      </c>
      <c r="C46" s="202"/>
      <c r="D46" s="202"/>
      <c r="E46" s="202"/>
      <c r="F46" s="154"/>
      <c r="G46" s="155"/>
      <c r="H46" s="155"/>
      <c r="I46" s="155"/>
      <c r="J46" s="155"/>
      <c r="K46" s="155"/>
      <c r="L46" s="155"/>
      <c r="M46" s="155"/>
      <c r="N46" s="155"/>
      <c r="O46" s="155"/>
      <c r="P46" s="155"/>
      <c r="Q46" s="155"/>
      <c r="R46" s="200"/>
      <c r="S46" s="200"/>
      <c r="T46" s="201"/>
    </row>
    <row r="47" spans="1:21" ht="12.75" customHeight="1">
      <c r="A47" s="199"/>
      <c r="B47" s="202" t="s">
        <v>70</v>
      </c>
      <c r="C47" s="202"/>
      <c r="D47" s="202"/>
      <c r="E47" s="202"/>
      <c r="F47" s="161" t="s">
        <v>71</v>
      </c>
      <c r="G47" s="145"/>
      <c r="H47" s="145"/>
      <c r="I47" s="146"/>
      <c r="J47" s="161" t="s">
        <v>72</v>
      </c>
      <c r="K47" s="145"/>
      <c r="L47" s="145"/>
      <c r="M47" s="146"/>
      <c r="N47" s="154"/>
      <c r="O47" s="193"/>
      <c r="P47" s="193"/>
      <c r="Q47" s="193"/>
      <c r="R47" s="156"/>
      <c r="S47" s="156"/>
      <c r="T47" s="157"/>
    </row>
    <row r="48" spans="1:21" ht="12.75" customHeight="1">
      <c r="A48" s="199"/>
      <c r="B48" s="232"/>
      <c r="C48" s="232"/>
      <c r="D48" s="232"/>
      <c r="E48" s="232"/>
      <c r="F48" s="154" t="s">
        <v>73</v>
      </c>
      <c r="G48" s="155"/>
      <c r="H48" s="155"/>
      <c r="I48" s="135"/>
      <c r="J48" s="233" t="s">
        <v>74</v>
      </c>
      <c r="K48" s="234"/>
      <c r="L48" s="49"/>
      <c r="M48" s="50"/>
      <c r="N48" s="51" t="s">
        <v>75</v>
      </c>
      <c r="O48" s="160"/>
      <c r="P48" s="138"/>
      <c r="Q48" s="138"/>
      <c r="R48" s="139"/>
      <c r="S48" s="139"/>
      <c r="T48" s="35"/>
    </row>
    <row r="49" spans="1:20" ht="12.75" customHeight="1">
      <c r="A49" s="199"/>
      <c r="B49" s="232"/>
      <c r="C49" s="232"/>
      <c r="D49" s="232"/>
      <c r="E49" s="232"/>
      <c r="F49" s="154" t="s">
        <v>76</v>
      </c>
      <c r="G49" s="155"/>
      <c r="H49" s="155"/>
      <c r="I49" s="135"/>
      <c r="J49" s="154"/>
      <c r="K49" s="193"/>
      <c r="L49" s="193"/>
      <c r="M49" s="193"/>
      <c r="N49" s="193"/>
      <c r="O49" s="193"/>
      <c r="P49" s="193"/>
      <c r="Q49" s="193"/>
      <c r="R49" s="156"/>
      <c r="S49" s="156"/>
      <c r="T49" s="157"/>
    </row>
    <row r="50" spans="1:20" ht="12.75" customHeight="1">
      <c r="A50" s="235" t="s">
        <v>77</v>
      </c>
      <c r="B50" s="193"/>
      <c r="C50" s="193"/>
      <c r="D50" s="193"/>
      <c r="E50" s="236"/>
      <c r="F50" s="154" t="s">
        <v>78</v>
      </c>
      <c r="G50" s="135"/>
      <c r="H50" s="52"/>
      <c r="I50" s="52"/>
      <c r="J50" s="53"/>
      <c r="K50" s="54"/>
      <c r="L50" s="237" t="s">
        <v>79</v>
      </c>
      <c r="M50" s="237"/>
      <c r="N50" s="237"/>
      <c r="O50" s="55"/>
      <c r="P50" s="56"/>
      <c r="Q50" s="56"/>
      <c r="R50" s="56"/>
      <c r="S50" s="56"/>
      <c r="T50" s="57"/>
    </row>
    <row r="51" spans="1:20" ht="26.25" customHeight="1">
      <c r="A51" s="238" t="s">
        <v>80</v>
      </c>
      <c r="B51" s="200"/>
      <c r="C51" s="200"/>
      <c r="D51" s="200"/>
      <c r="E51" s="239"/>
      <c r="F51" s="154"/>
      <c r="G51" s="155"/>
      <c r="H51" s="155"/>
      <c r="I51" s="155"/>
      <c r="J51" s="155"/>
      <c r="K51" s="155"/>
      <c r="L51" s="155"/>
      <c r="M51" s="155"/>
      <c r="N51" s="155"/>
      <c r="O51" s="155"/>
      <c r="P51" s="155"/>
      <c r="Q51" s="155"/>
      <c r="R51" s="200"/>
      <c r="S51" s="200"/>
      <c r="T51" s="201"/>
    </row>
    <row r="52" spans="1:20" ht="39" customHeight="1" thickBot="1">
      <c r="A52" s="240" t="s">
        <v>81</v>
      </c>
      <c r="B52" s="241"/>
      <c r="C52" s="241"/>
      <c r="D52" s="241"/>
      <c r="E52" s="241"/>
      <c r="F52" s="220" t="s">
        <v>82</v>
      </c>
      <c r="G52" s="221"/>
      <c r="H52" s="221"/>
      <c r="I52" s="221"/>
      <c r="J52" s="221"/>
      <c r="K52" s="221"/>
      <c r="L52" s="221"/>
      <c r="M52" s="221"/>
      <c r="N52" s="221"/>
      <c r="O52" s="221"/>
      <c r="P52" s="221"/>
      <c r="Q52" s="221"/>
      <c r="R52" s="222"/>
      <c r="S52" s="222"/>
      <c r="T52" s="223"/>
    </row>
    <row r="53" spans="1:20" ht="12.75" customHeight="1">
      <c r="A53" s="29" t="s">
        <v>83</v>
      </c>
    </row>
    <row r="54" spans="1:20" ht="12.75" customHeight="1">
      <c r="A54" s="224" t="s">
        <v>84</v>
      </c>
      <c r="B54" s="225"/>
      <c r="C54" s="225"/>
      <c r="D54" s="225"/>
      <c r="E54" s="225"/>
      <c r="F54" s="225"/>
      <c r="G54" s="225"/>
      <c r="H54" s="225"/>
      <c r="I54" s="225"/>
      <c r="J54" s="225"/>
      <c r="K54" s="225"/>
      <c r="L54" s="225"/>
      <c r="M54" s="225"/>
      <c r="N54" s="225"/>
      <c r="O54" s="225"/>
      <c r="P54" s="225"/>
      <c r="Q54" s="225"/>
      <c r="R54" s="225"/>
      <c r="S54" s="225"/>
      <c r="T54" s="225"/>
    </row>
    <row r="55" spans="1:20" ht="12.75" customHeight="1">
      <c r="A55" s="224" t="s">
        <v>85</v>
      </c>
      <c r="B55" s="225"/>
      <c r="C55" s="225"/>
      <c r="D55" s="225"/>
      <c r="E55" s="225"/>
      <c r="F55" s="225"/>
      <c r="G55" s="225"/>
      <c r="H55" s="225"/>
      <c r="I55" s="225"/>
      <c r="J55" s="225"/>
      <c r="K55" s="225"/>
      <c r="L55" s="225"/>
      <c r="M55" s="225"/>
      <c r="N55" s="225"/>
      <c r="O55" s="225"/>
      <c r="P55" s="225"/>
      <c r="Q55" s="225"/>
      <c r="R55" s="225"/>
      <c r="S55" s="225"/>
      <c r="T55" s="225"/>
    </row>
    <row r="56" spans="1:20" ht="12.75" customHeight="1">
      <c r="A56" s="224" t="s">
        <v>86</v>
      </c>
      <c r="B56" s="225"/>
      <c r="C56" s="225"/>
      <c r="D56" s="225"/>
      <c r="E56" s="225"/>
      <c r="F56" s="225"/>
      <c r="G56" s="225"/>
      <c r="H56" s="225"/>
      <c r="I56" s="225"/>
      <c r="J56" s="225"/>
      <c r="K56" s="225"/>
      <c r="L56" s="225"/>
      <c r="M56" s="225"/>
      <c r="N56" s="225"/>
      <c r="O56" s="225"/>
      <c r="P56" s="225"/>
      <c r="Q56" s="225"/>
      <c r="R56" s="225"/>
      <c r="S56" s="225"/>
      <c r="T56" s="225"/>
    </row>
    <row r="57" spans="1:20" s="30" customFormat="1" ht="13.5" customHeight="1">
      <c r="A57" s="224" t="s">
        <v>87</v>
      </c>
      <c r="B57" s="224"/>
      <c r="C57" s="224"/>
      <c r="D57" s="224"/>
      <c r="E57" s="224"/>
      <c r="F57" s="224"/>
      <c r="G57" s="224"/>
      <c r="H57" s="224"/>
      <c r="I57" s="224"/>
      <c r="J57" s="224"/>
      <c r="K57" s="224"/>
      <c r="L57" s="224"/>
      <c r="M57" s="224"/>
      <c r="N57" s="224"/>
      <c r="O57" s="224"/>
      <c r="P57" s="224"/>
      <c r="Q57" s="224"/>
    </row>
    <row r="58" spans="1:20" ht="12.75" customHeight="1">
      <c r="A58" s="224" t="s">
        <v>88</v>
      </c>
      <c r="B58" s="225"/>
      <c r="C58" s="225"/>
      <c r="D58" s="225"/>
      <c r="E58" s="225"/>
      <c r="F58" s="225"/>
      <c r="G58" s="225"/>
      <c r="H58" s="225"/>
      <c r="I58" s="225"/>
      <c r="J58" s="225"/>
      <c r="K58" s="225"/>
      <c r="L58" s="225"/>
      <c r="M58" s="225"/>
      <c r="N58" s="225"/>
      <c r="O58" s="225"/>
      <c r="P58" s="225"/>
      <c r="Q58" s="225"/>
      <c r="R58" s="225"/>
      <c r="S58" s="225"/>
      <c r="T58" s="225"/>
    </row>
    <row r="59" spans="1:20" ht="12.75" customHeight="1">
      <c r="A59" s="224" t="s">
        <v>89</v>
      </c>
      <c r="B59" s="225"/>
      <c r="C59" s="225"/>
      <c r="D59" s="225"/>
      <c r="E59" s="225"/>
      <c r="F59" s="225"/>
      <c r="G59" s="225"/>
      <c r="H59" s="225"/>
      <c r="I59" s="225"/>
      <c r="J59" s="225"/>
      <c r="K59" s="225"/>
      <c r="L59" s="225"/>
      <c r="M59" s="225"/>
      <c r="N59" s="225"/>
      <c r="O59" s="225"/>
      <c r="P59" s="225"/>
      <c r="Q59" s="225"/>
      <c r="R59" s="225"/>
      <c r="S59" s="225"/>
      <c r="T59" s="225"/>
    </row>
    <row r="60" spans="1:20" ht="12.75" customHeight="1">
      <c r="A60" s="224" t="s">
        <v>90</v>
      </c>
      <c r="B60" s="225"/>
      <c r="C60" s="225"/>
      <c r="D60" s="225"/>
      <c r="E60" s="225"/>
      <c r="F60" s="225"/>
      <c r="G60" s="225"/>
      <c r="H60" s="225"/>
      <c r="I60" s="225"/>
      <c r="J60" s="225"/>
      <c r="K60" s="225"/>
      <c r="L60" s="225"/>
      <c r="M60" s="225"/>
      <c r="N60" s="225"/>
      <c r="O60" s="225"/>
      <c r="P60" s="225"/>
      <c r="Q60" s="225"/>
      <c r="R60" s="225"/>
      <c r="S60" s="225"/>
      <c r="T60" s="225"/>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231"/>
      <c r="B62" s="231"/>
      <c r="C62" s="231"/>
    </row>
    <row r="63" spans="1:20" ht="12.75" customHeight="1">
      <c r="A63" s="231"/>
      <c r="B63" s="231"/>
      <c r="C63" s="231"/>
    </row>
    <row r="64" spans="1:20" ht="12.75" customHeight="1">
      <c r="A64" s="231"/>
      <c r="B64" s="231"/>
      <c r="C64" s="231"/>
    </row>
    <row r="65" spans="1:3" ht="12.75" customHeight="1">
      <c r="A65" s="231"/>
      <c r="B65" s="231"/>
      <c r="C65" s="231"/>
    </row>
    <row r="66" spans="1:3" ht="12.75" customHeight="1">
      <c r="A66" s="231"/>
      <c r="B66" s="231"/>
      <c r="C66" s="231"/>
    </row>
  </sheetData>
  <mergeCells count="169">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1:E22"/>
    <mergeCell ref="F21:H21"/>
    <mergeCell ref="I21:K21"/>
    <mergeCell ref="L21:N21"/>
    <mergeCell ref="O21:Q21"/>
    <mergeCell ref="G22:H22"/>
    <mergeCell ref="J22:K22"/>
    <mergeCell ref="M22:N22"/>
    <mergeCell ref="P22:Q22"/>
    <mergeCell ref="J18:K18"/>
    <mergeCell ref="M18:N18"/>
    <mergeCell ref="P18:Q18"/>
    <mergeCell ref="S18:T18"/>
    <mergeCell ref="B19:E19"/>
    <mergeCell ref="F19:H19"/>
    <mergeCell ref="I19:K19"/>
    <mergeCell ref="L19:N19"/>
    <mergeCell ref="O19:Q19"/>
    <mergeCell ref="R19:T19"/>
    <mergeCell ref="D18:E18"/>
    <mergeCell ref="G18:H18"/>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theme="7" tint="0.79998168889431442"/>
  </sheetPr>
  <dimension ref="A1:AQ90"/>
  <sheetViews>
    <sheetView showGridLines="0" tabSelected="1" view="pageBreakPreview" zoomScale="106" zoomScaleNormal="100" zoomScaleSheetLayoutView="106" workbookViewId="0">
      <pane ySplit="5" topLeftCell="A58" activePane="bottomLeft" state="frozen"/>
      <selection activeCell="Q2" sqref="Q2"/>
      <selection pane="bottomLeft" activeCell="T89" sqref="T89"/>
    </sheetView>
  </sheetViews>
  <sheetFormatPr defaultColWidth="8.25" defaultRowHeight="21" customHeight="1"/>
  <cols>
    <col min="1" max="1" width="2.625" style="59" customWidth="1"/>
    <col min="2" max="2" width="14.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1" width="8.25" style="59" customWidth="1"/>
    <col min="42" max="16384" width="8.25" style="59"/>
  </cols>
  <sheetData>
    <row r="1" spans="1:41" ht="24.95" customHeight="1">
      <c r="A1" s="84" t="s">
        <v>91</v>
      </c>
      <c r="C1" s="72"/>
      <c r="D1" s="72"/>
      <c r="E1" s="72"/>
      <c r="F1" s="72"/>
      <c r="G1" s="72"/>
      <c r="H1" s="72"/>
      <c r="I1" s="72"/>
      <c r="J1" s="72"/>
      <c r="K1" s="72"/>
      <c r="L1" s="72"/>
      <c r="M1" s="72"/>
      <c r="N1" s="72"/>
      <c r="O1" s="72"/>
      <c r="P1" s="72"/>
      <c r="Q1" s="72"/>
      <c r="R1" s="72"/>
      <c r="S1" s="72"/>
      <c r="T1" s="72"/>
      <c r="U1" s="72"/>
      <c r="V1" s="72"/>
      <c r="W1" s="72"/>
      <c r="X1" s="65"/>
      <c r="Y1" s="65"/>
      <c r="Z1" s="62"/>
      <c r="AA1" s="62"/>
      <c r="AB1" s="62"/>
      <c r="AC1" s="62"/>
      <c r="AD1" s="77"/>
      <c r="AE1" s="77"/>
      <c r="AF1" s="77"/>
      <c r="AG1" s="77"/>
      <c r="AH1" s="77"/>
      <c r="AI1" s="73" t="s">
        <v>92</v>
      </c>
      <c r="AJ1" s="73"/>
      <c r="AK1" s="246" t="s">
        <v>173</v>
      </c>
      <c r="AL1" s="246"/>
      <c r="AM1" s="246"/>
      <c r="AN1" s="246"/>
      <c r="AO1" s="114" t="s">
        <v>214</v>
      </c>
    </row>
    <row r="2" spans="1:41" ht="18" customHeight="1">
      <c r="A2" s="62"/>
      <c r="B2" s="63"/>
      <c r="C2" s="63"/>
      <c r="D2" s="63"/>
      <c r="E2" s="63"/>
      <c r="F2" s="63"/>
      <c r="G2" s="63"/>
      <c r="H2" s="63"/>
      <c r="I2" s="63"/>
      <c r="J2" s="63"/>
      <c r="K2" s="63"/>
      <c r="L2" s="63"/>
      <c r="M2" s="247">
        <v>2026</v>
      </c>
      <c r="N2" s="247"/>
      <c r="O2" s="247"/>
      <c r="P2" s="247"/>
      <c r="Q2" s="248" t="s">
        <v>94</v>
      </c>
      <c r="R2" s="248"/>
      <c r="S2" s="249">
        <v>5</v>
      </c>
      <c r="T2" s="249"/>
      <c r="U2" s="248" t="s">
        <v>95</v>
      </c>
      <c r="V2" s="248"/>
      <c r="W2" s="63"/>
      <c r="X2" s="63"/>
      <c r="Y2" s="63"/>
      <c r="Z2" s="62"/>
      <c r="AA2" s="62"/>
      <c r="AC2" s="73"/>
      <c r="AD2" s="63"/>
      <c r="AE2" s="63"/>
      <c r="AF2" s="63"/>
      <c r="AG2" s="63"/>
      <c r="AH2" s="63"/>
      <c r="AI2" s="73" t="s">
        <v>96</v>
      </c>
      <c r="AJ2" s="73"/>
      <c r="AK2" s="250"/>
      <c r="AL2" s="250"/>
      <c r="AM2" s="250"/>
      <c r="AN2" s="250"/>
    </row>
    <row r="3" spans="1:41" ht="18" customHeight="1">
      <c r="A3" s="75"/>
      <c r="B3" s="75"/>
      <c r="C3" s="75"/>
      <c r="D3" s="75"/>
      <c r="E3" s="75"/>
      <c r="F3" s="75"/>
      <c r="G3" s="75"/>
      <c r="H3" s="75"/>
      <c r="I3" s="75"/>
      <c r="J3" s="75"/>
      <c r="K3" s="75"/>
      <c r="L3" s="75"/>
      <c r="M3" s="75"/>
      <c r="N3" s="75"/>
      <c r="O3" s="75"/>
      <c r="P3" s="75"/>
      <c r="Q3" s="75"/>
      <c r="R3" s="75"/>
      <c r="S3" s="75"/>
      <c r="T3" s="75"/>
      <c r="U3" s="75"/>
      <c r="V3" s="75"/>
      <c r="W3" s="75"/>
      <c r="Y3" s="78"/>
      <c r="Z3" s="78"/>
      <c r="AA3" s="78"/>
      <c r="AB3" s="62"/>
      <c r="AC3" s="78"/>
      <c r="AD3" s="78"/>
      <c r="AE3" s="78"/>
      <c r="AF3" s="78"/>
      <c r="AG3" s="78"/>
      <c r="AH3" s="78"/>
      <c r="AI3" s="79" t="s">
        <v>97</v>
      </c>
      <c r="AJ3" s="73"/>
      <c r="AK3" s="252" t="s">
        <v>213</v>
      </c>
      <c r="AL3" s="252"/>
      <c r="AM3" s="252"/>
      <c r="AN3" s="252"/>
    </row>
    <row r="4" spans="1:41" ht="18" customHeight="1">
      <c r="A4" s="75"/>
      <c r="B4" s="75"/>
      <c r="C4" s="75"/>
      <c r="D4" s="75"/>
      <c r="E4" s="75"/>
      <c r="F4" s="75"/>
      <c r="G4" s="75"/>
      <c r="H4" s="75"/>
      <c r="I4" s="75"/>
      <c r="J4" s="75"/>
      <c r="K4" s="75"/>
      <c r="L4" s="75"/>
      <c r="M4" s="75"/>
      <c r="N4" s="75"/>
      <c r="O4" s="75"/>
      <c r="P4" s="75"/>
      <c r="Q4" s="75"/>
      <c r="R4" s="75"/>
      <c r="S4" s="75"/>
      <c r="T4" s="75"/>
      <c r="U4" s="75"/>
      <c r="V4" s="75"/>
      <c r="W4" s="75"/>
      <c r="Y4" s="78"/>
      <c r="Z4" s="78"/>
      <c r="AA4" s="78"/>
      <c r="AB4" s="62"/>
      <c r="AC4" s="78"/>
      <c r="AD4" s="78"/>
      <c r="AE4" s="78"/>
      <c r="AF4" s="78"/>
      <c r="AG4" s="78"/>
      <c r="AH4" s="78"/>
      <c r="AI4" s="79" t="s">
        <v>98</v>
      </c>
      <c r="AJ4" s="73"/>
      <c r="AK4" s="252" t="s">
        <v>209</v>
      </c>
      <c r="AL4" s="252"/>
      <c r="AM4" s="252"/>
      <c r="AN4" s="252"/>
    </row>
    <row r="5" spans="1:41" ht="18" customHeight="1">
      <c r="A5" s="75"/>
      <c r="B5" s="75"/>
      <c r="C5" s="75"/>
      <c r="D5" s="75"/>
      <c r="E5" s="75"/>
      <c r="F5" s="75"/>
      <c r="G5" s="75"/>
      <c r="H5" s="75"/>
      <c r="I5" s="75"/>
      <c r="J5" s="75"/>
      <c r="K5" s="75"/>
      <c r="L5" s="75"/>
      <c r="M5" s="75"/>
      <c r="N5" s="75"/>
      <c r="O5" s="75"/>
      <c r="P5" s="75"/>
      <c r="Q5" s="75"/>
      <c r="R5" s="75"/>
      <c r="S5" s="75"/>
      <c r="U5" s="75"/>
      <c r="V5" s="75"/>
      <c r="W5" s="75"/>
      <c r="Y5" s="78"/>
      <c r="Z5" s="78"/>
      <c r="AA5" s="78"/>
      <c r="AB5" s="62"/>
      <c r="AC5" s="78"/>
      <c r="AD5" s="78"/>
      <c r="AE5" s="78"/>
      <c r="AF5" s="78"/>
      <c r="AG5" s="79" t="s">
        <v>99</v>
      </c>
      <c r="AH5" s="253">
        <v>40</v>
      </c>
      <c r="AI5" s="253"/>
      <c r="AJ5" s="253"/>
      <c r="AK5" s="78" t="s">
        <v>100</v>
      </c>
      <c r="AL5" s="115"/>
      <c r="AM5" s="116" t="s">
        <v>101</v>
      </c>
      <c r="AN5" s="62"/>
    </row>
    <row r="6" spans="1:41" ht="9.9499999999999993" customHeight="1">
      <c r="A6" s="62"/>
      <c r="B6" s="64"/>
      <c r="C6" s="64"/>
      <c r="D6" s="64"/>
      <c r="E6" s="64"/>
      <c r="F6" s="64"/>
      <c r="G6" s="64"/>
      <c r="H6" s="64"/>
      <c r="I6" s="64"/>
      <c r="J6" s="64"/>
      <c r="K6" s="64"/>
      <c r="L6" s="64"/>
      <c r="M6" s="64"/>
      <c r="N6" s="64"/>
      <c r="O6" s="64"/>
      <c r="P6" s="64"/>
      <c r="Q6" s="64"/>
      <c r="R6" s="64"/>
      <c r="S6" s="64"/>
      <c r="T6" s="64"/>
      <c r="U6" s="64"/>
      <c r="V6" s="64"/>
      <c r="W6" s="64"/>
      <c r="X6" s="63"/>
      <c r="Y6" s="63"/>
      <c r="Z6" s="63"/>
      <c r="AA6" s="63"/>
      <c r="AB6" s="63"/>
      <c r="AC6" s="63"/>
      <c r="AD6" s="63"/>
      <c r="AE6" s="63"/>
      <c r="AF6" s="63"/>
      <c r="AG6" s="63"/>
      <c r="AH6" s="63"/>
      <c r="AI6" s="63"/>
      <c r="AJ6" s="63"/>
      <c r="AK6" s="63"/>
      <c r="AL6" s="63"/>
      <c r="AM6" s="62"/>
      <c r="AN6" s="62"/>
    </row>
    <row r="7" spans="1:41" ht="15" customHeight="1">
      <c r="A7" s="254" t="s">
        <v>102</v>
      </c>
      <c r="B7" s="264" t="s">
        <v>103</v>
      </c>
      <c r="C7" s="255" t="s">
        <v>104</v>
      </c>
      <c r="D7" s="258" t="s">
        <v>105</v>
      </c>
      <c r="E7" s="259" t="s">
        <v>106</v>
      </c>
      <c r="F7" s="258" t="s">
        <v>107</v>
      </c>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0" t="s">
        <v>108</v>
      </c>
      <c r="AL7" s="261" t="s">
        <v>109</v>
      </c>
      <c r="AM7" s="262" t="s">
        <v>110</v>
      </c>
      <c r="AN7" s="262"/>
    </row>
    <row r="8" spans="1:41" ht="15" customHeight="1">
      <c r="A8" s="254"/>
      <c r="B8" s="265"/>
      <c r="C8" s="256"/>
      <c r="D8" s="258"/>
      <c r="E8" s="259"/>
      <c r="F8" s="258" t="s">
        <v>111</v>
      </c>
      <c r="G8" s="258"/>
      <c r="H8" s="258"/>
      <c r="I8" s="258"/>
      <c r="J8" s="258"/>
      <c r="K8" s="258"/>
      <c r="L8" s="258"/>
      <c r="M8" s="258" t="s">
        <v>112</v>
      </c>
      <c r="N8" s="258"/>
      <c r="O8" s="258"/>
      <c r="P8" s="258"/>
      <c r="Q8" s="258"/>
      <c r="R8" s="258"/>
      <c r="S8" s="258"/>
      <c r="T8" s="258" t="s">
        <v>113</v>
      </c>
      <c r="U8" s="258"/>
      <c r="V8" s="258"/>
      <c r="W8" s="258"/>
      <c r="X8" s="258"/>
      <c r="Y8" s="258"/>
      <c r="Z8" s="258"/>
      <c r="AA8" s="258" t="s">
        <v>114</v>
      </c>
      <c r="AB8" s="258"/>
      <c r="AC8" s="258"/>
      <c r="AD8" s="258"/>
      <c r="AE8" s="258"/>
      <c r="AF8" s="258"/>
      <c r="AG8" s="258"/>
      <c r="AH8" s="263" t="s">
        <v>115</v>
      </c>
      <c r="AI8" s="263"/>
      <c r="AJ8" s="263"/>
      <c r="AK8" s="260"/>
      <c r="AL8" s="261"/>
      <c r="AM8" s="262"/>
      <c r="AN8" s="262"/>
    </row>
    <row r="9" spans="1:41" ht="15" customHeight="1">
      <c r="A9" s="254"/>
      <c r="B9" s="266" t="s">
        <v>148</v>
      </c>
      <c r="C9" s="256"/>
      <c r="D9" s="258"/>
      <c r="E9" s="259"/>
      <c r="F9" s="99">
        <f>DATE($M$2,$S$2,1)</f>
        <v>46143</v>
      </c>
      <c r="G9" s="99">
        <f>DATE($M$2,$S$2,2)</f>
        <v>46144</v>
      </c>
      <c r="H9" s="99">
        <f>DATE($M$2,$S$2,3)</f>
        <v>46145</v>
      </c>
      <c r="I9" s="99">
        <f>DATE($M$2,$S$2,4)</f>
        <v>46146</v>
      </c>
      <c r="J9" s="99">
        <f>DATE($M$2,$S$2,5)</f>
        <v>46147</v>
      </c>
      <c r="K9" s="99">
        <f>DATE($M$2,$S$2,6)</f>
        <v>46148</v>
      </c>
      <c r="L9" s="99">
        <f>DATE($M$2,$S$2,7)</f>
        <v>46149</v>
      </c>
      <c r="M9" s="99">
        <f>DATE($M$2,$S$2,8)</f>
        <v>46150</v>
      </c>
      <c r="N9" s="99">
        <f>DATE($M$2,$S$2,9)</f>
        <v>46151</v>
      </c>
      <c r="O9" s="99">
        <f>DATE($M$2,$S$2,10)</f>
        <v>46152</v>
      </c>
      <c r="P9" s="99">
        <f>DATE($M$2,$S$2,11)</f>
        <v>46153</v>
      </c>
      <c r="Q9" s="99">
        <f>DATE($M$2,$S$2,12)</f>
        <v>46154</v>
      </c>
      <c r="R9" s="99">
        <f>DATE($M$2,$S$2,13)</f>
        <v>46155</v>
      </c>
      <c r="S9" s="99">
        <f>DATE($M$2,$S$2,14)</f>
        <v>46156</v>
      </c>
      <c r="T9" s="99">
        <f>DATE($M$2,$S$2,15)</f>
        <v>46157</v>
      </c>
      <c r="U9" s="99">
        <f>DATE($M$2,$S$2,16)</f>
        <v>46158</v>
      </c>
      <c r="V9" s="99">
        <f>DATE($M$2,$S$2,17)</f>
        <v>46159</v>
      </c>
      <c r="W9" s="99">
        <f>DATE($M$2,$S$2,18)</f>
        <v>46160</v>
      </c>
      <c r="X9" s="99">
        <f>DATE($M$2,$S$2,19)</f>
        <v>46161</v>
      </c>
      <c r="Y9" s="99">
        <f>DATE($M$2,$S$2,20)</f>
        <v>46162</v>
      </c>
      <c r="Z9" s="99">
        <f>DATE($M$2,$S$2,21)</f>
        <v>46163</v>
      </c>
      <c r="AA9" s="99">
        <f>DATE($M$2,$S$2,22)</f>
        <v>46164</v>
      </c>
      <c r="AB9" s="99">
        <f>DATE($M$2,$S$2,23)</f>
        <v>46165</v>
      </c>
      <c r="AC9" s="99">
        <f>DATE($M$2,$S$2,24)</f>
        <v>46166</v>
      </c>
      <c r="AD9" s="99">
        <f>DATE($M$2,$S$2,25)</f>
        <v>46167</v>
      </c>
      <c r="AE9" s="99">
        <f>DATE($M$2,$S$2,26)</f>
        <v>46168</v>
      </c>
      <c r="AF9" s="99">
        <f>DATE($M$2,$S$2,27)</f>
        <v>46169</v>
      </c>
      <c r="AG9" s="99">
        <f>DATE($M$2,$S$2,28)</f>
        <v>46170</v>
      </c>
      <c r="AH9" s="117">
        <f>IF(DAY(EOMONTH(F9,0))&lt;29,"",DATE($M$2,$S$2,29))</f>
        <v>46171</v>
      </c>
      <c r="AI9" s="117">
        <f>IF(DAY(EOMONTH(F9,0))&lt;30,"",DATE($M$2,$S$2,30))</f>
        <v>46172</v>
      </c>
      <c r="AJ9" s="117">
        <f>IF(DAY(EOMONTH(F9,0))&lt;31,"",DATE($M$2,$S$2,31))</f>
        <v>46173</v>
      </c>
      <c r="AK9" s="260"/>
      <c r="AL9" s="261"/>
      <c r="AM9" s="262"/>
      <c r="AN9" s="262"/>
    </row>
    <row r="10" spans="1:41" ht="15" customHeight="1">
      <c r="A10" s="254"/>
      <c r="B10" s="267"/>
      <c r="C10" s="257"/>
      <c r="D10" s="258"/>
      <c r="E10" s="259"/>
      <c r="F10" s="100">
        <f>DATE($M$2,$S$2,1)</f>
        <v>46143</v>
      </c>
      <c r="G10" s="100">
        <f>DATE($M$2,$S$2,2)</f>
        <v>46144</v>
      </c>
      <c r="H10" s="100">
        <f>DATE($M$2,$S$2,3)</f>
        <v>46145</v>
      </c>
      <c r="I10" s="100">
        <f>DATE($M$2,$S$2,4)</f>
        <v>46146</v>
      </c>
      <c r="J10" s="100">
        <f>DATE($M$2,$S$2,5)</f>
        <v>46147</v>
      </c>
      <c r="K10" s="100">
        <f>DATE($M$2,$S$2,6)</f>
        <v>46148</v>
      </c>
      <c r="L10" s="100">
        <f>DATE($M$2,$S$2,7)</f>
        <v>46149</v>
      </c>
      <c r="M10" s="100">
        <f>DATE($M$2,$S$2,8)</f>
        <v>46150</v>
      </c>
      <c r="N10" s="100">
        <f>DATE($M$2,$S$2,9)</f>
        <v>46151</v>
      </c>
      <c r="O10" s="100">
        <f>DATE($M$2,$S$2,10)</f>
        <v>46152</v>
      </c>
      <c r="P10" s="100">
        <f>DATE($M$2,$S$2,11)</f>
        <v>46153</v>
      </c>
      <c r="Q10" s="100">
        <f>DATE($M$2,$S$2,12)</f>
        <v>46154</v>
      </c>
      <c r="R10" s="100">
        <f>DATE($M$2,$S$2,13)</f>
        <v>46155</v>
      </c>
      <c r="S10" s="100">
        <f>DATE($M$2,$S$2,14)</f>
        <v>46156</v>
      </c>
      <c r="T10" s="100">
        <f>DATE($M$2,$S$2,15)</f>
        <v>46157</v>
      </c>
      <c r="U10" s="100">
        <f>DATE($M$2,$S$2,16)</f>
        <v>46158</v>
      </c>
      <c r="V10" s="100">
        <f>DATE($M$2,$S$2,17)</f>
        <v>46159</v>
      </c>
      <c r="W10" s="100">
        <f>DATE($M$2,$S$2,18)</f>
        <v>46160</v>
      </c>
      <c r="X10" s="100">
        <f>DATE($M$2,$S$2,19)</f>
        <v>46161</v>
      </c>
      <c r="Y10" s="100">
        <f>DATE($M$2,$S$2,20)</f>
        <v>46162</v>
      </c>
      <c r="Z10" s="100">
        <f>DATE($M$2,$S$2,21)</f>
        <v>46163</v>
      </c>
      <c r="AA10" s="100">
        <f>DATE($M$2,$S$2,22)</f>
        <v>46164</v>
      </c>
      <c r="AB10" s="100">
        <f>DATE($M$2,$S$2,23)</f>
        <v>46165</v>
      </c>
      <c r="AC10" s="100">
        <f>DATE($M$2,$S$2,24)</f>
        <v>46166</v>
      </c>
      <c r="AD10" s="100">
        <f>DATE($M$2,$S$2,25)</f>
        <v>46167</v>
      </c>
      <c r="AE10" s="100">
        <f>DATE($M$2,$S$2,26)</f>
        <v>46168</v>
      </c>
      <c r="AF10" s="100">
        <f>DATE($M$2,$S$2,27)</f>
        <v>46169</v>
      </c>
      <c r="AG10" s="100">
        <f>DATE($M$2,$S$2,28)</f>
        <v>46170</v>
      </c>
      <c r="AH10" s="118">
        <f>IF(DAY(EOMONTH(F10,0))&lt;29,"",DATE($M$2,$S$2,29))</f>
        <v>46171</v>
      </c>
      <c r="AI10" s="118">
        <f>IF(DAY(EOMONTH(F10,0))&lt;30,"",DATE($M$2,$S$2,30))</f>
        <v>46172</v>
      </c>
      <c r="AJ10" s="118">
        <f>IF(DAY(EOMONTH(F10,0))&lt;31,"",DATE($M$2,$S$2,31))</f>
        <v>46173</v>
      </c>
      <c r="AK10" s="260"/>
      <c r="AL10" s="261"/>
      <c r="AM10" s="262"/>
      <c r="AN10" s="262"/>
    </row>
    <row r="11" spans="1:41" ht="18" customHeight="1">
      <c r="A11" s="67">
        <v>1</v>
      </c>
      <c r="B11" s="110" t="s">
        <v>149</v>
      </c>
      <c r="C11" s="105" t="s">
        <v>127</v>
      </c>
      <c r="D11" s="106"/>
      <c r="E11" s="107"/>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19"/>
      <c r="AI11" s="119"/>
      <c r="AJ11" s="119"/>
      <c r="AK11" s="122">
        <f>IF(AND($AK$3="４週",($AH$5*4)&gt;=SUM(F11:AJ11)),SUM(F11:AJ11),IF(AND($AK$3="４週",SUM(F11:AJ11)&gt;($AH$5*4)),"上限超過"))</f>
        <v>0</v>
      </c>
      <c r="AL11" s="111">
        <f>AK11/4</f>
        <v>0</v>
      </c>
      <c r="AM11" s="251"/>
      <c r="AN11" s="251"/>
    </row>
    <row r="12" spans="1:41" ht="18" customHeight="1">
      <c r="A12" s="67">
        <v>2</v>
      </c>
      <c r="B12" s="110" t="s">
        <v>159</v>
      </c>
      <c r="C12" s="105" t="s">
        <v>128</v>
      </c>
      <c r="D12" s="106"/>
      <c r="E12" s="107"/>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19"/>
      <c r="AI12" s="119"/>
      <c r="AJ12" s="119"/>
      <c r="AK12" s="122">
        <f t="shared" ref="AK12:AK30" si="0">IF(AND($AK$3="４週",($AH$5*4)&gt;=SUM(F12:AJ12)),SUM(F12:AJ12),IF(AND($AK$3="４週",SUM(F12:AJ12)&gt;($AH$5*4)),"上限超過"))</f>
        <v>0</v>
      </c>
      <c r="AL12" s="111">
        <f t="shared" ref="AL12:AL31" si="1">IF($AK$3="４週",AK12/4,AK12/(DAY(EOMONTH($F$9,0))/7))</f>
        <v>0</v>
      </c>
      <c r="AM12" s="251"/>
      <c r="AN12" s="251"/>
    </row>
    <row r="13" spans="1:41" ht="18" customHeight="1">
      <c r="A13" s="67">
        <v>3</v>
      </c>
      <c r="B13" s="110" t="s">
        <v>174</v>
      </c>
      <c r="C13" s="105" t="s">
        <v>129</v>
      </c>
      <c r="D13" s="106"/>
      <c r="E13" s="107"/>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19"/>
      <c r="AI13" s="119"/>
      <c r="AJ13" s="119"/>
      <c r="AK13" s="122">
        <f t="shared" si="0"/>
        <v>0</v>
      </c>
      <c r="AL13" s="111">
        <f>IF($AK$3="４週",AK13/4,AK13/(DAY(EOMONTH($F$9,0))/7))</f>
        <v>0</v>
      </c>
      <c r="AM13" s="251"/>
      <c r="AN13" s="251"/>
    </row>
    <row r="14" spans="1:41" ht="18" customHeight="1">
      <c r="A14" s="67">
        <v>4</v>
      </c>
      <c r="B14" s="110" t="s">
        <v>164</v>
      </c>
      <c r="C14" s="105" t="s">
        <v>130</v>
      </c>
      <c r="D14" s="106"/>
      <c r="E14" s="107"/>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19"/>
      <c r="AI14" s="119"/>
      <c r="AJ14" s="119"/>
      <c r="AK14" s="122">
        <f t="shared" si="0"/>
        <v>0</v>
      </c>
      <c r="AL14" s="111">
        <f t="shared" si="1"/>
        <v>0</v>
      </c>
      <c r="AM14" s="251"/>
      <c r="AN14" s="251"/>
    </row>
    <row r="15" spans="1:41" ht="18" customHeight="1">
      <c r="A15" s="67">
        <v>5</v>
      </c>
      <c r="B15" s="110" t="s">
        <v>164</v>
      </c>
      <c r="C15" s="105" t="s">
        <v>130</v>
      </c>
      <c r="D15" s="106"/>
      <c r="E15" s="107"/>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19"/>
      <c r="AI15" s="119"/>
      <c r="AJ15" s="119"/>
      <c r="AK15" s="122">
        <f t="shared" si="0"/>
        <v>0</v>
      </c>
      <c r="AL15" s="111">
        <f t="shared" si="1"/>
        <v>0</v>
      </c>
      <c r="AM15" s="251"/>
      <c r="AN15" s="251"/>
    </row>
    <row r="16" spans="1:41" ht="18" customHeight="1">
      <c r="A16" s="67">
        <v>6</v>
      </c>
      <c r="B16" s="110"/>
      <c r="C16" s="105"/>
      <c r="D16" s="106"/>
      <c r="E16" s="107"/>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19"/>
      <c r="AI16" s="119"/>
      <c r="AJ16" s="119"/>
      <c r="AK16" s="122">
        <f t="shared" si="0"/>
        <v>0</v>
      </c>
      <c r="AL16" s="111">
        <f t="shared" si="1"/>
        <v>0</v>
      </c>
      <c r="AM16" s="251"/>
      <c r="AN16" s="251"/>
    </row>
    <row r="17" spans="1:40" ht="18" customHeight="1">
      <c r="A17" s="67">
        <v>7</v>
      </c>
      <c r="B17" s="110"/>
      <c r="C17" s="105"/>
      <c r="D17" s="106"/>
      <c r="E17" s="107"/>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19"/>
      <c r="AI17" s="119"/>
      <c r="AJ17" s="119"/>
      <c r="AK17" s="122">
        <f t="shared" si="0"/>
        <v>0</v>
      </c>
      <c r="AL17" s="111">
        <f t="shared" si="1"/>
        <v>0</v>
      </c>
      <c r="AM17" s="251"/>
      <c r="AN17" s="251"/>
    </row>
    <row r="18" spans="1:40" ht="18" customHeight="1">
      <c r="A18" s="67">
        <v>8</v>
      </c>
      <c r="B18" s="110"/>
      <c r="C18" s="105"/>
      <c r="D18" s="106"/>
      <c r="E18" s="107"/>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19"/>
      <c r="AI18" s="119"/>
      <c r="AJ18" s="119"/>
      <c r="AK18" s="122">
        <f t="shared" si="0"/>
        <v>0</v>
      </c>
      <c r="AL18" s="111">
        <f t="shared" si="1"/>
        <v>0</v>
      </c>
      <c r="AM18" s="251"/>
      <c r="AN18" s="251"/>
    </row>
    <row r="19" spans="1:40" ht="18" customHeight="1">
      <c r="A19" s="67">
        <v>9</v>
      </c>
      <c r="B19" s="110"/>
      <c r="C19" s="105"/>
      <c r="D19" s="106"/>
      <c r="E19" s="107"/>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19"/>
      <c r="AI19" s="119"/>
      <c r="AJ19" s="119"/>
      <c r="AK19" s="122">
        <f t="shared" si="0"/>
        <v>0</v>
      </c>
      <c r="AL19" s="111">
        <f t="shared" si="1"/>
        <v>0</v>
      </c>
      <c r="AM19" s="251"/>
      <c r="AN19" s="251"/>
    </row>
    <row r="20" spans="1:40" ht="18" customHeight="1">
      <c r="A20" s="67">
        <v>10</v>
      </c>
      <c r="B20" s="110"/>
      <c r="C20" s="105"/>
      <c r="D20" s="106"/>
      <c r="E20" s="107"/>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19"/>
      <c r="AI20" s="119"/>
      <c r="AJ20" s="119"/>
      <c r="AK20" s="122">
        <f t="shared" si="0"/>
        <v>0</v>
      </c>
      <c r="AL20" s="111">
        <f t="shared" si="1"/>
        <v>0</v>
      </c>
      <c r="AM20" s="251"/>
      <c r="AN20" s="251"/>
    </row>
    <row r="21" spans="1:40" ht="18" customHeight="1">
      <c r="A21" s="67">
        <v>11</v>
      </c>
      <c r="B21" s="110"/>
      <c r="C21" s="105"/>
      <c r="D21" s="106"/>
      <c r="E21" s="107"/>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19"/>
      <c r="AI21" s="119"/>
      <c r="AJ21" s="119"/>
      <c r="AK21" s="122">
        <f t="shared" si="0"/>
        <v>0</v>
      </c>
      <c r="AL21" s="111">
        <f t="shared" si="1"/>
        <v>0</v>
      </c>
      <c r="AM21" s="251"/>
      <c r="AN21" s="251"/>
    </row>
    <row r="22" spans="1:40" ht="18" customHeight="1">
      <c r="A22" s="67">
        <v>12</v>
      </c>
      <c r="B22" s="110"/>
      <c r="C22" s="105"/>
      <c r="D22" s="106"/>
      <c r="E22" s="107"/>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19"/>
      <c r="AI22" s="119"/>
      <c r="AJ22" s="119"/>
      <c r="AK22" s="122">
        <f t="shared" si="0"/>
        <v>0</v>
      </c>
      <c r="AL22" s="111">
        <f t="shared" si="1"/>
        <v>0</v>
      </c>
      <c r="AM22" s="251"/>
      <c r="AN22" s="251"/>
    </row>
    <row r="23" spans="1:40" ht="18" customHeight="1">
      <c r="A23" s="67">
        <v>13</v>
      </c>
      <c r="B23" s="110"/>
      <c r="C23" s="105"/>
      <c r="D23" s="106"/>
      <c r="E23" s="107"/>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19"/>
      <c r="AI23" s="119"/>
      <c r="AJ23" s="119"/>
      <c r="AK23" s="122">
        <f t="shared" si="0"/>
        <v>0</v>
      </c>
      <c r="AL23" s="111">
        <f t="shared" si="1"/>
        <v>0</v>
      </c>
      <c r="AM23" s="251"/>
      <c r="AN23" s="251"/>
    </row>
    <row r="24" spans="1:40" ht="18" customHeight="1">
      <c r="A24" s="67">
        <v>14</v>
      </c>
      <c r="B24" s="110"/>
      <c r="C24" s="105"/>
      <c r="D24" s="106"/>
      <c r="E24" s="107"/>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19"/>
      <c r="AI24" s="119"/>
      <c r="AJ24" s="119"/>
      <c r="AK24" s="122">
        <f t="shared" si="0"/>
        <v>0</v>
      </c>
      <c r="AL24" s="111">
        <f t="shared" si="1"/>
        <v>0</v>
      </c>
      <c r="AM24" s="251"/>
      <c r="AN24" s="251"/>
    </row>
    <row r="25" spans="1:40" ht="18" customHeight="1">
      <c r="A25" s="67">
        <v>15</v>
      </c>
      <c r="B25" s="110"/>
      <c r="C25" s="105"/>
      <c r="D25" s="106"/>
      <c r="E25" s="107"/>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19"/>
      <c r="AI25" s="119"/>
      <c r="AJ25" s="119"/>
      <c r="AK25" s="122">
        <f t="shared" si="0"/>
        <v>0</v>
      </c>
      <c r="AL25" s="111">
        <f t="shared" si="1"/>
        <v>0</v>
      </c>
      <c r="AM25" s="251"/>
      <c r="AN25" s="251"/>
    </row>
    <row r="26" spans="1:40" ht="18" customHeight="1">
      <c r="A26" s="67">
        <v>16</v>
      </c>
      <c r="B26" s="110"/>
      <c r="C26" s="105"/>
      <c r="D26" s="106"/>
      <c r="E26" s="107"/>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19"/>
      <c r="AI26" s="119"/>
      <c r="AJ26" s="119"/>
      <c r="AK26" s="122">
        <f t="shared" si="0"/>
        <v>0</v>
      </c>
      <c r="AL26" s="111">
        <f t="shared" si="1"/>
        <v>0</v>
      </c>
      <c r="AM26" s="251"/>
      <c r="AN26" s="251"/>
    </row>
    <row r="27" spans="1:40" ht="18" customHeight="1">
      <c r="A27" s="67">
        <v>17</v>
      </c>
      <c r="B27" s="110"/>
      <c r="C27" s="105"/>
      <c r="D27" s="106"/>
      <c r="E27" s="107"/>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19"/>
      <c r="AI27" s="119"/>
      <c r="AJ27" s="119"/>
      <c r="AK27" s="122">
        <f t="shared" si="0"/>
        <v>0</v>
      </c>
      <c r="AL27" s="111">
        <f t="shared" si="1"/>
        <v>0</v>
      </c>
      <c r="AM27" s="251"/>
      <c r="AN27" s="251"/>
    </row>
    <row r="28" spans="1:40" ht="18" customHeight="1">
      <c r="A28" s="67">
        <v>18</v>
      </c>
      <c r="B28" s="110"/>
      <c r="C28" s="105"/>
      <c r="D28" s="106"/>
      <c r="E28" s="107"/>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19"/>
      <c r="AI28" s="119"/>
      <c r="AJ28" s="119"/>
      <c r="AK28" s="122">
        <f t="shared" si="0"/>
        <v>0</v>
      </c>
      <c r="AL28" s="111">
        <f t="shared" si="1"/>
        <v>0</v>
      </c>
      <c r="AM28" s="251"/>
      <c r="AN28" s="251"/>
    </row>
    <row r="29" spans="1:40" ht="18" customHeight="1">
      <c r="A29" s="67">
        <v>19</v>
      </c>
      <c r="B29" s="110"/>
      <c r="C29" s="105"/>
      <c r="D29" s="106"/>
      <c r="E29" s="107"/>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19"/>
      <c r="AI29" s="119"/>
      <c r="AJ29" s="119"/>
      <c r="AK29" s="122">
        <f t="shared" si="0"/>
        <v>0</v>
      </c>
      <c r="AL29" s="111">
        <f t="shared" si="1"/>
        <v>0</v>
      </c>
      <c r="AM29" s="251"/>
      <c r="AN29" s="251"/>
    </row>
    <row r="30" spans="1:40" ht="18" customHeight="1">
      <c r="A30" s="67">
        <v>20</v>
      </c>
      <c r="B30" s="110"/>
      <c r="C30" s="105"/>
      <c r="D30" s="106"/>
      <c r="E30" s="107"/>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19"/>
      <c r="AI30" s="119"/>
      <c r="AJ30" s="119"/>
      <c r="AK30" s="122">
        <f t="shared" si="0"/>
        <v>0</v>
      </c>
      <c r="AL30" s="111">
        <f t="shared" si="1"/>
        <v>0</v>
      </c>
      <c r="AM30" s="251"/>
      <c r="AN30" s="251"/>
    </row>
    <row r="31" spans="1:40" ht="18" customHeight="1">
      <c r="A31" s="259" t="s">
        <v>116</v>
      </c>
      <c r="B31" s="268"/>
      <c r="C31" s="268"/>
      <c r="D31" s="268"/>
      <c r="E31" s="269"/>
      <c r="F31" s="108">
        <f>+SUM(F11:F30)</f>
        <v>0</v>
      </c>
      <c r="G31" s="108">
        <f t="shared" ref="G31:AJ31" si="2">+SUM(G11:G30)</f>
        <v>0</v>
      </c>
      <c r="H31" s="108">
        <f t="shared" si="2"/>
        <v>0</v>
      </c>
      <c r="I31" s="108">
        <f t="shared" si="2"/>
        <v>0</v>
      </c>
      <c r="J31" s="108">
        <f t="shared" si="2"/>
        <v>0</v>
      </c>
      <c r="K31" s="108">
        <f t="shared" si="2"/>
        <v>0</v>
      </c>
      <c r="L31" s="108">
        <f t="shared" si="2"/>
        <v>0</v>
      </c>
      <c r="M31" s="108">
        <f t="shared" si="2"/>
        <v>0</v>
      </c>
      <c r="N31" s="108">
        <f t="shared" si="2"/>
        <v>0</v>
      </c>
      <c r="O31" s="108">
        <f t="shared" si="2"/>
        <v>0</v>
      </c>
      <c r="P31" s="108">
        <f t="shared" si="2"/>
        <v>0</v>
      </c>
      <c r="Q31" s="108">
        <f t="shared" si="2"/>
        <v>0</v>
      </c>
      <c r="R31" s="108">
        <f t="shared" si="2"/>
        <v>0</v>
      </c>
      <c r="S31" s="108">
        <f t="shared" si="2"/>
        <v>0</v>
      </c>
      <c r="T31" s="108">
        <f t="shared" si="2"/>
        <v>0</v>
      </c>
      <c r="U31" s="108">
        <f t="shared" si="2"/>
        <v>0</v>
      </c>
      <c r="V31" s="108">
        <f t="shared" si="2"/>
        <v>0</v>
      </c>
      <c r="W31" s="108">
        <f t="shared" si="2"/>
        <v>0</v>
      </c>
      <c r="X31" s="108">
        <f t="shared" si="2"/>
        <v>0</v>
      </c>
      <c r="Y31" s="108">
        <f t="shared" si="2"/>
        <v>0</v>
      </c>
      <c r="Z31" s="108">
        <f t="shared" si="2"/>
        <v>0</v>
      </c>
      <c r="AA31" s="108">
        <f t="shared" si="2"/>
        <v>0</v>
      </c>
      <c r="AB31" s="108">
        <f t="shared" si="2"/>
        <v>0</v>
      </c>
      <c r="AC31" s="108">
        <f t="shared" si="2"/>
        <v>0</v>
      </c>
      <c r="AD31" s="108">
        <f t="shared" si="2"/>
        <v>0</v>
      </c>
      <c r="AE31" s="108">
        <f t="shared" si="2"/>
        <v>0</v>
      </c>
      <c r="AF31" s="108">
        <f t="shared" si="2"/>
        <v>0</v>
      </c>
      <c r="AG31" s="108">
        <f t="shared" si="2"/>
        <v>0</v>
      </c>
      <c r="AH31" s="120">
        <f t="shared" si="2"/>
        <v>0</v>
      </c>
      <c r="AI31" s="120">
        <f t="shared" si="2"/>
        <v>0</v>
      </c>
      <c r="AJ31" s="120">
        <f t="shared" si="2"/>
        <v>0</v>
      </c>
      <c r="AK31" s="122">
        <f>SUM(AK11:AK30)</f>
        <v>0</v>
      </c>
      <c r="AL31" s="111">
        <f t="shared" si="1"/>
        <v>0</v>
      </c>
      <c r="AM31" s="254"/>
      <c r="AN31" s="254"/>
    </row>
    <row r="32" spans="1:40" ht="18" customHeight="1">
      <c r="A32" s="270" t="s">
        <v>117</v>
      </c>
      <c r="B32" s="270"/>
      <c r="C32" s="270"/>
      <c r="D32" s="270"/>
      <c r="E32" s="27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12"/>
      <c r="AL32" s="113"/>
      <c r="AM32" s="254"/>
      <c r="AN32" s="254"/>
    </row>
    <row r="33" spans="1:43" ht="15" customHeight="1">
      <c r="A33" s="64"/>
      <c r="B33" s="64"/>
      <c r="C33" s="64"/>
      <c r="D33" s="64"/>
      <c r="E33" s="64"/>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4"/>
      <c r="AL33" s="64"/>
      <c r="AM33" s="62"/>
    </row>
    <row r="34" spans="1:43" ht="15" customHeight="1">
      <c r="A34" s="64"/>
      <c r="B34" s="64"/>
      <c r="C34" s="64"/>
      <c r="D34" s="64"/>
      <c r="E34" s="64"/>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4"/>
      <c r="AL34" s="64"/>
      <c r="AM34" s="62"/>
    </row>
    <row r="35" spans="1:43" ht="21" customHeight="1">
      <c r="A35" s="65" t="s">
        <v>160</v>
      </c>
      <c r="B35" s="64"/>
      <c r="C35" s="64"/>
      <c r="D35" s="64"/>
      <c r="E35" s="64"/>
      <c r="F35" s="64"/>
      <c r="G35" s="60"/>
      <c r="H35" s="60"/>
      <c r="I35" s="60"/>
      <c r="J35" s="60"/>
      <c r="K35" s="60"/>
      <c r="L35" s="60"/>
      <c r="M35" s="60"/>
      <c r="N35" s="60"/>
      <c r="O35" s="60"/>
      <c r="AM35" s="64"/>
      <c r="AN35" s="62"/>
    </row>
    <row r="36" spans="1:43" ht="32.25" customHeight="1">
      <c r="A36" s="258"/>
      <c r="B36" s="258"/>
      <c r="C36" s="258"/>
      <c r="D36" s="68" t="s">
        <v>193</v>
      </c>
      <c r="E36" s="68" t="s">
        <v>194</v>
      </c>
      <c r="F36" s="258" t="s">
        <v>195</v>
      </c>
      <c r="G36" s="258"/>
      <c r="H36" s="258"/>
      <c r="I36" s="258" t="s">
        <v>196</v>
      </c>
      <c r="J36" s="258"/>
      <c r="K36" s="258"/>
      <c r="L36" s="258" t="s">
        <v>197</v>
      </c>
      <c r="M36" s="258"/>
      <c r="N36" s="258"/>
      <c r="O36" s="258" t="s">
        <v>198</v>
      </c>
      <c r="P36" s="258"/>
      <c r="Q36" s="258"/>
      <c r="R36" s="258" t="s">
        <v>199</v>
      </c>
      <c r="S36" s="258"/>
      <c r="T36" s="258"/>
      <c r="U36" s="258" t="s">
        <v>200</v>
      </c>
      <c r="V36" s="258"/>
      <c r="W36" s="258"/>
      <c r="X36" s="258" t="s">
        <v>201</v>
      </c>
      <c r="Y36" s="258"/>
      <c r="Z36" s="258"/>
      <c r="AA36" s="258" t="s">
        <v>202</v>
      </c>
      <c r="AB36" s="258"/>
      <c r="AC36" s="258"/>
      <c r="AD36" s="258" t="s">
        <v>203</v>
      </c>
      <c r="AE36" s="258"/>
      <c r="AF36" s="258"/>
      <c r="AG36" s="258" t="s">
        <v>204</v>
      </c>
      <c r="AH36" s="258"/>
      <c r="AI36" s="258"/>
      <c r="AJ36" s="258" t="s">
        <v>161</v>
      </c>
      <c r="AK36" s="258"/>
      <c r="AL36" s="74" t="s">
        <v>162</v>
      </c>
      <c r="AM36" s="272" t="s">
        <v>175</v>
      </c>
      <c r="AN36" s="273"/>
      <c r="AO36"/>
      <c r="AP36"/>
      <c r="AQ36"/>
    </row>
    <row r="37" spans="1:43" ht="20.100000000000001" customHeight="1">
      <c r="A37" s="278" t="s">
        <v>166</v>
      </c>
      <c r="B37" s="278"/>
      <c r="C37" s="278"/>
      <c r="D37" s="109">
        <f>SUM(D38,D39,D40,D41,D43,D45)</f>
        <v>0</v>
      </c>
      <c r="E37" s="109">
        <f>SUM(E38,E39,E40,E41,E43,E45)</f>
        <v>0</v>
      </c>
      <c r="F37" s="274">
        <f>SUM(F38,F39,F40,F41,F43,F45)</f>
        <v>0</v>
      </c>
      <c r="G37" s="275"/>
      <c r="H37" s="276"/>
      <c r="I37" s="274">
        <f>SUM(I38,I39,I40,I41,I43,I45)</f>
        <v>0</v>
      </c>
      <c r="J37" s="275">
        <f t="shared" ref="J37:AI37" si="3">SUM(J38,J39,J40,J41,J43,J45)</f>
        <v>0</v>
      </c>
      <c r="K37" s="276">
        <f t="shared" si="3"/>
        <v>0</v>
      </c>
      <c r="L37" s="274">
        <f>SUM(L38,L39,L40,L41,L43,L45)</f>
        <v>0</v>
      </c>
      <c r="M37" s="275"/>
      <c r="N37" s="276"/>
      <c r="O37" s="274">
        <f>SUM(O38,O39,O40,O41,O43,O45)</f>
        <v>0</v>
      </c>
      <c r="P37" s="275"/>
      <c r="Q37" s="276"/>
      <c r="R37" s="274">
        <f>SUM(R38,R39,R40,R41,R43,R45)</f>
        <v>0</v>
      </c>
      <c r="S37" s="275"/>
      <c r="T37" s="276"/>
      <c r="U37" s="274">
        <f>SUM(U38,U39,U40,U41,U43,U45)</f>
        <v>0</v>
      </c>
      <c r="V37" s="275">
        <f t="shared" si="3"/>
        <v>0</v>
      </c>
      <c r="W37" s="276">
        <f t="shared" si="3"/>
        <v>0</v>
      </c>
      <c r="X37" s="274">
        <f>SUM(X38,X39,X40,X41,X43,X45)</f>
        <v>0</v>
      </c>
      <c r="Y37" s="275">
        <f t="shared" si="3"/>
        <v>0</v>
      </c>
      <c r="Z37" s="276">
        <f t="shared" si="3"/>
        <v>0</v>
      </c>
      <c r="AA37" s="274">
        <f>SUM(AA38,AA39,AA40,AA41,AA43,AA45)</f>
        <v>0</v>
      </c>
      <c r="AB37" s="275">
        <f t="shared" si="3"/>
        <v>0</v>
      </c>
      <c r="AC37" s="276">
        <f t="shared" si="3"/>
        <v>0</v>
      </c>
      <c r="AD37" s="274">
        <f>SUM(AD38,AD39,AD40,AD41,AD43,AD45)</f>
        <v>0</v>
      </c>
      <c r="AE37" s="275">
        <f t="shared" si="3"/>
        <v>0</v>
      </c>
      <c r="AF37" s="276">
        <f t="shared" si="3"/>
        <v>0</v>
      </c>
      <c r="AG37" s="274">
        <f>SUM(AG38,AG39,AG40,AG41,AG43,AG45)</f>
        <v>0</v>
      </c>
      <c r="AH37" s="275">
        <f t="shared" si="3"/>
        <v>0</v>
      </c>
      <c r="AI37" s="276">
        <f t="shared" si="3"/>
        <v>0</v>
      </c>
      <c r="AJ37" s="277">
        <f>SUM(D37:AI37)</f>
        <v>0</v>
      </c>
      <c r="AK37" s="277"/>
      <c r="AL37" s="101" t="e">
        <f>ROUNDUP(AJ37/AJ47,1)</f>
        <v>#DIV/0!</v>
      </c>
      <c r="AM37" s="242"/>
      <c r="AN37" s="243"/>
      <c r="AO37"/>
      <c r="AP37"/>
      <c r="AQ37"/>
    </row>
    <row r="38" spans="1:43" s="92" customFormat="1" ht="20.100000000000001" customHeight="1">
      <c r="A38" s="93" t="s">
        <v>176</v>
      </c>
      <c r="B38" s="94"/>
      <c r="C38" s="95"/>
      <c r="D38" s="66"/>
      <c r="E38" s="66"/>
      <c r="F38" s="279"/>
      <c r="G38" s="280"/>
      <c r="H38" s="281"/>
      <c r="I38" s="279"/>
      <c r="J38" s="280"/>
      <c r="K38" s="281"/>
      <c r="L38" s="279"/>
      <c r="M38" s="280"/>
      <c r="N38" s="281"/>
      <c r="O38" s="279"/>
      <c r="P38" s="280"/>
      <c r="Q38" s="281"/>
      <c r="R38" s="279"/>
      <c r="S38" s="280"/>
      <c r="T38" s="281"/>
      <c r="U38" s="279"/>
      <c r="V38" s="280"/>
      <c r="W38" s="281"/>
      <c r="X38" s="279"/>
      <c r="Y38" s="280"/>
      <c r="Z38" s="281"/>
      <c r="AA38" s="279"/>
      <c r="AB38" s="280"/>
      <c r="AC38" s="281"/>
      <c r="AD38" s="279"/>
      <c r="AE38" s="280"/>
      <c r="AF38" s="281"/>
      <c r="AG38" s="279"/>
      <c r="AH38" s="280"/>
      <c r="AI38" s="281"/>
      <c r="AJ38" s="277">
        <f t="shared" ref="AJ38:AJ46" si="4">SUM(D38:AI38)</f>
        <v>0</v>
      </c>
      <c r="AK38" s="277"/>
      <c r="AL38" s="101" t="e">
        <f>ROUNDUP(AJ38/$AJ$47,1)</f>
        <v>#DIV/0!</v>
      </c>
      <c r="AM38" s="242"/>
      <c r="AN38" s="243"/>
      <c r="AO38" s="91"/>
      <c r="AP38" s="91"/>
      <c r="AQ38" s="91"/>
    </row>
    <row r="39" spans="1:43" s="92" customFormat="1" ht="20.100000000000001" customHeight="1">
      <c r="A39" s="93" t="s">
        <v>167</v>
      </c>
      <c r="B39" s="94"/>
      <c r="C39" s="95"/>
      <c r="D39" s="66"/>
      <c r="E39" s="66"/>
      <c r="F39" s="279"/>
      <c r="G39" s="280"/>
      <c r="H39" s="281"/>
      <c r="I39" s="279"/>
      <c r="J39" s="280"/>
      <c r="K39" s="281"/>
      <c r="L39" s="279"/>
      <c r="M39" s="280"/>
      <c r="N39" s="281"/>
      <c r="O39" s="279"/>
      <c r="P39" s="280"/>
      <c r="Q39" s="281"/>
      <c r="R39" s="279"/>
      <c r="S39" s="280"/>
      <c r="T39" s="281"/>
      <c r="U39" s="279"/>
      <c r="V39" s="280"/>
      <c r="W39" s="281"/>
      <c r="X39" s="279"/>
      <c r="Y39" s="280"/>
      <c r="Z39" s="281"/>
      <c r="AA39" s="279"/>
      <c r="AB39" s="280"/>
      <c r="AC39" s="281"/>
      <c r="AD39" s="279"/>
      <c r="AE39" s="280"/>
      <c r="AF39" s="281"/>
      <c r="AG39" s="279"/>
      <c r="AH39" s="280"/>
      <c r="AI39" s="281"/>
      <c r="AJ39" s="277">
        <f t="shared" si="4"/>
        <v>0</v>
      </c>
      <c r="AK39" s="277"/>
      <c r="AL39" s="101" t="e">
        <f>ROUNDUP(AJ39/$AJ$47,1)</f>
        <v>#DIV/0!</v>
      </c>
      <c r="AM39" s="242"/>
      <c r="AN39" s="243"/>
      <c r="AO39" s="91"/>
      <c r="AP39" s="91"/>
      <c r="AQ39" s="91"/>
    </row>
    <row r="40" spans="1:43" ht="20.100000000000001" customHeight="1">
      <c r="A40" s="93" t="s">
        <v>168</v>
      </c>
      <c r="B40" s="94"/>
      <c r="C40" s="95"/>
      <c r="D40" s="66"/>
      <c r="E40" s="66"/>
      <c r="F40" s="279"/>
      <c r="G40" s="280"/>
      <c r="H40" s="281"/>
      <c r="I40" s="279"/>
      <c r="J40" s="280"/>
      <c r="K40" s="281"/>
      <c r="L40" s="279"/>
      <c r="M40" s="280"/>
      <c r="N40" s="281"/>
      <c r="O40" s="279"/>
      <c r="P40" s="280"/>
      <c r="Q40" s="281"/>
      <c r="R40" s="279"/>
      <c r="S40" s="280"/>
      <c r="T40" s="281"/>
      <c r="U40" s="279"/>
      <c r="V40" s="280"/>
      <c r="W40" s="281"/>
      <c r="X40" s="279"/>
      <c r="Y40" s="280"/>
      <c r="Z40" s="281"/>
      <c r="AA40" s="279"/>
      <c r="AB40" s="280"/>
      <c r="AC40" s="281"/>
      <c r="AD40" s="279"/>
      <c r="AE40" s="280"/>
      <c r="AF40" s="281"/>
      <c r="AG40" s="279"/>
      <c r="AH40" s="280"/>
      <c r="AI40" s="281"/>
      <c r="AJ40" s="277">
        <f t="shared" si="4"/>
        <v>0</v>
      </c>
      <c r="AK40" s="277"/>
      <c r="AL40" s="101" t="e">
        <f>ROUNDUP(AJ40/$AJ$47,1)</f>
        <v>#DIV/0!</v>
      </c>
      <c r="AM40" s="242"/>
      <c r="AN40" s="243"/>
      <c r="AO40"/>
      <c r="AP40"/>
      <c r="AQ40"/>
    </row>
    <row r="41" spans="1:43" ht="20.100000000000001" customHeight="1">
      <c r="A41" s="282" t="s">
        <v>169</v>
      </c>
      <c r="B41" s="283"/>
      <c r="C41" s="284"/>
      <c r="D41" s="66"/>
      <c r="E41" s="66"/>
      <c r="F41" s="279"/>
      <c r="G41" s="280"/>
      <c r="H41" s="281"/>
      <c r="I41" s="279"/>
      <c r="J41" s="280"/>
      <c r="K41" s="281"/>
      <c r="L41" s="279"/>
      <c r="M41" s="280"/>
      <c r="N41" s="281"/>
      <c r="O41" s="279"/>
      <c r="P41" s="280"/>
      <c r="Q41" s="281"/>
      <c r="R41" s="279"/>
      <c r="S41" s="280"/>
      <c r="T41" s="281"/>
      <c r="U41" s="279"/>
      <c r="V41" s="280"/>
      <c r="W41" s="281"/>
      <c r="X41" s="279"/>
      <c r="Y41" s="280"/>
      <c r="Z41" s="281"/>
      <c r="AA41" s="279"/>
      <c r="AB41" s="280"/>
      <c r="AC41" s="281"/>
      <c r="AD41" s="279"/>
      <c r="AE41" s="280"/>
      <c r="AF41" s="281"/>
      <c r="AG41" s="279"/>
      <c r="AH41" s="280"/>
      <c r="AI41" s="281"/>
      <c r="AJ41" s="277">
        <f t="shared" si="4"/>
        <v>0</v>
      </c>
      <c r="AK41" s="277"/>
      <c r="AL41" s="285" t="e">
        <f>ROUNDUP(AJ41/$AJ$47,1)</f>
        <v>#DIV/0!</v>
      </c>
      <c r="AM41" s="242"/>
      <c r="AN41" s="243"/>
      <c r="AO41"/>
      <c r="AP41"/>
      <c r="AQ41"/>
    </row>
    <row r="42" spans="1:43" s="92" customFormat="1" ht="20.100000000000001" customHeight="1">
      <c r="A42" s="96"/>
      <c r="B42" s="287" t="s">
        <v>177</v>
      </c>
      <c r="C42" s="288"/>
      <c r="D42" s="66"/>
      <c r="E42" s="66"/>
      <c r="F42" s="279"/>
      <c r="G42" s="280"/>
      <c r="H42" s="281"/>
      <c r="I42" s="279"/>
      <c r="J42" s="280"/>
      <c r="K42" s="281"/>
      <c r="L42" s="279"/>
      <c r="M42" s="280"/>
      <c r="N42" s="281"/>
      <c r="O42" s="279"/>
      <c r="P42" s="280"/>
      <c r="Q42" s="281"/>
      <c r="R42" s="279"/>
      <c r="S42" s="280"/>
      <c r="T42" s="281"/>
      <c r="U42" s="279"/>
      <c r="V42" s="280"/>
      <c r="W42" s="281"/>
      <c r="X42" s="279"/>
      <c r="Y42" s="280"/>
      <c r="Z42" s="281"/>
      <c r="AA42" s="279"/>
      <c r="AB42" s="280"/>
      <c r="AC42" s="281"/>
      <c r="AD42" s="279"/>
      <c r="AE42" s="280"/>
      <c r="AF42" s="281"/>
      <c r="AG42" s="279"/>
      <c r="AH42" s="280"/>
      <c r="AI42" s="281"/>
      <c r="AJ42" s="277">
        <f t="shared" si="4"/>
        <v>0</v>
      </c>
      <c r="AK42" s="277"/>
      <c r="AL42" s="286"/>
      <c r="AM42" s="244" t="e">
        <f>ROUNDUP($AJ$42/$AJ$47,1)</f>
        <v>#DIV/0!</v>
      </c>
      <c r="AN42" s="245"/>
      <c r="AO42" s="91"/>
      <c r="AP42" s="91"/>
      <c r="AQ42" s="91"/>
    </row>
    <row r="43" spans="1:43" ht="20.100000000000001" customHeight="1">
      <c r="A43" s="282" t="s">
        <v>170</v>
      </c>
      <c r="B43" s="283"/>
      <c r="C43" s="284"/>
      <c r="D43" s="66"/>
      <c r="E43" s="66"/>
      <c r="F43" s="279"/>
      <c r="G43" s="280"/>
      <c r="H43" s="281"/>
      <c r="I43" s="279"/>
      <c r="J43" s="280"/>
      <c r="K43" s="281"/>
      <c r="L43" s="279"/>
      <c r="M43" s="280"/>
      <c r="N43" s="281"/>
      <c r="O43" s="279"/>
      <c r="P43" s="280"/>
      <c r="Q43" s="281"/>
      <c r="R43" s="279"/>
      <c r="S43" s="280"/>
      <c r="T43" s="281"/>
      <c r="U43" s="279"/>
      <c r="V43" s="280"/>
      <c r="W43" s="281"/>
      <c r="X43" s="279"/>
      <c r="Y43" s="280"/>
      <c r="Z43" s="281"/>
      <c r="AA43" s="279"/>
      <c r="AB43" s="280"/>
      <c r="AC43" s="281"/>
      <c r="AD43" s="279"/>
      <c r="AE43" s="280"/>
      <c r="AF43" s="281"/>
      <c r="AG43" s="279"/>
      <c r="AH43" s="280"/>
      <c r="AI43" s="281"/>
      <c r="AJ43" s="277">
        <f t="shared" si="4"/>
        <v>0</v>
      </c>
      <c r="AK43" s="277"/>
      <c r="AL43" s="285" t="e">
        <f>ROUNDUP(AJ43/$AJ$47,1)</f>
        <v>#DIV/0!</v>
      </c>
      <c r="AM43" s="242"/>
      <c r="AN43" s="243"/>
      <c r="AO43"/>
      <c r="AP43"/>
      <c r="AQ43"/>
    </row>
    <row r="44" spans="1:43" s="92" customFormat="1" ht="20.100000000000001" customHeight="1">
      <c r="A44" s="97"/>
      <c r="B44" s="287" t="s">
        <v>177</v>
      </c>
      <c r="C44" s="288"/>
      <c r="D44" s="66"/>
      <c r="E44" s="66"/>
      <c r="F44" s="279"/>
      <c r="G44" s="280"/>
      <c r="H44" s="281"/>
      <c r="I44" s="279"/>
      <c r="J44" s="280"/>
      <c r="K44" s="281"/>
      <c r="L44" s="279"/>
      <c r="M44" s="280"/>
      <c r="N44" s="281"/>
      <c r="O44" s="279"/>
      <c r="P44" s="280"/>
      <c r="Q44" s="281"/>
      <c r="R44" s="279"/>
      <c r="S44" s="280"/>
      <c r="T44" s="281"/>
      <c r="U44" s="279"/>
      <c r="V44" s="280"/>
      <c r="W44" s="281"/>
      <c r="X44" s="279"/>
      <c r="Y44" s="280"/>
      <c r="Z44" s="281"/>
      <c r="AA44" s="279"/>
      <c r="AB44" s="280"/>
      <c r="AC44" s="281"/>
      <c r="AD44" s="279"/>
      <c r="AE44" s="280"/>
      <c r="AF44" s="281"/>
      <c r="AG44" s="279"/>
      <c r="AH44" s="280"/>
      <c r="AI44" s="281"/>
      <c r="AJ44" s="277">
        <f t="shared" si="4"/>
        <v>0</v>
      </c>
      <c r="AK44" s="277"/>
      <c r="AL44" s="286"/>
      <c r="AM44" s="244" t="e">
        <f>ROUNDUP($AJ$44/$AJ$47,1)</f>
        <v>#DIV/0!</v>
      </c>
      <c r="AN44" s="245"/>
      <c r="AO44" s="91"/>
      <c r="AP44" s="91"/>
      <c r="AQ44" s="91"/>
    </row>
    <row r="45" spans="1:43" ht="20.100000000000001" customHeight="1">
      <c r="A45" s="282" t="s">
        <v>171</v>
      </c>
      <c r="B45" s="283"/>
      <c r="C45" s="284"/>
      <c r="D45" s="66"/>
      <c r="E45" s="66"/>
      <c r="F45" s="279"/>
      <c r="G45" s="280"/>
      <c r="H45" s="281"/>
      <c r="I45" s="279"/>
      <c r="J45" s="280"/>
      <c r="K45" s="281"/>
      <c r="L45" s="279"/>
      <c r="M45" s="280"/>
      <c r="N45" s="281"/>
      <c r="O45" s="279"/>
      <c r="P45" s="280"/>
      <c r="Q45" s="281"/>
      <c r="R45" s="279"/>
      <c r="S45" s="280"/>
      <c r="T45" s="281"/>
      <c r="U45" s="279"/>
      <c r="V45" s="280"/>
      <c r="W45" s="281"/>
      <c r="X45" s="279"/>
      <c r="Y45" s="280"/>
      <c r="Z45" s="281"/>
      <c r="AA45" s="279"/>
      <c r="AB45" s="280"/>
      <c r="AC45" s="281"/>
      <c r="AD45" s="279"/>
      <c r="AE45" s="280"/>
      <c r="AF45" s="281"/>
      <c r="AG45" s="279"/>
      <c r="AH45" s="280"/>
      <c r="AI45" s="281"/>
      <c r="AJ45" s="277">
        <f t="shared" si="4"/>
        <v>0</v>
      </c>
      <c r="AK45" s="277"/>
      <c r="AL45" s="285" t="e">
        <f>ROUNDUP(AJ45/$AJ$47,1)</f>
        <v>#DIV/0!</v>
      </c>
      <c r="AM45" s="242"/>
      <c r="AN45" s="243"/>
      <c r="AO45"/>
      <c r="AP45"/>
      <c r="AQ45"/>
    </row>
    <row r="46" spans="1:43" s="92" customFormat="1" ht="20.100000000000001" customHeight="1">
      <c r="A46" s="96"/>
      <c r="B46" s="287" t="s">
        <v>177</v>
      </c>
      <c r="C46" s="288"/>
      <c r="D46" s="66"/>
      <c r="E46" s="66"/>
      <c r="F46" s="279"/>
      <c r="G46" s="280"/>
      <c r="H46" s="281"/>
      <c r="I46" s="279"/>
      <c r="J46" s="280"/>
      <c r="K46" s="281"/>
      <c r="L46" s="279"/>
      <c r="M46" s="280"/>
      <c r="N46" s="281"/>
      <c r="O46" s="279"/>
      <c r="P46" s="280"/>
      <c r="Q46" s="281"/>
      <c r="R46" s="279"/>
      <c r="S46" s="280"/>
      <c r="T46" s="281"/>
      <c r="U46" s="279"/>
      <c r="V46" s="280"/>
      <c r="W46" s="281"/>
      <c r="X46" s="279"/>
      <c r="Y46" s="280"/>
      <c r="Z46" s="281"/>
      <c r="AA46" s="279"/>
      <c r="AB46" s="280"/>
      <c r="AC46" s="281"/>
      <c r="AD46" s="279"/>
      <c r="AE46" s="280"/>
      <c r="AF46" s="281"/>
      <c r="AG46" s="279"/>
      <c r="AH46" s="280"/>
      <c r="AI46" s="281"/>
      <c r="AJ46" s="277">
        <f t="shared" si="4"/>
        <v>0</v>
      </c>
      <c r="AK46" s="277"/>
      <c r="AL46" s="286"/>
      <c r="AM46" s="244" t="e">
        <f>ROUNDUP($AJ$46/$AJ$47,1)</f>
        <v>#DIV/0!</v>
      </c>
      <c r="AN46" s="245"/>
      <c r="AO46" s="91"/>
      <c r="AP46" s="91"/>
      <c r="AQ46" s="91"/>
    </row>
    <row r="47" spans="1:43" ht="20.100000000000001" customHeight="1">
      <c r="A47" s="278" t="s">
        <v>163</v>
      </c>
      <c r="B47" s="278"/>
      <c r="C47" s="278"/>
      <c r="D47" s="66"/>
      <c r="E47" s="66"/>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77">
        <f>+SUM(D47:AI47)</f>
        <v>0</v>
      </c>
      <c r="AK47" s="277"/>
      <c r="AL47" s="102"/>
      <c r="AM47" s="242"/>
      <c r="AN47" s="243"/>
      <c r="AO47"/>
      <c r="AP47"/>
      <c r="AQ47"/>
    </row>
    <row r="48" spans="1:43" ht="5.0999999999999996" customHeight="1">
      <c r="A48" s="76"/>
      <c r="B48" s="76"/>
      <c r="C48" s="76"/>
      <c r="D48" s="98"/>
      <c r="E48" s="98"/>
      <c r="F48" s="98"/>
      <c r="G48" s="98"/>
      <c r="H48" s="98"/>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89"/>
      <c r="AK48" s="60"/>
      <c r="AL48" s="64"/>
      <c r="AM48" s="64"/>
      <c r="AN48" s="62"/>
    </row>
    <row r="49" spans="1:40" ht="18" customHeight="1">
      <c r="A49" s="65" t="s">
        <v>150</v>
      </c>
      <c r="B49" s="60"/>
      <c r="D49" s="60"/>
      <c r="E49" s="60"/>
      <c r="F49" s="60"/>
      <c r="G49" s="60"/>
      <c r="H49" s="60"/>
      <c r="I49" s="60"/>
      <c r="J49" s="60"/>
      <c r="K49" s="60"/>
      <c r="L49" s="60"/>
      <c r="M49" s="60"/>
      <c r="N49" s="60"/>
      <c r="O49" s="60"/>
      <c r="P49" s="60"/>
      <c r="Q49" s="60"/>
      <c r="R49" s="60"/>
      <c r="S49" s="60"/>
      <c r="T49" s="60"/>
      <c r="U49" s="60"/>
      <c r="V49" s="60"/>
      <c r="W49" s="64"/>
      <c r="X49" s="60"/>
      <c r="Y49" s="60"/>
      <c r="Z49" s="60"/>
      <c r="AA49" s="60"/>
      <c r="AB49" s="60"/>
      <c r="AC49" s="60"/>
      <c r="AD49" s="60"/>
      <c r="AE49" s="60"/>
      <c r="AF49" s="60"/>
      <c r="AG49" s="60"/>
      <c r="AH49" s="60"/>
      <c r="AI49" s="60"/>
      <c r="AJ49" s="89"/>
      <c r="AK49" s="60"/>
      <c r="AL49" s="64"/>
      <c r="AM49" s="64"/>
      <c r="AN49" s="62"/>
    </row>
    <row r="50" spans="1:40" ht="45" customHeight="1">
      <c r="A50" s="258" t="s">
        <v>151</v>
      </c>
      <c r="B50" s="258"/>
      <c r="C50" s="290" t="s">
        <v>159</v>
      </c>
      <c r="D50" s="290"/>
      <c r="E50" s="261" t="s">
        <v>174</v>
      </c>
      <c r="F50" s="261"/>
      <c r="G50" s="261"/>
      <c r="H50" s="261"/>
      <c r="I50" s="291" t="s">
        <v>178</v>
      </c>
      <c r="J50" s="292"/>
      <c r="K50" s="292"/>
      <c r="L50" s="292"/>
      <c r="M50" s="292"/>
      <c r="N50" s="293"/>
      <c r="O50" s="291" t="s">
        <v>181</v>
      </c>
      <c r="P50" s="292"/>
      <c r="Q50" s="292"/>
      <c r="R50" s="292"/>
      <c r="S50" s="292"/>
      <c r="T50" s="293"/>
      <c r="U50"/>
      <c r="W50" s="64"/>
      <c r="X50" s="60"/>
      <c r="Y50" s="60"/>
      <c r="Z50" s="60"/>
      <c r="AA50" s="60"/>
      <c r="AB50" s="60"/>
      <c r="AC50" s="60"/>
      <c r="AD50" s="60"/>
      <c r="AE50" s="60"/>
      <c r="AF50" s="60"/>
      <c r="AG50" s="60"/>
      <c r="AH50" s="60"/>
      <c r="AI50" s="60"/>
      <c r="AJ50" s="89"/>
      <c r="AK50" s="60"/>
      <c r="AL50" s="64"/>
      <c r="AM50" s="64"/>
      <c r="AN50" s="62"/>
    </row>
    <row r="51" spans="1:40" ht="18" customHeight="1">
      <c r="A51" s="261" t="s">
        <v>152</v>
      </c>
      <c r="B51" s="261"/>
      <c r="C51" s="294" t="e">
        <f>ROUNDDOWN(IF(AL37&lt;=30,1,1+ROUNDUP((AL37-30)/30,0)),1)</f>
        <v>#DIV/0!</v>
      </c>
      <c r="D51" s="294"/>
      <c r="E51" s="294" t="e">
        <f>ROUNDDOWN(AL37/IF(AK1='★選択肢(公開時非表示)'!A4,5,6),1)</f>
        <v>#DIV/0!</v>
      </c>
      <c r="F51" s="294"/>
      <c r="G51" s="294"/>
      <c r="H51" s="294"/>
      <c r="I51" s="295" t="e">
        <f>ROUNDDOWN($AL$40/9,1)+ROUNDDOWN(($AL$41-$AM$42)/6,1)+ROUNDDOWN($AM$42/12,1)+ROUNDDOWN(($AL$43-$AM$44)/4,1)+ROUNDDOWN($AM$44/8,1)+ROUNDDOWN(($AL$45-$AM$46)/2.5,1)+ROUNDDOWN($AM$46/5,1)</f>
        <v>#DIV/0!</v>
      </c>
      <c r="J51" s="296"/>
      <c r="K51" s="296"/>
      <c r="L51" s="296"/>
      <c r="M51" s="296"/>
      <c r="N51" s="296"/>
      <c r="O51" s="305">
        <v>1</v>
      </c>
      <c r="P51" s="305"/>
      <c r="Q51" s="305"/>
      <c r="R51" s="305"/>
      <c r="S51" s="305"/>
      <c r="T51" s="305"/>
      <c r="U51"/>
      <c r="W51" s="64"/>
      <c r="X51" s="60"/>
      <c r="Y51" s="60"/>
      <c r="Z51" s="60"/>
      <c r="AA51" s="60"/>
      <c r="AB51" s="60"/>
      <c r="AC51" s="60"/>
      <c r="AD51" s="60"/>
      <c r="AE51" s="60"/>
      <c r="AF51" s="60"/>
      <c r="AG51" s="60"/>
      <c r="AH51" s="60"/>
      <c r="AI51" s="60"/>
      <c r="AJ51" s="89"/>
      <c r="AK51" s="60"/>
      <c r="AL51" s="64"/>
      <c r="AM51" s="64"/>
      <c r="AN51" s="62"/>
    </row>
    <row r="52" spans="1:40" ht="5.0999999999999996" customHeight="1">
      <c r="A52" s="76"/>
      <c r="B52" s="76"/>
      <c r="C52" s="76"/>
      <c r="D52" s="76"/>
      <c r="E52" s="76"/>
      <c r="F52" s="76"/>
      <c r="G52" s="76"/>
      <c r="H52" s="76"/>
      <c r="I52" s="76"/>
      <c r="J52" s="60"/>
      <c r="K52" s="60"/>
      <c r="L52" s="60"/>
      <c r="M52" s="89"/>
      <c r="N52" s="60"/>
      <c r="O52" s="60"/>
      <c r="P52" s="60"/>
      <c r="Q52"/>
      <c r="W52" s="64"/>
      <c r="X52" s="60"/>
      <c r="Y52" s="60"/>
      <c r="Z52" s="60"/>
      <c r="AA52" s="60"/>
      <c r="AB52" s="60"/>
      <c r="AC52" s="60"/>
      <c r="AD52" s="60"/>
      <c r="AE52" s="60"/>
      <c r="AF52" s="60"/>
      <c r="AG52" s="60"/>
      <c r="AH52" s="60"/>
      <c r="AI52" s="60"/>
      <c r="AJ52" s="89"/>
      <c r="AK52" s="60"/>
      <c r="AL52" s="64"/>
      <c r="AM52" s="64"/>
      <c r="AN52" s="62"/>
    </row>
    <row r="53" spans="1:40" ht="21" customHeight="1">
      <c r="A53" s="65" t="s">
        <v>153</v>
      </c>
      <c r="B53" s="59"/>
      <c r="C53" s="63"/>
      <c r="D53" s="63"/>
      <c r="E53" s="63"/>
      <c r="F53" s="63"/>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row>
    <row r="54" spans="1:40" ht="24.95" customHeight="1">
      <c r="A54" s="62"/>
      <c r="B54" s="64"/>
      <c r="C54" s="297" t="str">
        <f>IF(VLOOKUP($AK$1,'★選択肢(公開時非表示)'!$A$1:$J$4,C59,FALSE)=0,"-",VLOOKUP($AK$1,'★選択肢(公開時非表示)'!$A$1:$J$4,C59,FALSE))</f>
        <v>管理者</v>
      </c>
      <c r="D54" s="298"/>
      <c r="E54" s="299" t="str">
        <f>IF(VLOOKUP($AK$1,'★選択肢(公開時非表示)'!$A$1:$J$4,E59,FALSE)=0,"-",VLOOKUP($AK$1,'★選択肢(公開時非表示)'!$A$1:$J$4,E59,FALSE))</f>
        <v>サービス管理責任者</v>
      </c>
      <c r="F54" s="299"/>
      <c r="G54" s="299"/>
      <c r="H54" s="299"/>
      <c r="I54" s="297" t="str">
        <f>IF(VLOOKUP($AK$1,'★選択肢(公開時非表示)'!$A$1:$J$4,I59,FALSE)=0,"-",VLOOKUP($AK$1,'★選択肢(公開時非表示)'!$A$1:$J$4,I59,FALSE))</f>
        <v>世話人</v>
      </c>
      <c r="J54" s="298"/>
      <c r="K54" s="298"/>
      <c r="L54" s="298"/>
      <c r="M54" s="298"/>
      <c r="N54" s="300"/>
      <c r="O54" s="297" t="str">
        <f>IF(VLOOKUP($AK$1,'★選択肢(公開時非表示)'!$A$1:$J$4,O59,FALSE)=0,"-",VLOOKUP($AK$1,'★選択肢(公開時非表示)'!$A$1:$J$4,O59,FALSE))</f>
        <v>生活支援員</v>
      </c>
      <c r="P54" s="298"/>
      <c r="Q54" s="298"/>
      <c r="R54" s="298"/>
      <c r="S54" s="298"/>
      <c r="T54" s="300"/>
      <c r="U54" s="297" t="str">
        <f>IF(VLOOKUP($AK$1,'★選択肢(公開時非表示)'!$A$1:$J$4,U59,FALSE)=0,"-",VLOOKUP($AK$1,'★選択肢(公開時非表示)'!$A$1:$J$4,U59,FALSE))</f>
        <v>夜間支援従事者</v>
      </c>
      <c r="V54" s="298"/>
      <c r="W54" s="298"/>
      <c r="X54" s="298"/>
      <c r="Y54" s="298"/>
      <c r="Z54" s="300"/>
      <c r="AA54" s="297" t="str">
        <f>IF(VLOOKUP($AK$1,'★選択肢(公開時非表示)'!$A$1:$J$4,AA59,FALSE)=0,"-",VLOOKUP($AK$1,'★選択肢(公開時非表示)'!$A$1:$J$4,AA59,FALSE))</f>
        <v>-</v>
      </c>
      <c r="AB54" s="298"/>
      <c r="AC54" s="298"/>
      <c r="AD54" s="298"/>
      <c r="AE54" s="298"/>
      <c r="AF54" s="300"/>
      <c r="AG54" s="299" t="str">
        <f>IF(VLOOKUP($AK$1,'★選択肢(公開時非表示)'!$A$1:$J$4,AG59,FALSE)=0,"-",VLOOKUP($AK$1,'★選択肢(公開時非表示)'!$A$1:$J$4,AG59,FALSE))</f>
        <v>-</v>
      </c>
      <c r="AH54" s="299"/>
      <c r="AI54" s="299"/>
      <c r="AJ54" s="299"/>
      <c r="AK54" s="299"/>
      <c r="AL54" s="299" t="str">
        <f>IF(VLOOKUP($AK$1,'★選択肢(公開時非表示)'!$A$1:$J$4,AL59,FALSE)=0,"-",VLOOKUP($AK$1,'★選択肢(公開時非表示)'!$A$1:$J$4,AL59,FALSE))</f>
        <v>-</v>
      </c>
      <c r="AM54" s="299"/>
      <c r="AN54" s="62"/>
    </row>
    <row r="55" spans="1:40" ht="18" customHeight="1">
      <c r="A55" s="62"/>
      <c r="B55" s="64"/>
      <c r="C55" s="88" t="s">
        <v>154</v>
      </c>
      <c r="D55" s="88" t="s">
        <v>155</v>
      </c>
      <c r="E55" s="87" t="s">
        <v>154</v>
      </c>
      <c r="F55" s="301" t="s">
        <v>155</v>
      </c>
      <c r="G55" s="301"/>
      <c r="H55" s="301"/>
      <c r="I55" s="302" t="s">
        <v>154</v>
      </c>
      <c r="J55" s="303"/>
      <c r="K55" s="304"/>
      <c r="L55" s="302" t="s">
        <v>155</v>
      </c>
      <c r="M55" s="303"/>
      <c r="N55" s="304"/>
      <c r="O55" s="302" t="s">
        <v>154</v>
      </c>
      <c r="P55" s="303"/>
      <c r="Q55" s="304"/>
      <c r="R55" s="302" t="s">
        <v>155</v>
      </c>
      <c r="S55" s="303"/>
      <c r="T55" s="304"/>
      <c r="U55" s="302" t="s">
        <v>154</v>
      </c>
      <c r="V55" s="303"/>
      <c r="W55" s="304"/>
      <c r="X55" s="302" t="s">
        <v>155</v>
      </c>
      <c r="Y55" s="303"/>
      <c r="Z55" s="304"/>
      <c r="AA55" s="302" t="s">
        <v>154</v>
      </c>
      <c r="AB55" s="303"/>
      <c r="AC55" s="304"/>
      <c r="AD55" s="302" t="s">
        <v>155</v>
      </c>
      <c r="AE55" s="303"/>
      <c r="AF55" s="304"/>
      <c r="AG55" s="302" t="s">
        <v>154</v>
      </c>
      <c r="AH55" s="303"/>
      <c r="AI55" s="304"/>
      <c r="AJ55" s="302" t="s">
        <v>155</v>
      </c>
      <c r="AK55" s="304"/>
      <c r="AL55" s="87" t="s">
        <v>27</v>
      </c>
      <c r="AM55" s="87" t="s">
        <v>165</v>
      </c>
      <c r="AN55" s="62"/>
    </row>
    <row r="56" spans="1:40" ht="18" customHeight="1">
      <c r="A56" s="62"/>
      <c r="B56" s="68" t="s">
        <v>156</v>
      </c>
      <c r="C56" s="103">
        <f>COUNTIFS($B$11:$B$30,C$54,$C$11:$C$30,"A",$E$11:$E$30,"*")</f>
        <v>0</v>
      </c>
      <c r="D56" s="103">
        <f>COUNTIFS($B$11:$B$30,C$54,$C$11:$C$30,"B",$E$11:$E$30,"*")</f>
        <v>0</v>
      </c>
      <c r="E56" s="103">
        <f>COUNTIFS($B$11:$B$30,E$54,$C$11:$C$30,"A",$E$11:$E$30,"*")</f>
        <v>0</v>
      </c>
      <c r="F56" s="310">
        <f>COUNTIFS($B$11:$B$30,E$54,$C$11:$C$30,"B",$E$11:$E$30,"*")</f>
        <v>0</v>
      </c>
      <c r="G56" s="311"/>
      <c r="H56" s="312"/>
      <c r="I56" s="310">
        <f>COUNTIFS($B$11:$B$30,I$54,$C$11:$C$30,"A",$E$11:$E$30,"*")</f>
        <v>0</v>
      </c>
      <c r="J56" s="311"/>
      <c r="K56" s="312"/>
      <c r="L56" s="310">
        <f>COUNTIFS($B$11:$B$30,I$54,$C$11:$C$30,"B",$E$11:$E$30,"*")</f>
        <v>0</v>
      </c>
      <c r="M56" s="311"/>
      <c r="N56" s="312"/>
      <c r="O56" s="310">
        <f>COUNTIFS($B$11:$B$30,O$54,$C$11:$C$30,"A",$E$11:$E$30,"*")</f>
        <v>0</v>
      </c>
      <c r="P56" s="311"/>
      <c r="Q56" s="312"/>
      <c r="R56" s="310">
        <f>COUNTIFS($B$11:$B$30,O$54,$C$11:$C$30,"B",$E$11:$E$30,"*")</f>
        <v>0</v>
      </c>
      <c r="S56" s="311"/>
      <c r="T56" s="312"/>
      <c r="U56" s="310">
        <f>COUNTIFS($B$11:$B$30,U$54,$C$11:$C$30,"A",$E$11:$E$30,"*")</f>
        <v>0</v>
      </c>
      <c r="V56" s="311"/>
      <c r="W56" s="312"/>
      <c r="X56" s="310">
        <f>COUNTIFS($B$11:$B$30,U$54,$C$11:$C$30,"B",$E$11:$E$30,"*")</f>
        <v>0</v>
      </c>
      <c r="Y56" s="311"/>
      <c r="Z56" s="312"/>
      <c r="AA56" s="310">
        <f>COUNTIFS($B$11:$B$30,AA$54,$C$11:$C$30,"A",$E$11:$E$30,"*")</f>
        <v>0</v>
      </c>
      <c r="AB56" s="311"/>
      <c r="AC56" s="312"/>
      <c r="AD56" s="310">
        <f>COUNTIFS($B$11:$B$30,AA$54,$C$11:$C$30,"B",$E$11:$E$30,"*")</f>
        <v>0</v>
      </c>
      <c r="AE56" s="311"/>
      <c r="AF56" s="312"/>
      <c r="AG56" s="310">
        <f>COUNTIFS($B$11:$B$30,AG$54,$C$11:$C$30,"A",$E$11:$E$30,"*")</f>
        <v>0</v>
      </c>
      <c r="AH56" s="311"/>
      <c r="AI56" s="312"/>
      <c r="AJ56" s="310">
        <f>COUNTIFS($B$11:$B$30,AG$54,$C$11:$C$30,"B",$E$11:$E$30,"*")</f>
        <v>0</v>
      </c>
      <c r="AK56" s="312"/>
      <c r="AL56" s="103">
        <f>COUNTIFS($B$11:$B$30,AL$54,$C$11:$C$30,"A",$E$11:$E$30,"*")</f>
        <v>0</v>
      </c>
      <c r="AM56" s="103">
        <f>COUNTIFS($B$11:$B$30,AL$54,$C$11:$C$30,"B",$E$11:$E$30,"*")</f>
        <v>0</v>
      </c>
      <c r="AN56" s="62"/>
    </row>
    <row r="57" spans="1:40" ht="18" customHeight="1">
      <c r="A57" s="62"/>
      <c r="B57" s="74" t="s">
        <v>157</v>
      </c>
      <c r="C57" s="90"/>
      <c r="D57" s="90"/>
      <c r="E57" s="103">
        <f>COUNTIFS($B$11:$B$30,E$54,$C$11:$C$30,"C",$E$11:$E$30,"*")</f>
        <v>0</v>
      </c>
      <c r="F57" s="310">
        <f>COUNTIFS($B$11:$B$30,E$54,$C$11:$C$30,"D",$E$11:$E$30,"*")</f>
        <v>0</v>
      </c>
      <c r="G57" s="311"/>
      <c r="H57" s="312"/>
      <c r="I57" s="310">
        <f>COUNTIFS($B$11:$B$30,I$54,$C$11:$C$30,"C",$E$11:$E$30,"*")</f>
        <v>0</v>
      </c>
      <c r="J57" s="311"/>
      <c r="K57" s="312"/>
      <c r="L57" s="310">
        <f>COUNTIFS($B$11:$B$30,I$54,$C$11:$C$30,"D",$E$11:$E$30,"*")</f>
        <v>0</v>
      </c>
      <c r="M57" s="311"/>
      <c r="N57" s="312"/>
      <c r="O57" s="310">
        <f>COUNTIFS($B$11:$B$30,O$54,$C$11:$C$30,"C",$E$11:$E$30,"*")</f>
        <v>0</v>
      </c>
      <c r="P57" s="311"/>
      <c r="Q57" s="312"/>
      <c r="R57" s="310">
        <f>COUNTIFS($B$11:$B$30,O$54,$C$11:$C$30,"D",$E$11:$E$30,"*")</f>
        <v>0</v>
      </c>
      <c r="S57" s="311"/>
      <c r="T57" s="312"/>
      <c r="U57" s="310">
        <f>COUNTIFS($B$11:$B$30,U$54,$C$11:$C$30,"C",$E$11:$E$30,"*")</f>
        <v>0</v>
      </c>
      <c r="V57" s="311"/>
      <c r="W57" s="312"/>
      <c r="X57" s="310">
        <f>COUNTIFS($B$11:$B$30,U$54,$C$11:$C$30,"D",$E$11:$E$30,"*")</f>
        <v>0</v>
      </c>
      <c r="Y57" s="311"/>
      <c r="Z57" s="312"/>
      <c r="AA57" s="310">
        <f>COUNTIFS($B$11:$B$30,AA$54,$C$11:$C$30,"C",$E$11:$E$30,"*")</f>
        <v>0</v>
      </c>
      <c r="AB57" s="311"/>
      <c r="AC57" s="312"/>
      <c r="AD57" s="310">
        <f>COUNTIFS($B$11:$B$30,AA$54,$C$11:$C$30,"D",$E$11:$E$30,"*")</f>
        <v>0</v>
      </c>
      <c r="AE57" s="311"/>
      <c r="AF57" s="312"/>
      <c r="AG57" s="310">
        <f>COUNTIFS($B$11:$B$30,AG$54,$C$11:$C$30,"C",$E$11:$E$30,"*")</f>
        <v>0</v>
      </c>
      <c r="AH57" s="311"/>
      <c r="AI57" s="312"/>
      <c r="AJ57" s="310">
        <f>COUNTIFS($B$11:$B$30,AG$54,$C$11:$C$30,"D",$E$11:$E$30,"*")</f>
        <v>0</v>
      </c>
      <c r="AK57" s="312"/>
      <c r="AL57" s="103">
        <f>COUNTIFS($B$11:$B$30,AL$54,$C$11:$C$30,"C",$E$11:$E$30,"*")</f>
        <v>0</v>
      </c>
      <c r="AM57" s="103">
        <f>COUNTIFS($B$11:$B$30,AL$54,$C$11:$C$30,"D",$E$11:$E$30,"*")</f>
        <v>0</v>
      </c>
      <c r="AN57" s="62"/>
    </row>
    <row r="58" spans="1:40" ht="24.95" customHeight="1">
      <c r="A58" s="62"/>
      <c r="B58" s="74" t="s">
        <v>158</v>
      </c>
      <c r="C58" s="313"/>
      <c r="D58" s="314"/>
      <c r="E58" s="307">
        <f>IF($AK$3="４週",SUMIFS($AK$11:$AK$30,$B$11:$B$30,E54)/4/$AH$5,IF($AK$3="歴月",SUMIFS($AK$11:$AK$30,$B$11:$B$30,E54)/$AL$5,"記載する期間を選択してください"))</f>
        <v>0</v>
      </c>
      <c r="F58" s="308"/>
      <c r="G58" s="308"/>
      <c r="H58" s="309"/>
      <c r="I58" s="307">
        <f>IF($AK$3="４週",SUMIFS($AK$11:$AK$30,$B$11:$B$30,I54)/4/$AH$5,IF($AK$3="歴月",SUMIFS($AK$11:$AK$30,$B$11:$B$30,I54)/$AL$5,"記載する期間を選択してください"))</f>
        <v>0</v>
      </c>
      <c r="J58" s="308"/>
      <c r="K58" s="308"/>
      <c r="L58" s="308"/>
      <c r="M58" s="308"/>
      <c r="N58" s="309"/>
      <c r="O58" s="307">
        <f>IF($AK$3="４週",SUMIFS($AK$11:$AK$30,$B$11:$B$30,O54)/4/$AH$5,IF($AK$3="歴月",SUMIFS($AK$11:$AK$30,$B$11:$B$30,O54)/$AL$5,"記載する期間を選択してください"))</f>
        <v>0</v>
      </c>
      <c r="P58" s="308"/>
      <c r="Q58" s="308"/>
      <c r="R58" s="308"/>
      <c r="S58" s="308"/>
      <c r="T58" s="309"/>
      <c r="U58" s="315"/>
      <c r="V58" s="316"/>
      <c r="W58" s="316"/>
      <c r="X58" s="316"/>
      <c r="Y58" s="316"/>
      <c r="Z58" s="317"/>
      <c r="AA58" s="307">
        <f>IF($AK$3="４週",SUMIFS($AK$11:$AK$30,$B$11:$B$30,AA54)/4/$AH$5,IF($AK$3="歴月",SUMIFS($AK$11:$AK$30,$B$11:$B$30,AA54)/$AL$5,"記載する期間を選択してください"))</f>
        <v>0</v>
      </c>
      <c r="AB58" s="308"/>
      <c r="AC58" s="308"/>
      <c r="AD58" s="308"/>
      <c r="AE58" s="308"/>
      <c r="AF58" s="309"/>
      <c r="AG58" s="307">
        <f>IF($AK$3="４週",SUMIFS($AK$11:$AK$30,$B$11:$B$30,AG54)/4/$AH$5,IF($AK$3="歴月",SUMIFS($AK$11:$AK$30,$B$11:$B$30,AG54)/$AL$5,"記載する期間を選択してください"))</f>
        <v>0</v>
      </c>
      <c r="AH58" s="308"/>
      <c r="AI58" s="308"/>
      <c r="AJ58" s="308"/>
      <c r="AK58" s="309"/>
      <c r="AL58" s="307">
        <f>IF($AK$3="４週",SUMIFS($AK$11:$AK$30,$B$11:$B$30,AL54)/4/$AH$5,IF($AK$3="歴月",SUMIFS($AK$11:$AK$30,$B$11:$B$30,AL54)/$AL$5,"記載する期間を選択してください"))</f>
        <v>0</v>
      </c>
      <c r="AM58" s="309"/>
      <c r="AN58" s="62"/>
    </row>
    <row r="59" spans="1:40" ht="4.9000000000000004" customHeight="1">
      <c r="A59" s="62"/>
      <c r="B59" s="59"/>
      <c r="C59" s="70">
        <v>2</v>
      </c>
      <c r="D59" s="70"/>
      <c r="E59" s="70">
        <v>3</v>
      </c>
      <c r="F59" s="70"/>
      <c r="G59" s="70"/>
      <c r="H59" s="70"/>
      <c r="I59" s="70">
        <v>4</v>
      </c>
      <c r="J59" s="70"/>
      <c r="K59" s="70"/>
      <c r="L59" s="70"/>
      <c r="M59" s="70"/>
      <c r="N59" s="70"/>
      <c r="O59" s="70">
        <v>5</v>
      </c>
      <c r="P59" s="70"/>
      <c r="Q59" s="70"/>
      <c r="R59" s="70"/>
      <c r="S59" s="70"/>
      <c r="T59" s="70"/>
      <c r="U59" s="70">
        <v>6</v>
      </c>
      <c r="V59" s="70"/>
      <c r="W59" s="70"/>
      <c r="X59" s="70"/>
      <c r="Y59" s="70"/>
      <c r="Z59" s="70"/>
      <c r="AA59" s="70">
        <v>7</v>
      </c>
      <c r="AB59" s="70"/>
      <c r="AC59" s="70"/>
      <c r="AD59" s="70"/>
      <c r="AE59" s="70"/>
      <c r="AF59" s="70"/>
      <c r="AG59" s="70">
        <v>8</v>
      </c>
      <c r="AH59" s="70"/>
      <c r="AI59" s="70"/>
      <c r="AJ59" s="70"/>
      <c r="AK59" s="70"/>
      <c r="AL59" s="70">
        <v>9</v>
      </c>
      <c r="AM59" s="86"/>
      <c r="AN59" s="62"/>
    </row>
    <row r="60" spans="1:40" ht="15" customHeight="1">
      <c r="A60" s="60" t="s">
        <v>118</v>
      </c>
      <c r="B60" s="80"/>
      <c r="C60" s="81"/>
      <c r="D60" s="81"/>
      <c r="E60" s="81"/>
      <c r="F60" s="82"/>
      <c r="G60" s="81"/>
      <c r="H60" s="70"/>
      <c r="I60" s="70"/>
      <c r="J60" s="70"/>
      <c r="K60" s="70"/>
      <c r="L60" s="70"/>
      <c r="M60" s="70"/>
      <c r="N60" s="70"/>
      <c r="O60" s="70"/>
      <c r="P60" s="70"/>
      <c r="Q60" s="70"/>
      <c r="R60" s="70">
        <v>6</v>
      </c>
      <c r="S60" s="70"/>
      <c r="T60" s="70"/>
      <c r="U60" s="70"/>
      <c r="V60" s="70"/>
      <c r="W60" s="70"/>
      <c r="X60" s="70">
        <v>7</v>
      </c>
      <c r="Y60" s="70"/>
      <c r="Z60" s="70"/>
      <c r="AA60" s="70"/>
      <c r="AB60" s="70"/>
      <c r="AC60" s="70"/>
      <c r="AD60" s="70">
        <v>8</v>
      </c>
      <c r="AE60" s="70"/>
      <c r="AF60" s="70"/>
      <c r="AG60" s="71"/>
      <c r="AH60" s="71"/>
      <c r="AI60" s="71"/>
      <c r="AJ60" s="71">
        <v>9</v>
      </c>
      <c r="AK60" s="69"/>
      <c r="AL60" s="69"/>
      <c r="AM60" s="62"/>
    </row>
    <row r="61" spans="1:40" s="60" customFormat="1" ht="15" customHeight="1">
      <c r="A61" s="60" t="s">
        <v>119</v>
      </c>
      <c r="B61" s="76"/>
      <c r="C61" s="76"/>
      <c r="D61" s="76"/>
      <c r="E61" s="76"/>
      <c r="F61" s="76"/>
      <c r="G61" s="76"/>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row>
    <row r="62" spans="1:40" s="60" customFormat="1" ht="15" customHeight="1">
      <c r="A62" s="60" t="s">
        <v>120</v>
      </c>
      <c r="B62" s="76"/>
      <c r="C62" s="76"/>
      <c r="D62" s="76"/>
      <c r="E62" s="76"/>
      <c r="F62" s="76"/>
      <c r="G62" s="76"/>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row>
    <row r="63" spans="1:40" s="60" customFormat="1" ht="15" customHeight="1">
      <c r="A63" s="60" t="s">
        <v>121</v>
      </c>
      <c r="B63" s="76"/>
      <c r="C63" s="76"/>
      <c r="D63" s="76"/>
      <c r="E63" s="76"/>
      <c r="F63" s="76"/>
      <c r="G63" s="76"/>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row>
    <row r="64" spans="1:40" s="60" customFormat="1" ht="15" customHeight="1">
      <c r="A64" s="60" t="s">
        <v>122</v>
      </c>
      <c r="B64" s="76"/>
      <c r="C64" s="76"/>
      <c r="D64" s="76"/>
      <c r="E64" s="76"/>
      <c r="F64" s="76"/>
      <c r="G64" s="76"/>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row>
    <row r="65" spans="1:7" ht="15" customHeight="1">
      <c r="A65" s="60" t="s">
        <v>123</v>
      </c>
      <c r="B65" s="83"/>
      <c r="C65" s="60"/>
      <c r="D65" s="60"/>
      <c r="E65" s="60"/>
      <c r="F65" s="60"/>
      <c r="G65" s="60"/>
    </row>
    <row r="66" spans="1:7" ht="15" customHeight="1">
      <c r="A66" s="60" t="s">
        <v>124</v>
      </c>
      <c r="B66" s="83"/>
      <c r="C66" s="60"/>
      <c r="D66" s="60"/>
      <c r="E66" s="60"/>
      <c r="F66" s="60"/>
      <c r="G66" s="60"/>
    </row>
    <row r="67" spans="1:7" ht="15" customHeight="1">
      <c r="A67" s="60"/>
      <c r="B67" s="68" t="s">
        <v>125</v>
      </c>
      <c r="C67" s="258" t="s">
        <v>126</v>
      </c>
      <c r="D67" s="258"/>
      <c r="E67" s="258"/>
      <c r="F67" s="60"/>
      <c r="G67" s="60"/>
    </row>
    <row r="68" spans="1:7" ht="15" customHeight="1">
      <c r="A68" s="60"/>
      <c r="B68" s="85" t="s">
        <v>127</v>
      </c>
      <c r="C68" s="306" t="s">
        <v>205</v>
      </c>
      <c r="D68" s="306"/>
      <c r="E68" s="306"/>
      <c r="F68" s="60"/>
      <c r="G68" s="60"/>
    </row>
    <row r="69" spans="1:7" ht="15" customHeight="1">
      <c r="A69" s="60"/>
      <c r="B69" s="85" t="s">
        <v>128</v>
      </c>
      <c r="C69" s="306" t="s">
        <v>206</v>
      </c>
      <c r="D69" s="306"/>
      <c r="E69" s="306"/>
      <c r="F69" s="60"/>
      <c r="G69" s="60"/>
    </row>
    <row r="70" spans="1:7" ht="15" customHeight="1">
      <c r="A70" s="60"/>
      <c r="B70" s="85" t="s">
        <v>129</v>
      </c>
      <c r="C70" s="306" t="s">
        <v>207</v>
      </c>
      <c r="D70" s="306"/>
      <c r="E70" s="306"/>
      <c r="F70" s="60"/>
      <c r="G70" s="60"/>
    </row>
    <row r="71" spans="1:7" ht="15" customHeight="1">
      <c r="A71" s="60"/>
      <c r="B71" s="85" t="s">
        <v>130</v>
      </c>
      <c r="C71" s="306" t="s">
        <v>208</v>
      </c>
      <c r="D71" s="306"/>
      <c r="E71" s="306"/>
      <c r="F71" s="60"/>
      <c r="G71" s="60"/>
    </row>
    <row r="72" spans="1:7" ht="15" customHeight="1">
      <c r="A72" s="60"/>
      <c r="B72" s="60" t="s">
        <v>131</v>
      </c>
      <c r="C72" s="60"/>
      <c r="D72" s="60"/>
      <c r="E72" s="60"/>
      <c r="F72" s="60"/>
      <c r="G72" s="60"/>
    </row>
    <row r="73" spans="1:7" ht="15" customHeight="1">
      <c r="A73" s="60"/>
      <c r="B73" s="60" t="s">
        <v>132</v>
      </c>
      <c r="C73" s="60"/>
      <c r="D73" s="60"/>
      <c r="E73" s="60"/>
      <c r="F73" s="60"/>
      <c r="G73" s="60"/>
    </row>
    <row r="74" spans="1:7" ht="15" customHeight="1">
      <c r="A74" s="60"/>
      <c r="B74" s="60" t="s">
        <v>133</v>
      </c>
      <c r="C74" s="60"/>
      <c r="D74" s="60"/>
      <c r="E74" s="60"/>
      <c r="F74" s="60"/>
      <c r="G74" s="60"/>
    </row>
    <row r="75" spans="1:7" ht="15" customHeight="1">
      <c r="A75" s="60" t="s">
        <v>134</v>
      </c>
      <c r="B75" s="83"/>
      <c r="C75" s="60"/>
      <c r="D75" s="60"/>
      <c r="E75" s="60"/>
      <c r="F75" s="60"/>
      <c r="G75" s="60"/>
    </row>
    <row r="76" spans="1:7" ht="15" customHeight="1">
      <c r="A76" s="60" t="s">
        <v>172</v>
      </c>
      <c r="B76" s="83"/>
      <c r="C76" s="60"/>
      <c r="D76" s="60"/>
      <c r="E76" s="60"/>
      <c r="F76" s="60"/>
      <c r="G76" s="60"/>
    </row>
    <row r="77" spans="1:7" ht="15" customHeight="1">
      <c r="A77" s="60" t="s">
        <v>215</v>
      </c>
      <c r="B77" s="83"/>
      <c r="C77" s="60"/>
      <c r="D77" s="60"/>
      <c r="E77" s="60"/>
      <c r="F77" s="60"/>
      <c r="G77" s="60"/>
    </row>
    <row r="78" spans="1:7" ht="15" customHeight="1">
      <c r="A78" s="60" t="s">
        <v>135</v>
      </c>
      <c r="B78" s="83"/>
      <c r="C78" s="60"/>
      <c r="D78" s="60"/>
      <c r="E78" s="60"/>
      <c r="F78" s="60"/>
      <c r="G78" s="60"/>
    </row>
    <row r="79" spans="1:7" ht="15" customHeight="1">
      <c r="A79" s="60" t="s">
        <v>136</v>
      </c>
      <c r="B79" s="83"/>
      <c r="C79" s="60"/>
      <c r="D79" s="60"/>
      <c r="E79" s="60"/>
      <c r="F79" s="60"/>
      <c r="G79" s="60"/>
    </row>
    <row r="80" spans="1:7" ht="15" customHeight="1">
      <c r="A80" s="60" t="s">
        <v>137</v>
      </c>
      <c r="B80" s="83"/>
      <c r="C80" s="60"/>
      <c r="D80" s="60"/>
      <c r="E80" s="60"/>
      <c r="F80" s="60"/>
      <c r="G80" s="60"/>
    </row>
    <row r="81" spans="1:7" ht="15" customHeight="1">
      <c r="A81" s="60"/>
      <c r="B81" s="60" t="s">
        <v>138</v>
      </c>
      <c r="C81" s="60"/>
      <c r="D81" s="60"/>
      <c r="E81" s="60"/>
      <c r="F81" s="60"/>
      <c r="G81" s="60"/>
    </row>
    <row r="82" spans="1:7" ht="15" customHeight="1">
      <c r="A82" s="60"/>
      <c r="B82" s="60" t="s">
        <v>139</v>
      </c>
      <c r="C82" s="60"/>
      <c r="D82" s="60"/>
      <c r="E82" s="60"/>
      <c r="F82" s="60"/>
      <c r="G82" s="60"/>
    </row>
    <row r="83" spans="1:7" ht="15" customHeight="1">
      <c r="A83" s="60" t="s">
        <v>140</v>
      </c>
      <c r="B83" s="83"/>
      <c r="C83" s="60"/>
      <c r="D83" s="60"/>
      <c r="E83" s="60"/>
      <c r="F83" s="60"/>
      <c r="G83" s="60"/>
    </row>
    <row r="84" spans="1:7" ht="15" customHeight="1">
      <c r="A84" s="60" t="s">
        <v>141</v>
      </c>
      <c r="B84" s="83"/>
      <c r="C84" s="60"/>
      <c r="D84" s="60"/>
      <c r="E84" s="60"/>
      <c r="F84" s="60"/>
      <c r="G84" s="60"/>
    </row>
    <row r="85" spans="1:7" ht="15" customHeight="1">
      <c r="A85" s="60" t="s">
        <v>142</v>
      </c>
      <c r="B85" s="83"/>
      <c r="C85" s="60"/>
      <c r="D85" s="60"/>
      <c r="E85" s="60"/>
      <c r="F85" s="60"/>
      <c r="G85" s="60"/>
    </row>
    <row r="86" spans="1:7" ht="15" customHeight="1">
      <c r="A86" s="60" t="s">
        <v>143</v>
      </c>
      <c r="B86" s="83"/>
      <c r="C86" s="60"/>
      <c r="D86" s="60"/>
      <c r="E86" s="60"/>
      <c r="F86" s="60"/>
      <c r="G86" s="60"/>
    </row>
    <row r="87" spans="1:7" ht="15" customHeight="1">
      <c r="A87" s="60" t="s">
        <v>144</v>
      </c>
      <c r="B87" s="83"/>
      <c r="C87" s="60"/>
      <c r="D87" s="60"/>
      <c r="E87" s="60"/>
      <c r="F87" s="60"/>
      <c r="G87" s="60"/>
    </row>
    <row r="88" spans="1:7" ht="15" customHeight="1">
      <c r="A88" s="60" t="s">
        <v>145</v>
      </c>
      <c r="B88" s="83"/>
      <c r="C88" s="60"/>
      <c r="D88" s="60"/>
      <c r="E88" s="60"/>
      <c r="F88" s="60"/>
      <c r="G88" s="60"/>
    </row>
    <row r="89" spans="1:7" ht="15" customHeight="1">
      <c r="A89" s="60" t="s">
        <v>146</v>
      </c>
      <c r="B89" s="83"/>
      <c r="C89" s="60"/>
      <c r="D89" s="60"/>
      <c r="E89" s="60"/>
      <c r="F89" s="60"/>
      <c r="G89" s="60"/>
    </row>
    <row r="90" spans="1:7" ht="15" customHeight="1">
      <c r="A90" s="60" t="s">
        <v>147</v>
      </c>
      <c r="B90" s="83"/>
      <c r="C90" s="60"/>
      <c r="D90" s="60"/>
      <c r="E90" s="60"/>
      <c r="F90" s="60"/>
      <c r="G90" s="60"/>
    </row>
  </sheetData>
  <mergeCells count="267">
    <mergeCell ref="X56:Z56"/>
    <mergeCell ref="AA56:AC56"/>
    <mergeCell ref="I58:N58"/>
    <mergeCell ref="O58:T58"/>
    <mergeCell ref="U58:Z58"/>
    <mergeCell ref="AA58:AF58"/>
    <mergeCell ref="U57:W57"/>
    <mergeCell ref="X57:Z57"/>
    <mergeCell ref="AA57:AC57"/>
    <mergeCell ref="AD57:AF57"/>
    <mergeCell ref="U56:W56"/>
    <mergeCell ref="C71:E71"/>
    <mergeCell ref="AG58:AK58"/>
    <mergeCell ref="AL58:AM58"/>
    <mergeCell ref="AD56:AF56"/>
    <mergeCell ref="AG56:AI56"/>
    <mergeCell ref="AJ56:AK56"/>
    <mergeCell ref="F57:H57"/>
    <mergeCell ref="I57:K57"/>
    <mergeCell ref="L57:N57"/>
    <mergeCell ref="O57:Q57"/>
    <mergeCell ref="R57:T57"/>
    <mergeCell ref="F56:H56"/>
    <mergeCell ref="I56:K56"/>
    <mergeCell ref="C67:E67"/>
    <mergeCell ref="C68:E68"/>
    <mergeCell ref="C69:E69"/>
    <mergeCell ref="C70:E70"/>
    <mergeCell ref="C58:D58"/>
    <mergeCell ref="E58:H58"/>
    <mergeCell ref="L56:N56"/>
    <mergeCell ref="O56:Q56"/>
    <mergeCell ref="R56:T56"/>
    <mergeCell ref="AG57:AI57"/>
    <mergeCell ref="AJ57:AK57"/>
    <mergeCell ref="A51:B51"/>
    <mergeCell ref="C51:D51"/>
    <mergeCell ref="E51:H51"/>
    <mergeCell ref="I51:N51"/>
    <mergeCell ref="C54:D54"/>
    <mergeCell ref="E54:H54"/>
    <mergeCell ref="I54:N54"/>
    <mergeCell ref="AL54:AM54"/>
    <mergeCell ref="F55:H55"/>
    <mergeCell ref="I55:K55"/>
    <mergeCell ref="L55:N55"/>
    <mergeCell ref="O55:Q55"/>
    <mergeCell ref="R55:T55"/>
    <mergeCell ref="U55:W55"/>
    <mergeCell ref="X55:Z55"/>
    <mergeCell ref="AA55:AC55"/>
    <mergeCell ref="AD55:AF55"/>
    <mergeCell ref="AG55:AI55"/>
    <mergeCell ref="AJ55:AK55"/>
    <mergeCell ref="O54:T54"/>
    <mergeCell ref="U54:Z54"/>
    <mergeCell ref="AA54:AF54"/>
    <mergeCell ref="AG54:AK54"/>
    <mergeCell ref="O51:T51"/>
    <mergeCell ref="AD47:AF47"/>
    <mergeCell ref="AG47:AI47"/>
    <mergeCell ref="AJ47:AK47"/>
    <mergeCell ref="A50:B50"/>
    <mergeCell ref="C50:D50"/>
    <mergeCell ref="E50:H50"/>
    <mergeCell ref="I50:N50"/>
    <mergeCell ref="AD46:AF46"/>
    <mergeCell ref="AG46:AI46"/>
    <mergeCell ref="AJ46:AK46"/>
    <mergeCell ref="A47:C47"/>
    <mergeCell ref="F47:H47"/>
    <mergeCell ref="I47:K47"/>
    <mergeCell ref="L47:N47"/>
    <mergeCell ref="O47:Q47"/>
    <mergeCell ref="R47:T47"/>
    <mergeCell ref="U47:W47"/>
    <mergeCell ref="X47:Z47"/>
    <mergeCell ref="AA47:AC47"/>
    <mergeCell ref="O50:T50"/>
    <mergeCell ref="AD45:AF45"/>
    <mergeCell ref="AG45:AI45"/>
    <mergeCell ref="AJ45:AK45"/>
    <mergeCell ref="AL45:AL46"/>
    <mergeCell ref="B46:C46"/>
    <mergeCell ref="F46:H46"/>
    <mergeCell ref="I46:K46"/>
    <mergeCell ref="L46:N46"/>
    <mergeCell ref="O46:Q46"/>
    <mergeCell ref="R46:T46"/>
    <mergeCell ref="U46:W46"/>
    <mergeCell ref="X46:Z46"/>
    <mergeCell ref="AA46:AC46"/>
    <mergeCell ref="A45:C45"/>
    <mergeCell ref="F45:H45"/>
    <mergeCell ref="I45:K45"/>
    <mergeCell ref="L45:N45"/>
    <mergeCell ref="O45:Q45"/>
    <mergeCell ref="R45:T45"/>
    <mergeCell ref="U45:W45"/>
    <mergeCell ref="X45:Z45"/>
    <mergeCell ref="AA45:AC45"/>
    <mergeCell ref="AG42:AI42"/>
    <mergeCell ref="AJ42:AK42"/>
    <mergeCell ref="U44:W44"/>
    <mergeCell ref="X44:Z44"/>
    <mergeCell ref="AA44:AC44"/>
    <mergeCell ref="AD44:AF44"/>
    <mergeCell ref="AG44:AI44"/>
    <mergeCell ref="AJ44:AK44"/>
    <mergeCell ref="X43:Z43"/>
    <mergeCell ref="AA43:AC43"/>
    <mergeCell ref="AD43:AF43"/>
    <mergeCell ref="AG43:AI43"/>
    <mergeCell ref="AJ43:AK43"/>
    <mergeCell ref="AL43:AL44"/>
    <mergeCell ref="X41:Z41"/>
    <mergeCell ref="AA41:AC41"/>
    <mergeCell ref="AD41:AF41"/>
    <mergeCell ref="AG41:AI41"/>
    <mergeCell ref="AJ41:AK41"/>
    <mergeCell ref="A41:C41"/>
    <mergeCell ref="AL41:AL42"/>
    <mergeCell ref="B42:C42"/>
    <mergeCell ref="F42:H42"/>
    <mergeCell ref="I42:K42"/>
    <mergeCell ref="L42:N42"/>
    <mergeCell ref="O42:Q42"/>
    <mergeCell ref="R42:T42"/>
    <mergeCell ref="U42:W42"/>
    <mergeCell ref="X42:Z42"/>
    <mergeCell ref="AA42:AC42"/>
    <mergeCell ref="B44:C44"/>
    <mergeCell ref="F44:H44"/>
    <mergeCell ref="I44:K44"/>
    <mergeCell ref="L44:N44"/>
    <mergeCell ref="O44:Q44"/>
    <mergeCell ref="R44:T44"/>
    <mergeCell ref="AD42:AF42"/>
    <mergeCell ref="A43:C43"/>
    <mergeCell ref="F43:H43"/>
    <mergeCell ref="I43:K43"/>
    <mergeCell ref="L43:N43"/>
    <mergeCell ref="O43:Q43"/>
    <mergeCell ref="R43:T43"/>
    <mergeCell ref="U43:W43"/>
    <mergeCell ref="U41:W41"/>
    <mergeCell ref="F40:H40"/>
    <mergeCell ref="I40:K40"/>
    <mergeCell ref="L40:N40"/>
    <mergeCell ref="O40:Q40"/>
    <mergeCell ref="R40:T40"/>
    <mergeCell ref="F41:H41"/>
    <mergeCell ref="I41:K41"/>
    <mergeCell ref="L41:N41"/>
    <mergeCell ref="O41:Q41"/>
    <mergeCell ref="R41:T41"/>
    <mergeCell ref="AG40:AI40"/>
    <mergeCell ref="AJ40:AK40"/>
    <mergeCell ref="X39:Z39"/>
    <mergeCell ref="AA39:AC39"/>
    <mergeCell ref="AD39:AF39"/>
    <mergeCell ref="AG39:AI39"/>
    <mergeCell ref="AJ39:AK39"/>
    <mergeCell ref="U40:W40"/>
    <mergeCell ref="X40:Z40"/>
    <mergeCell ref="AA40:AC40"/>
    <mergeCell ref="AD40:AF40"/>
    <mergeCell ref="AG38:AI38"/>
    <mergeCell ref="AJ38:AK38"/>
    <mergeCell ref="F39:H39"/>
    <mergeCell ref="I39:K39"/>
    <mergeCell ref="L39:N39"/>
    <mergeCell ref="O39:Q39"/>
    <mergeCell ref="R39:T39"/>
    <mergeCell ref="F38:H38"/>
    <mergeCell ref="I38:K38"/>
    <mergeCell ref="L38:N38"/>
    <mergeCell ref="O38:Q38"/>
    <mergeCell ref="R38:T38"/>
    <mergeCell ref="U38:W38"/>
    <mergeCell ref="U39:W39"/>
    <mergeCell ref="A37:C37"/>
    <mergeCell ref="I37:K37"/>
    <mergeCell ref="F37:H37"/>
    <mergeCell ref="L37:N37"/>
    <mergeCell ref="O37:Q37"/>
    <mergeCell ref="R37:T37"/>
    <mergeCell ref="X38:Z38"/>
    <mergeCell ref="AA38:AC38"/>
    <mergeCell ref="AD38:AF38"/>
    <mergeCell ref="X36:Z36"/>
    <mergeCell ref="AA36:AC36"/>
    <mergeCell ref="AD36:AF36"/>
    <mergeCell ref="AG36:AI36"/>
    <mergeCell ref="AM29:AN29"/>
    <mergeCell ref="AM30:AN30"/>
    <mergeCell ref="U37:W37"/>
    <mergeCell ref="X37:Z37"/>
    <mergeCell ref="AA37:AC37"/>
    <mergeCell ref="AD37:AF37"/>
    <mergeCell ref="AG37:AI37"/>
    <mergeCell ref="AJ37:AK37"/>
    <mergeCell ref="AM37:AN37"/>
    <mergeCell ref="A31:E31"/>
    <mergeCell ref="AM31:AN32"/>
    <mergeCell ref="A32:E32"/>
    <mergeCell ref="A36:C36"/>
    <mergeCell ref="F36:H36"/>
    <mergeCell ref="I36:K36"/>
    <mergeCell ref="L36:N36"/>
    <mergeCell ref="O36:Q3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36:AN36"/>
    <mergeCell ref="AJ36:AK36"/>
    <mergeCell ref="R36:T36"/>
    <mergeCell ref="U36:W36"/>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K1:AN1"/>
    <mergeCell ref="M2:P2"/>
    <mergeCell ref="Q2:R2"/>
    <mergeCell ref="S2:T2"/>
    <mergeCell ref="U2:V2"/>
    <mergeCell ref="AK2:AN2"/>
    <mergeCell ref="AM13:AN13"/>
    <mergeCell ref="AM14:AN14"/>
    <mergeCell ref="AM15:AN15"/>
    <mergeCell ref="AM38:AN38"/>
    <mergeCell ref="AM39:AN39"/>
    <mergeCell ref="AM40:AN40"/>
    <mergeCell ref="AM41:AN41"/>
    <mergeCell ref="AM43:AN43"/>
    <mergeCell ref="AM45:AN45"/>
    <mergeCell ref="AM47:AN47"/>
    <mergeCell ref="AM42:AN42"/>
    <mergeCell ref="AM44:AN44"/>
    <mergeCell ref="AM46:AN46"/>
  </mergeCells>
  <phoneticPr fontId="3"/>
  <dataValidations count="9">
    <dataValidation type="list" allowBlank="1" showInputMessage="1" sqref="B13:B30" xr:uid="{00000000-0002-0000-1200-000000000000}">
      <formula1>INDIRECT($AK$1)</formula1>
    </dataValidation>
    <dataValidation operator="greaterThanOrEqual" allowBlank="1" showInputMessage="1" showErrorMessage="1" sqref="I48:I49 I52 L48:L49 L52 AL37:AL41 AJ37:AJ47 AM36 AM42 AM44 AL43 AM46 AL45" xr:uid="{00000000-0002-0000-1200-000003000000}"/>
    <dataValidation type="list" allowBlank="1" showInputMessage="1" showErrorMessage="1" sqref="C11:C30" xr:uid="{00000000-0002-0000-1200-000004000000}">
      <formula1>"A,B,C,D"</formula1>
    </dataValidation>
    <dataValidation type="whole" operator="greaterThanOrEqual" allowBlank="1" showInputMessage="1" showErrorMessage="1" sqref="L37:L47 O37:O47 R37:R47 U37:U47 X37:X47 AA37:AA47 AD37:AD47 I37:I47 D37:F47 AG37:AG47" xr:uid="{00000000-0002-0000-1200-000005000000}">
      <formula1>0</formula1>
    </dataValidation>
    <dataValidation allowBlank="1" showInputMessage="1" sqref="B11:B12" xr:uid="{1857A403-12F9-4A16-A9A5-7214599777F6}"/>
    <dataValidation type="decimal" allowBlank="1" showInputMessage="1" showErrorMessage="1" errorTitle="勤務時間上限" error="0～40時間の間で入力してください。" sqref="AH5:AJ5" xr:uid="{B6989650-7620-4D8D-BAA3-DEDC0A828213}">
      <formula1>0</formula1>
      <formula2>40</formula2>
    </dataValidation>
    <dataValidation type="decimal" allowBlank="1" showInputMessage="1" showErrorMessage="1" error="0～160時間で入力してください。" sqref="AL5" xr:uid="{BC87FB0B-41E1-4C4B-B537-0C9A20C0886A}">
      <formula1>0</formula1>
      <formula2>160</formula2>
    </dataValidation>
    <dataValidation type="list" allowBlank="1" showInputMessage="1" showErrorMessage="1" sqref="S2:T2" xr:uid="{E253B2D6-3F1D-4526-BDCD-D0F9F8C48D77}">
      <formula1>"1,2,3,4,5,6,7,8,9,10,11,12"</formula1>
    </dataValidation>
    <dataValidation allowBlank="1" showErrorMessage="1" sqref="AK3:AN4" xr:uid="{B47A2B26-EB49-489B-BEF5-718F6DD22111}"/>
  </dataValidations>
  <printOptions horizontalCentered="1" verticalCentered="1"/>
  <pageMargins left="0.19685039370078741" right="0.19685039370078741" top="0.39370078740157483" bottom="0.19685039370078741" header="0.19685039370078741" footer="0.39370078740157483"/>
  <pageSetup paperSize="9" scale="89" fitToWidth="0" fitToHeight="0" orientation="landscape" r:id="rId1"/>
  <headerFooter alignWithMargins="0">
    <oddHeader>&amp;L&amp;"ＭＳ ゴシック,標準"&amp;10（参考様式）</oddHeader>
  </headerFooter>
  <rowBreaks count="2" manualBreakCount="2">
    <brk id="34" max="39" man="1"/>
    <brk id="59" max="39" man="1"/>
  </rowBreaks>
  <ignoredErrors>
    <ignoredError sqref="F7" numberStoredAsText="1"/>
    <ignoredError sqref="D56 L56:AM57" formula="1"/>
  </ignoredErrors>
  <legacyDrawing r:id="rId2"/>
  <extLst>
    <ext xmlns:x14="http://schemas.microsoft.com/office/spreadsheetml/2009/9/main" uri="{78C0D931-6437-407d-A8EE-F0AAD7539E65}">
      <x14:conditionalFormattings>
        <x14:conditionalFormatting xmlns:xm="http://schemas.microsoft.com/office/excel/2006/main">
          <x14:cfRule type="expression" priority="4" id="{76D59B3E-2FC5-45D2-83A8-001A33BD7CDF}">
            <xm:f>$AK$1='★選択肢(公開時非表示)'!$A$3</xm:f>
            <x14:dxf>
              <fill>
                <patternFill>
                  <bgColor theme="2" tint="-0.24994659260841701"/>
                </patternFill>
              </fill>
            </x14:dxf>
          </x14:cfRule>
          <xm:sqref>I51:O51</xm:sqref>
        </x14:conditionalFormatting>
        <x14:conditionalFormatting xmlns:xm="http://schemas.microsoft.com/office/excel/2006/main">
          <x14:cfRule type="expression" priority="6" id="{9AB5A46C-C030-4D4C-BFFE-B4F1FD6226FD}">
            <xm:f>$AK$1='★選択肢(公開時非表示)'!$A$2</xm:f>
            <x14:dxf>
              <fill>
                <patternFill>
                  <bgColor theme="2" tint="-0.24994659260841701"/>
                </patternFill>
              </fill>
            </x14:dxf>
          </x14:cfRule>
          <xm:sqref>O51</xm:sqref>
        </x14:conditionalFormatting>
        <x14:conditionalFormatting xmlns:xm="http://schemas.microsoft.com/office/excel/2006/main">
          <x14:cfRule type="expression" priority="1" id="{573C04DB-4AC6-4BF5-8E1B-FB09EA64B020}">
            <xm:f>$AK$1='★選択肢(公開時非表示)'!$A$3</xm:f>
            <x14:dxf>
              <fill>
                <patternFill>
                  <bgColor rgb="FFA6A6A6"/>
                </patternFill>
              </fill>
            </x14:dxf>
          </x14:cfRule>
          <xm:sqref>O58:T58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56179D2-07FD-4D98-8496-DFC298EB7D75}">
          <x14:formula1>
            <xm:f>'★選択肢(公開時非表示)'!$A$2:$A$4</xm:f>
          </x14:formula1>
          <xm:sqref>AK1:AN1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tabColor theme="7" tint="0.79998168889431442"/>
  </sheetPr>
  <dimension ref="A1:K8"/>
  <sheetViews>
    <sheetView workbookViewId="0">
      <selection activeCell="F21" sqref="F21"/>
    </sheetView>
  </sheetViews>
  <sheetFormatPr defaultRowHeight="18.75"/>
  <cols>
    <col min="1" max="1" width="38.75" customWidth="1"/>
    <col min="2" max="2" width="9" customWidth="1"/>
    <col min="3" max="3" width="22" customWidth="1"/>
  </cols>
  <sheetData>
    <row r="1" spans="1:11">
      <c r="A1" t="s">
        <v>93</v>
      </c>
      <c r="B1" t="s">
        <v>182</v>
      </c>
      <c r="C1" t="s">
        <v>183</v>
      </c>
      <c r="D1" t="s">
        <v>184</v>
      </c>
      <c r="E1" t="s">
        <v>185</v>
      </c>
      <c r="F1" t="s">
        <v>186</v>
      </c>
      <c r="G1" t="s">
        <v>187</v>
      </c>
      <c r="H1" t="s">
        <v>188</v>
      </c>
      <c r="I1" t="s">
        <v>189</v>
      </c>
      <c r="J1" t="s">
        <v>190</v>
      </c>
      <c r="K1" t="s">
        <v>191</v>
      </c>
    </row>
    <row r="2" spans="1:11">
      <c r="A2" s="98" t="s">
        <v>173</v>
      </c>
      <c r="B2" s="98" t="s">
        <v>149</v>
      </c>
      <c r="C2" s="98" t="s">
        <v>159</v>
      </c>
      <c r="D2" s="98" t="s">
        <v>174</v>
      </c>
      <c r="E2" s="98" t="s">
        <v>164</v>
      </c>
      <c r="F2" s="98" t="s">
        <v>192</v>
      </c>
      <c r="G2" s="98"/>
      <c r="H2" s="98"/>
      <c r="I2" s="98"/>
      <c r="J2" s="98"/>
    </row>
    <row r="3" spans="1:11">
      <c r="A3" s="98" t="s">
        <v>179</v>
      </c>
      <c r="B3" s="98" t="s">
        <v>149</v>
      </c>
      <c r="C3" s="98" t="s">
        <v>159</v>
      </c>
      <c r="D3" s="98" t="s">
        <v>174</v>
      </c>
      <c r="E3" s="98" t="s">
        <v>192</v>
      </c>
      <c r="F3" s="98"/>
      <c r="G3" s="98"/>
      <c r="H3" s="98"/>
      <c r="I3" s="98"/>
      <c r="J3" s="98"/>
    </row>
    <row r="4" spans="1:11">
      <c r="A4" s="98" t="s">
        <v>180</v>
      </c>
      <c r="B4" s="98" t="s">
        <v>149</v>
      </c>
      <c r="C4" s="98" t="s">
        <v>159</v>
      </c>
      <c r="D4" s="98" t="s">
        <v>174</v>
      </c>
      <c r="E4" s="98" t="s">
        <v>164</v>
      </c>
      <c r="F4" s="98" t="s">
        <v>192</v>
      </c>
      <c r="G4" s="98"/>
      <c r="H4" s="98"/>
      <c r="I4" s="98"/>
      <c r="J4" s="98"/>
    </row>
    <row r="6" spans="1:11">
      <c r="A6" s="98" t="s">
        <v>210</v>
      </c>
      <c r="B6" s="98">
        <v>12</v>
      </c>
      <c r="C6">
        <v>30</v>
      </c>
    </row>
    <row r="7" spans="1:11">
      <c r="A7" s="98" t="s">
        <v>211</v>
      </c>
      <c r="B7" s="98">
        <v>12</v>
      </c>
      <c r="C7">
        <v>30</v>
      </c>
    </row>
    <row r="8" spans="1:11">
      <c r="A8" s="98" t="s">
        <v>212</v>
      </c>
      <c r="B8" s="98">
        <v>7.5</v>
      </c>
      <c r="C8">
        <v>20</v>
      </c>
    </row>
  </sheetData>
  <sheetProtection sheet="1" objects="1" scenario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付表３－２</vt:lpstr>
      <vt:lpstr>標準様式第4号(勤務形態一覧表(GH))</vt:lpstr>
      <vt:lpstr>★選択肢(公開時非表示)</vt:lpstr>
      <vt:lpstr>_1.介護サービス包括型</vt:lpstr>
      <vt:lpstr>_2.外部サービス利用型</vt:lpstr>
      <vt:lpstr>_3.日中サービス支援型</vt:lpstr>
      <vt:lpstr>'標準様式第4号(勤務形態一覧表(GH))'!Print_Area</vt:lpstr>
      <vt:lpstr>共同生活援助</vt:lpstr>
      <vt:lpstr>共同生活援助・介護サービス包括型</vt:lpstr>
      <vt:lpstr>共同生活援助・外部サービス利用型</vt:lpstr>
      <vt:lpstr>共同生活援助・日中サービス支援型</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2026-10-02T06:00:40Z</dcterms:modified>
</cp:coreProperties>
</file>