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O:\3701_子育ち支援課\所属共用フォルダ\13_子ども生活応援担当\子どもの貧困対策\R8年度\09_こども食堂推進補助事業\中間報告【4～11月】\UP用\"/>
    </mc:Choice>
  </mc:AlternateContent>
  <xr:revisionPtr revIDLastSave="0" documentId="13_ncr:1_{0BA58567-E585-4208-BF4D-6D84C2D51A3C}" xr6:coauthVersionLast="47" xr6:coauthVersionMax="47" xr10:uidLastSave="{00000000-0000-0000-0000-000000000000}"/>
  <bookViews>
    <workbookView xWindow="-120" yWindow="-120" windowWidth="29040" windowHeight="15720" activeTab="1" xr2:uid="{00000000-000D-0000-FFFF-FFFF00000000}"/>
  </bookViews>
  <sheets>
    <sheet name="帳簿記載例" sheetId="23" r:id="rId1"/>
    <sheet name="所要額内訳書" sheetId="5" r:id="rId2"/>
    <sheet name="按分算出経費（会食）" sheetId="20" r:id="rId3"/>
    <sheet name="（案）【標準型+連携強化型】" sheetId="6" state="hidden" r:id="rId4"/>
  </sheets>
  <definedNames>
    <definedName name="_xlnm.Print_Area" localSheetId="3">'（案）【標準型+連携強化型】'!$A$1:$K$65</definedName>
    <definedName name="_xlnm.Print_Area" localSheetId="1">所要額内訳書!$A$1:$O$70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23" l="1"/>
  <c r="L6" i="23"/>
  <c r="K7" i="23"/>
  <c r="L7" i="23" s="1"/>
  <c r="K8" i="23"/>
  <c r="L8" i="23"/>
  <c r="K9" i="23"/>
  <c r="L9" i="23"/>
  <c r="K10" i="23"/>
  <c r="L10" i="23" s="1"/>
  <c r="K13" i="23"/>
  <c r="K11" i="23" l="1"/>
  <c r="O30" i="5" l="1"/>
  <c r="O27" i="5"/>
  <c r="F25" i="5"/>
  <c r="D25" i="5" s="1"/>
  <c r="O23" i="5"/>
  <c r="K33" i="5"/>
  <c r="F93" i="20"/>
  <c r="D93" i="20"/>
  <c r="F92" i="20"/>
  <c r="D92" i="20"/>
  <c r="D91" i="20"/>
  <c r="F91" i="20" s="1"/>
  <c r="F90" i="20"/>
  <c r="D90" i="20"/>
  <c r="F89" i="20"/>
  <c r="D89" i="20"/>
  <c r="D88" i="20"/>
  <c r="F88" i="20" s="1"/>
  <c r="F87" i="20"/>
  <c r="D87" i="20"/>
  <c r="F86" i="20"/>
  <c r="D86" i="20"/>
  <c r="D85" i="20"/>
  <c r="F85" i="20" s="1"/>
  <c r="F84" i="20"/>
  <c r="D84" i="20"/>
  <c r="F83" i="20"/>
  <c r="D83" i="20"/>
  <c r="D82" i="20"/>
  <c r="F82" i="20" s="1"/>
  <c r="F73" i="20"/>
  <c r="D73" i="20"/>
  <c r="F72" i="20"/>
  <c r="D72" i="20"/>
  <c r="D71" i="20"/>
  <c r="F71" i="20" s="1"/>
  <c r="D70" i="20"/>
  <c r="F70" i="20" s="1"/>
  <c r="F69" i="20"/>
  <c r="D69" i="20"/>
  <c r="D68" i="20"/>
  <c r="F68" i="20" s="1"/>
  <c r="F67" i="20"/>
  <c r="D67" i="20"/>
  <c r="F66" i="20"/>
  <c r="D66" i="20"/>
  <c r="D65" i="20"/>
  <c r="F65" i="20" s="1"/>
  <c r="D64" i="20"/>
  <c r="F64" i="20" s="1"/>
  <c r="F63" i="20"/>
  <c r="D63" i="20"/>
  <c r="D62" i="20"/>
  <c r="F62" i="20" s="1"/>
  <c r="D56" i="20"/>
  <c r="F56" i="20" s="1"/>
  <c r="F55" i="20"/>
  <c r="D55" i="20"/>
  <c r="D54" i="20"/>
  <c r="F54" i="20" s="1"/>
  <c r="F53" i="20"/>
  <c r="D53" i="20"/>
  <c r="F52" i="20"/>
  <c r="D52" i="20"/>
  <c r="D51" i="20"/>
  <c r="F51" i="20" s="1"/>
  <c r="F50" i="20"/>
  <c r="D50" i="20"/>
  <c r="F49" i="20"/>
  <c r="D49" i="20"/>
  <c r="D48" i="20"/>
  <c r="F48" i="20" s="1"/>
  <c r="F47" i="20"/>
  <c r="D47" i="20"/>
  <c r="F46" i="20"/>
  <c r="D46" i="20"/>
  <c r="D45" i="20"/>
  <c r="F45" i="20" s="1"/>
  <c r="F39" i="20"/>
  <c r="D39" i="20"/>
  <c r="F38" i="20"/>
  <c r="D38" i="20"/>
  <c r="D37" i="20"/>
  <c r="F37" i="20" s="1"/>
  <c r="F36" i="20"/>
  <c r="D36" i="20"/>
  <c r="F35" i="20"/>
  <c r="D35" i="20"/>
  <c r="D34" i="20"/>
  <c r="F34" i="20" s="1"/>
  <c r="F33" i="20"/>
  <c r="D33" i="20"/>
  <c r="F32" i="20"/>
  <c r="D32" i="20"/>
  <c r="D31" i="20"/>
  <c r="F31" i="20" s="1"/>
  <c r="F30" i="20"/>
  <c r="D30" i="20"/>
  <c r="F29" i="20"/>
  <c r="D29" i="20"/>
  <c r="D28" i="20"/>
  <c r="F28" i="20" s="1"/>
  <c r="D19" i="20"/>
  <c r="F19" i="20" s="1"/>
  <c r="D18" i="20"/>
  <c r="F18" i="20" s="1"/>
  <c r="D17" i="20"/>
  <c r="F17" i="20" s="1"/>
  <c r="D16" i="20"/>
  <c r="F16" i="20" s="1"/>
  <c r="F15" i="20"/>
  <c r="D15" i="20"/>
  <c r="D14" i="20"/>
  <c r="F14" i="20" s="1"/>
  <c r="F13" i="20"/>
  <c r="D13" i="20"/>
  <c r="D12" i="20"/>
  <c r="F12" i="20" s="1"/>
  <c r="D11" i="20"/>
  <c r="F11" i="20" s="1"/>
  <c r="D10" i="20"/>
  <c r="F10" i="20" s="1"/>
  <c r="F9" i="20"/>
  <c r="D9" i="20"/>
  <c r="D8" i="20"/>
  <c r="F8" i="20" s="1"/>
  <c r="O26" i="5"/>
  <c r="O28" i="5"/>
  <c r="O32" i="5"/>
  <c r="F30" i="5" l="1"/>
  <c r="D30" i="5" s="1"/>
  <c r="F31" i="5"/>
  <c r="D31" i="5" s="1"/>
  <c r="F27" i="5"/>
  <c r="D27" i="5" s="1"/>
  <c r="F24" i="5"/>
  <c r="D24" i="5" s="1"/>
  <c r="O25" i="5"/>
  <c r="O31" i="5"/>
  <c r="F32" i="5"/>
  <c r="D32" i="5" s="1"/>
  <c r="O29" i="5"/>
  <c r="F23" i="5"/>
  <c r="D23" i="5" s="1"/>
  <c r="O24" i="5"/>
  <c r="F28" i="5"/>
  <c r="D28" i="5" s="1"/>
  <c r="F29" i="5"/>
  <c r="D29" i="5" s="1"/>
  <c r="F26" i="5"/>
  <c r="D26" i="5" s="1"/>
  <c r="O22" i="5"/>
  <c r="F21" i="5" l="1"/>
  <c r="O21" i="5"/>
  <c r="F22" i="5"/>
  <c r="D22" i="5" s="1"/>
  <c r="H33" i="5"/>
  <c r="E60" i="5"/>
  <c r="N33" i="5"/>
  <c r="F33" i="5" l="1"/>
  <c r="A16" i="5" s="1"/>
  <c r="D21" i="5"/>
  <c r="E16" i="5" s="1"/>
  <c r="E61" i="5"/>
  <c r="A50" i="5" s="1"/>
  <c r="E50" i="5" s="1"/>
  <c r="D57" i="6" l="1"/>
  <c r="A47" i="6" s="1"/>
  <c r="E47" i="6" s="1"/>
  <c r="J31" i="6"/>
  <c r="B14" i="6" s="1"/>
  <c r="I31" i="6"/>
  <c r="H31" i="6"/>
  <c r="G31" i="6"/>
  <c r="F31" i="6"/>
  <c r="E30" i="6"/>
  <c r="E29" i="6"/>
  <c r="E28" i="6"/>
  <c r="E27" i="6"/>
  <c r="E26" i="6"/>
  <c r="E25" i="6"/>
  <c r="E24" i="6"/>
  <c r="E23" i="6"/>
  <c r="E22" i="6"/>
  <c r="E21" i="6"/>
  <c r="E20" i="6"/>
  <c r="E19" i="6"/>
  <c r="C7" i="6"/>
  <c r="E31" i="6" l="1"/>
  <c r="A14" i="6" s="1"/>
  <c r="C14" i="6" s="1"/>
  <c r="G14" i="6" s="1"/>
  <c r="L33" i="5"/>
  <c r="G33" i="5" l="1"/>
  <c r="O33" i="5" s="1"/>
  <c r="I33" i="5"/>
  <c r="J33" i="5"/>
  <c r="M33" i="5"/>
  <c r="B16" i="5" s="1"/>
  <c r="C16" i="5" l="1"/>
  <c r="H16" i="5" s="1"/>
  <c r="C9" i="5" s="1"/>
  <c r="I9" i="5" l="1"/>
  <c r="I11" i="5"/>
</calcChain>
</file>

<file path=xl/sharedStrings.xml><?xml version="1.0" encoding="utf-8"?>
<sst xmlns="http://schemas.openxmlformats.org/spreadsheetml/2006/main" count="399" uniqueCount="171">
  <si>
    <t>こども食堂名</t>
    <rPh sb="3" eb="5">
      <t>ショクドウ</t>
    </rPh>
    <rPh sb="5" eb="6">
      <t>メイ</t>
    </rPh>
    <phoneticPr fontId="3"/>
  </si>
  <si>
    <t>参加人数</t>
    <rPh sb="0" eb="2">
      <t>サンカ</t>
    </rPh>
    <rPh sb="2" eb="4">
      <t>ニンズウ</t>
    </rPh>
    <phoneticPr fontId="2"/>
  </si>
  <si>
    <t>所要額内訳書</t>
    <rPh sb="0" eb="2">
      <t>ショヨウ</t>
    </rPh>
    <rPh sb="2" eb="3">
      <t>ガク</t>
    </rPh>
    <rPh sb="3" eb="6">
      <t>ウチワケショ</t>
    </rPh>
    <phoneticPr fontId="3"/>
  </si>
  <si>
    <t>合計</t>
    <rPh sb="0" eb="2">
      <t>ゴウケイ</t>
    </rPh>
    <phoneticPr fontId="2"/>
  </si>
  <si>
    <t>↑</t>
    <phoneticPr fontId="2"/>
  </si>
  <si>
    <t>「支出額A」に記入</t>
    <rPh sb="7" eb="9">
      <t>キニュウ</t>
    </rPh>
    <phoneticPr fontId="2"/>
  </si>
  <si>
    <t>項目</t>
    <rPh sb="0" eb="2">
      <t>コウモク</t>
    </rPh>
    <phoneticPr fontId="2"/>
  </si>
  <si>
    <t>対象経費</t>
    <rPh sb="0" eb="2">
      <t>タイショウ</t>
    </rPh>
    <rPh sb="2" eb="4">
      <t>ケイヒ</t>
    </rPh>
    <phoneticPr fontId="2"/>
  </si>
  <si>
    <t>需用費</t>
    <rPh sb="0" eb="3">
      <t>ジュヨウヒ</t>
    </rPh>
    <phoneticPr fontId="2"/>
  </si>
  <si>
    <t>役務費等</t>
    <rPh sb="0" eb="3">
      <t>エキムヒ</t>
    </rPh>
    <rPh sb="3" eb="4">
      <t>トウ</t>
    </rPh>
    <phoneticPr fontId="2"/>
  </si>
  <si>
    <t>需用費</t>
    <rPh sb="0" eb="3">
      <t>ジュヨウヒ</t>
    </rPh>
    <phoneticPr fontId="2"/>
  </si>
  <si>
    <t>使用料・賃借料</t>
    <rPh sb="0" eb="3">
      <t>シヨウリョウ</t>
    </rPh>
    <rPh sb="4" eb="7">
      <t>チンシャクリョウ</t>
    </rPh>
    <phoneticPr fontId="2"/>
  </si>
  <si>
    <t>役務費等</t>
    <rPh sb="0" eb="3">
      <t>エキムヒ</t>
    </rPh>
    <rPh sb="3" eb="4">
      <t>トウ</t>
    </rPh>
    <phoneticPr fontId="2"/>
  </si>
  <si>
    <t>事業に利用する消耗品費、案内のためのパンフレット等印刷物、光熱水費、食材費、車両の燃料費、配食・宅食及び食中毒防止対策・感染防止対策等に必要な経費
※光熱水費について、自宅、店舗等が実施場所の場合等、本事業の取組分としての金額が明確でない場合、開所時間分で按分する等の方法で算出すること。</t>
    <phoneticPr fontId="2"/>
  </si>
  <si>
    <t>通信費、郵便代、保険料、食材の運搬に係る交通費（スタッフの出勤のための交通費は含まない）
※自宅、店舗等が実施場所の場合等、本事業の取組分としての金額が明確でない場合、開所時間分で按分する等の方法で算出すること。</t>
    <phoneticPr fontId="2"/>
  </si>
  <si>
    <t>設備整備費</t>
    <rPh sb="0" eb="2">
      <t>セツビ</t>
    </rPh>
    <rPh sb="2" eb="4">
      <t>セイビ</t>
    </rPh>
    <rPh sb="4" eb="5">
      <t>ヒ</t>
    </rPh>
    <phoneticPr fontId="2"/>
  </si>
  <si>
    <t>４月</t>
    <rPh sb="1" eb="2">
      <t>ガツ</t>
    </rPh>
    <phoneticPr fontId="2"/>
  </si>
  <si>
    <t>５月</t>
    <rPh sb="1" eb="2">
      <t>ガツ</t>
    </rPh>
    <phoneticPr fontId="2"/>
  </si>
  <si>
    <t>６月</t>
  </si>
  <si>
    <t>７月</t>
  </si>
  <si>
    <t>８月</t>
  </si>
  <si>
    <t>９月</t>
  </si>
  <si>
    <t>１月</t>
  </si>
  <si>
    <t>２月</t>
  </si>
  <si>
    <t>３月</t>
  </si>
  <si>
    <t>10月</t>
    <phoneticPr fontId="2"/>
  </si>
  <si>
    <t>11月</t>
    <phoneticPr fontId="2"/>
  </si>
  <si>
    <t>12月</t>
    <phoneticPr fontId="2"/>
  </si>
  <si>
    <t>基準額Ｄ</t>
    <rPh sb="0" eb="2">
      <t>キジュン</t>
    </rPh>
    <rPh sb="2" eb="3">
      <t>ガク</t>
    </rPh>
    <phoneticPr fontId="3"/>
  </si>
  <si>
    <t>※２　以下を参考に、支出額の内訳を記載してください。</t>
    <rPh sb="3" eb="5">
      <t>イカ</t>
    </rPh>
    <rPh sb="6" eb="8">
      <t>サンコウ</t>
    </rPh>
    <rPh sb="10" eb="12">
      <t>シシュツ</t>
    </rPh>
    <rPh sb="12" eb="13">
      <t>ガク</t>
    </rPh>
    <rPh sb="14" eb="16">
      <t>ウチワケ</t>
    </rPh>
    <rPh sb="17" eb="19">
      <t>キサイ</t>
    </rPh>
    <phoneticPr fontId="2"/>
  </si>
  <si>
    <t>会場の賃料、車両の賃借料
※自宅、店舗等が実施場所の場合等、本事業の取組分としての金額が明確でない場合、開所時間分で按分する等の方法で算出すること。</t>
    <phoneticPr fontId="2"/>
  </si>
  <si>
    <t>こども食堂の新規立上げ又は支援拡充に必要となる備品、車両等のリース料及び購入費、会場整備費等
※食材費や消耗品費などの運営費は対象外</t>
    <phoneticPr fontId="2"/>
  </si>
  <si>
    <t>支出額</t>
    <rPh sb="0" eb="3">
      <t>シシュツガク</t>
    </rPh>
    <phoneticPr fontId="2"/>
  </si>
  <si>
    <t>使途※３</t>
    <rPh sb="0" eb="2">
      <t>シト</t>
    </rPh>
    <phoneticPr fontId="2"/>
  </si>
  <si>
    <t>補助金額Ｅ（ＣとＤのうち小さい額）</t>
    <rPh sb="0" eb="2">
      <t>ホジョ</t>
    </rPh>
    <rPh sb="2" eb="4">
      <t>キンガク</t>
    </rPh>
    <rPh sb="12" eb="13">
      <t>チイ</t>
    </rPh>
    <rPh sb="15" eb="16">
      <t>ガク</t>
    </rPh>
    <phoneticPr fontId="3"/>
  </si>
  <si>
    <t>支出額 Ｆ</t>
    <rPh sb="0" eb="3">
      <t>シシュツガク</t>
    </rPh>
    <phoneticPr fontId="3"/>
  </si>
  <si>
    <t>基準額Ｇ</t>
    <rPh sb="0" eb="2">
      <t>キジュン</t>
    </rPh>
    <rPh sb="2" eb="3">
      <t>ガク</t>
    </rPh>
    <phoneticPr fontId="3"/>
  </si>
  <si>
    <t>補助金額Ｈ（ＦとＧのうち小さい額）</t>
    <rPh sb="0" eb="2">
      <t>ホジョ</t>
    </rPh>
    <rPh sb="2" eb="4">
      <t>キンガク</t>
    </rPh>
    <rPh sb="12" eb="13">
      <t>チイ</t>
    </rPh>
    <rPh sb="15" eb="16">
      <t>ガク</t>
    </rPh>
    <phoneticPr fontId="3"/>
  </si>
  <si>
    <t>「支出額Ｆ」に記入</t>
    <rPh sb="7" eb="9">
      <t>キニュウ</t>
    </rPh>
    <phoneticPr fontId="2"/>
  </si>
  <si>
    <t>補助総額
（補助金額Ｅ+Ｈ）</t>
    <rPh sb="0" eb="2">
      <t>ホジョ</t>
    </rPh>
    <rPh sb="2" eb="4">
      <t>ソウガク</t>
    </rPh>
    <rPh sb="6" eb="8">
      <t>ホジョ</t>
    </rPh>
    <rPh sb="8" eb="10">
      <t>キンガク</t>
    </rPh>
    <phoneticPr fontId="3"/>
  </si>
  <si>
    <t>１.こども食堂の開催、配食・宅食による取組に係る経費</t>
    <rPh sb="5" eb="7">
      <t>ショクドウ</t>
    </rPh>
    <rPh sb="8" eb="10">
      <t>カイサイ</t>
    </rPh>
    <rPh sb="11" eb="13">
      <t>ハイショク</t>
    </rPh>
    <rPh sb="14" eb="15">
      <t>タク</t>
    </rPh>
    <rPh sb="15" eb="16">
      <t>ショク</t>
    </rPh>
    <rPh sb="19" eb="21">
      <t>トリクミ</t>
    </rPh>
    <rPh sb="22" eb="23">
      <t>カカ</t>
    </rPh>
    <rPh sb="24" eb="26">
      <t>ケイヒ</t>
    </rPh>
    <phoneticPr fontId="2"/>
  </si>
  <si>
    <t>２.新たなこども食堂の立上げ及び支援の拡充に係る経費</t>
    <rPh sb="2" eb="3">
      <t>アラタ</t>
    </rPh>
    <rPh sb="8" eb="10">
      <t>ショクドウ</t>
    </rPh>
    <rPh sb="11" eb="13">
      <t>タチア</t>
    </rPh>
    <rPh sb="14" eb="15">
      <t>オヨ</t>
    </rPh>
    <rPh sb="16" eb="18">
      <t>シエン</t>
    </rPh>
    <rPh sb="19" eb="21">
      <t>カクジュウ</t>
    </rPh>
    <rPh sb="22" eb="23">
      <t>カカ</t>
    </rPh>
    <rPh sb="24" eb="26">
      <t>ケイヒ</t>
    </rPh>
    <phoneticPr fontId="2"/>
  </si>
  <si>
    <t>※３　以下を参考に、使途を記載してください。</t>
    <rPh sb="3" eb="5">
      <t>イカ</t>
    </rPh>
    <rPh sb="6" eb="8">
      <t>サンコウ</t>
    </rPh>
    <rPh sb="10" eb="12">
      <t>シト</t>
    </rPh>
    <rPh sb="13" eb="15">
      <t>キサイ</t>
    </rPh>
    <phoneticPr fontId="2"/>
  </si>
  <si>
    <t>参加費</t>
    <rPh sb="0" eb="3">
      <t>サンカヒ</t>
    </rPh>
    <phoneticPr fontId="2"/>
  </si>
  <si>
    <t>こども食堂</t>
    <rPh sb="3" eb="5">
      <t>ショクドウ</t>
    </rPh>
    <phoneticPr fontId="3"/>
  </si>
  <si>
    <t>配食・宅食</t>
    <rPh sb="0" eb="2">
      <t>ハイショク</t>
    </rPh>
    <rPh sb="3" eb="4">
      <t>タク</t>
    </rPh>
    <rPh sb="4" eb="5">
      <t>ショク</t>
    </rPh>
    <phoneticPr fontId="2"/>
  </si>
  <si>
    <t>回</t>
    <rPh sb="0" eb="1">
      <t>カイ</t>
    </rPh>
    <phoneticPr fontId="2"/>
  </si>
  <si>
    <t>合計額を「収入額B」に記入</t>
    <rPh sb="0" eb="2">
      <t>ゴウケイ</t>
    </rPh>
    <rPh sb="2" eb="3">
      <t>ガク</t>
    </rPh>
    <rPh sb="5" eb="7">
      <t>シュウニュウ</t>
    </rPh>
    <rPh sb="7" eb="8">
      <t>ガク</t>
    </rPh>
    <rPh sb="11" eb="13">
      <t>キニュウ</t>
    </rPh>
    <phoneticPr fontId="2"/>
  </si>
  <si>
    <t>購入理由や支援拡充内容について記載してください。</t>
    <rPh sb="0" eb="2">
      <t>コウニュウ</t>
    </rPh>
    <rPh sb="2" eb="4">
      <t>リユウ</t>
    </rPh>
    <rPh sb="5" eb="7">
      <t>シエン</t>
    </rPh>
    <rPh sb="7" eb="9">
      <t>カクジュウ</t>
    </rPh>
    <rPh sb="9" eb="11">
      <t>ナイヨウ</t>
    </rPh>
    <rPh sb="15" eb="17">
      <t>キサイ</t>
    </rPh>
    <phoneticPr fontId="2"/>
  </si>
  <si>
    <t>月</t>
    <rPh sb="0" eb="1">
      <t>ツキ</t>
    </rPh>
    <phoneticPr fontId="2"/>
  </si>
  <si>
    <t>実施回数（予定）</t>
    <rPh sb="0" eb="2">
      <t>ジッシ</t>
    </rPh>
    <rPh sb="2" eb="4">
      <t>カイスウ</t>
    </rPh>
    <rPh sb="5" eb="7">
      <t>ヨテイ</t>
    </rPh>
    <phoneticPr fontId="2"/>
  </si>
  <si>
    <t>支出予定額内訳※２</t>
    <rPh sb="0" eb="2">
      <t>シシュツ</t>
    </rPh>
    <rPh sb="2" eb="4">
      <t>ヨテイ</t>
    </rPh>
    <rPh sb="4" eb="5">
      <t>ガク</t>
    </rPh>
    <rPh sb="5" eb="7">
      <t>ウチワケ</t>
    </rPh>
    <phoneticPr fontId="2"/>
  </si>
  <si>
    <t>収入予定額</t>
    <rPh sb="0" eb="2">
      <t>シュウニュウ</t>
    </rPh>
    <rPh sb="2" eb="4">
      <t>ヨテイ</t>
    </rPh>
    <rPh sb="4" eb="5">
      <t>ガク</t>
    </rPh>
    <phoneticPr fontId="2"/>
  </si>
  <si>
    <t>支出予定額 Ａ</t>
    <rPh sb="0" eb="2">
      <t>シシュツ</t>
    </rPh>
    <rPh sb="2" eb="4">
      <t>ヨテイ</t>
    </rPh>
    <rPh sb="4" eb="5">
      <t>ガク</t>
    </rPh>
    <phoneticPr fontId="3"/>
  </si>
  <si>
    <t>収入予定額 Ｂ</t>
    <rPh sb="0" eb="2">
      <t>シュウニュウ</t>
    </rPh>
    <rPh sb="2" eb="4">
      <t>ヨテイ</t>
    </rPh>
    <rPh sb="4" eb="5">
      <t>ガク</t>
    </rPh>
    <phoneticPr fontId="3"/>
  </si>
  <si>
    <t>実支出予定額Ｃ（Ａ-Ｂ）</t>
    <rPh sb="0" eb="1">
      <t>ジツ</t>
    </rPh>
    <rPh sb="3" eb="5">
      <t>ヨテイ</t>
    </rPh>
    <rPh sb="5" eb="6">
      <t>ガク</t>
    </rPh>
    <phoneticPr fontId="3"/>
  </si>
  <si>
    <t>日</t>
    <rPh sb="0" eb="1">
      <t>ニチ</t>
    </rPh>
    <phoneticPr fontId="2"/>
  </si>
  <si>
    <t>支出予定額※１</t>
    <rPh sb="2" eb="4">
      <t>ヨテイ</t>
    </rPh>
    <phoneticPr fontId="2"/>
  </si>
  <si>
    <t>実施計画(予定）</t>
    <rPh sb="0" eb="2">
      <t>ジッシ</t>
    </rPh>
    <rPh sb="2" eb="4">
      <t>ケイカク</t>
    </rPh>
    <rPh sb="5" eb="7">
      <t>ヨテイ</t>
    </rPh>
    <phoneticPr fontId="3"/>
  </si>
  <si>
    <t>その他</t>
    <rPh sb="2" eb="3">
      <t>タ</t>
    </rPh>
    <phoneticPr fontId="3"/>
  </si>
  <si>
    <r>
      <rPr>
        <sz val="11"/>
        <rFont val="ＭＳ Ｐゴシック"/>
        <family val="3"/>
        <charset val="128"/>
      </rPr>
      <t>日　</t>
    </r>
    <r>
      <rPr>
        <sz val="9"/>
        <rFont val="ＭＳ Ｐゴシック"/>
        <family val="3"/>
        <charset val="128"/>
      </rPr>
      <t>※日付を記入</t>
    </r>
    <rPh sb="0" eb="1">
      <t>ヒ</t>
    </rPh>
    <rPh sb="3" eb="5">
      <t>ヒヅケ</t>
    </rPh>
    <rPh sb="6" eb="8">
      <t>キニュウ</t>
    </rPh>
    <phoneticPr fontId="2"/>
  </si>
  <si>
    <t>別記</t>
  </si>
  <si>
    <t>第１号様式－３（第10条関係）</t>
    <phoneticPr fontId="2"/>
  </si>
  <si>
    <t>※１　領収書や帳簿の写し等、収支がわかる書類は、年度末の実績報告時（令和７年３月）にまとめてご提出いただきます。</t>
    <rPh sb="3" eb="6">
      <t>リョウシュウショ</t>
    </rPh>
    <rPh sb="7" eb="9">
      <t>チョウボ</t>
    </rPh>
    <rPh sb="10" eb="11">
      <t>ウツ</t>
    </rPh>
    <rPh sb="12" eb="13">
      <t>トウ</t>
    </rPh>
    <rPh sb="14" eb="16">
      <t>シュウシ</t>
    </rPh>
    <rPh sb="20" eb="22">
      <t>ショルイ</t>
    </rPh>
    <rPh sb="24" eb="27">
      <t>ネンドマツ</t>
    </rPh>
    <phoneticPr fontId="2"/>
  </si>
  <si>
    <t>※４　使途は仔細に記してください。　例：家電購入のため×　食品保管用冷蔵庫の購入〇</t>
    <rPh sb="3" eb="5">
      <t>シト</t>
    </rPh>
    <rPh sb="6" eb="8">
      <t>シサイ</t>
    </rPh>
    <rPh sb="9" eb="10">
      <t>シル</t>
    </rPh>
    <rPh sb="18" eb="19">
      <t>レイ</t>
    </rPh>
    <rPh sb="20" eb="22">
      <t>カデン</t>
    </rPh>
    <rPh sb="22" eb="24">
      <t>コウニュウ</t>
    </rPh>
    <rPh sb="29" eb="31">
      <t>ショクヒン</t>
    </rPh>
    <rPh sb="31" eb="34">
      <t>ホカンヨウ</t>
    </rPh>
    <rPh sb="34" eb="37">
      <t>レイゾウコ</t>
    </rPh>
    <rPh sb="38" eb="40">
      <t>コウニュウ</t>
    </rPh>
    <phoneticPr fontId="2"/>
  </si>
  <si>
    <t>※３　団体の設立年数が一年以上の場合、
　　　 基準額Gは200,000円を設定してください。</t>
    <rPh sb="3" eb="5">
      <t>ダンタイ</t>
    </rPh>
    <rPh sb="6" eb="8">
      <t>セツリツ</t>
    </rPh>
    <rPh sb="8" eb="10">
      <t>ネンスウ</t>
    </rPh>
    <rPh sb="11" eb="15">
      <t>イチネンイジョウ</t>
    </rPh>
    <rPh sb="16" eb="18">
      <t>バアイ</t>
    </rPh>
    <rPh sb="24" eb="26">
      <t>キジュン</t>
    </rPh>
    <rPh sb="26" eb="27">
      <t>ガク</t>
    </rPh>
    <rPh sb="36" eb="37">
      <t>エン</t>
    </rPh>
    <rPh sb="38" eb="40">
      <t>セッテイ</t>
    </rPh>
    <phoneticPr fontId="2"/>
  </si>
  <si>
    <t>※５　設備整備費計上にあたり、2社以上からの見積書を提出してください。</t>
    <rPh sb="3" eb="5">
      <t>セツビ</t>
    </rPh>
    <rPh sb="5" eb="7">
      <t>セイビ</t>
    </rPh>
    <rPh sb="7" eb="8">
      <t>ヒ</t>
    </rPh>
    <rPh sb="8" eb="10">
      <t>ケイジョウ</t>
    </rPh>
    <rPh sb="16" eb="17">
      <t>シャ</t>
    </rPh>
    <rPh sb="17" eb="19">
      <t>イジョウ</t>
    </rPh>
    <rPh sb="22" eb="25">
      <t>ミツモリショ</t>
    </rPh>
    <rPh sb="26" eb="28">
      <t>テイシュツ</t>
    </rPh>
    <phoneticPr fontId="2"/>
  </si>
  <si>
    <t>※４　使途は仔細に記してください。　例：家電購入×　食品保管用冷蔵庫の購入〇</t>
    <rPh sb="3" eb="5">
      <t>シト</t>
    </rPh>
    <rPh sb="6" eb="8">
      <t>シサイ</t>
    </rPh>
    <rPh sb="9" eb="10">
      <t>シル</t>
    </rPh>
    <rPh sb="18" eb="19">
      <t>レイ</t>
    </rPh>
    <rPh sb="20" eb="22">
      <t>カデン</t>
    </rPh>
    <rPh sb="22" eb="24">
      <t>コウニュウ</t>
    </rPh>
    <rPh sb="26" eb="28">
      <t>ショクヒン</t>
    </rPh>
    <rPh sb="28" eb="31">
      <t>ホカンヨウ</t>
    </rPh>
    <rPh sb="31" eb="34">
      <t>レイゾウコ</t>
    </rPh>
    <rPh sb="35" eb="37">
      <t>コウニュウ</t>
    </rPh>
    <phoneticPr fontId="2"/>
  </si>
  <si>
    <t>事業に利用する消耗品費、案内のためのパンフレット等印刷物、光熱水費、食材費、車両の燃料費、配食・宅食及び食中毒防止対策・感染防止対策等に必要な経費
※光熱水費について、自宅、店舗等が実施場所の場合等、本事業の取組分としての金額が明確でない場合、開所時間分で按分する等の方法で算出すること。</t>
    <phoneticPr fontId="2"/>
  </si>
  <si>
    <t>会場の賃料、車両の賃借料
※自宅、店舗等が実施場所の場合等、本事業の取組分としての金額が明確でない場合、開所時間分で按分する等の方法で算出すること。</t>
    <phoneticPr fontId="2"/>
  </si>
  <si>
    <t>通信費、郵便代、保険料、食材の運搬に係る交通費（スタッフの出勤のための交通費は含まない）
※自宅、店舗等が実施場所の場合等、本事業の取組分としての金額が明確でない場合、開所時間分で按分する等の方法で算出すること。</t>
    <phoneticPr fontId="2"/>
  </si>
  <si>
    <t>こども食堂の新規立上げ又は支援拡充に必要となる備品、会場整備費等
※食材費や消耗品費などの運営費は対象外</t>
    <phoneticPr fontId="2"/>
  </si>
  <si>
    <t>基準額Ｄ1</t>
    <rPh sb="0" eb="2">
      <t>キジュン</t>
    </rPh>
    <rPh sb="2" eb="3">
      <t>ガク</t>
    </rPh>
    <phoneticPr fontId="3"/>
  </si>
  <si>
    <t>補助金額Ｅ1（ＣとＤのうち小さい額）</t>
    <rPh sb="0" eb="2">
      <t>ホジョ</t>
    </rPh>
    <rPh sb="2" eb="4">
      <t>キンガク</t>
    </rPh>
    <rPh sb="13" eb="14">
      <t>チイ</t>
    </rPh>
    <rPh sb="16" eb="17">
      <t>ガク</t>
    </rPh>
    <phoneticPr fontId="3"/>
  </si>
  <si>
    <t>支出額 Ａ1</t>
    <rPh sb="0" eb="2">
      <t>シシュツ</t>
    </rPh>
    <rPh sb="2" eb="3">
      <t>ガク</t>
    </rPh>
    <phoneticPr fontId="3"/>
  </si>
  <si>
    <t>収入額 Ｂ1</t>
    <rPh sb="0" eb="2">
      <t>シュウニュウ</t>
    </rPh>
    <rPh sb="2" eb="3">
      <t>ガク</t>
    </rPh>
    <phoneticPr fontId="3"/>
  </si>
  <si>
    <t>実支出額Ｃ1（Ａ-Ｂ）</t>
    <rPh sb="0" eb="1">
      <t>ジツ</t>
    </rPh>
    <rPh sb="3" eb="4">
      <t>ガク</t>
    </rPh>
    <phoneticPr fontId="3"/>
  </si>
  <si>
    <t>開催日（実績）</t>
    <rPh sb="0" eb="3">
      <t>カイサイビ</t>
    </rPh>
    <rPh sb="4" eb="6">
      <t>ジッセキ</t>
    </rPh>
    <phoneticPr fontId="3"/>
  </si>
  <si>
    <t>実施回数</t>
    <rPh sb="0" eb="2">
      <t>ジッシ</t>
    </rPh>
    <rPh sb="2" eb="4">
      <t>カイスウ</t>
    </rPh>
    <phoneticPr fontId="2"/>
  </si>
  <si>
    <t>支出額※１</t>
    <rPh sb="2" eb="3">
      <t>ガク</t>
    </rPh>
    <phoneticPr fontId="2"/>
  </si>
  <si>
    <t>支出額内訳※２</t>
    <rPh sb="0" eb="2">
      <t>シシュツ</t>
    </rPh>
    <rPh sb="2" eb="3">
      <t>ガク</t>
    </rPh>
    <rPh sb="3" eb="5">
      <t>ウチワケ</t>
    </rPh>
    <phoneticPr fontId="2"/>
  </si>
  <si>
    <t>収入額</t>
    <rPh sb="0" eb="2">
      <t>シュウニュウ</t>
    </rPh>
    <rPh sb="2" eb="3">
      <t>ガク</t>
    </rPh>
    <phoneticPr fontId="2"/>
  </si>
  <si>
    <t>支出額</t>
    <rPh sb="0" eb="2">
      <t>シシュツ</t>
    </rPh>
    <rPh sb="2" eb="3">
      <t>ガク</t>
    </rPh>
    <phoneticPr fontId="2"/>
  </si>
  <si>
    <t>「支出額A1」に記入</t>
    <rPh sb="3" eb="4">
      <t>ガク</t>
    </rPh>
    <rPh sb="8" eb="10">
      <t>キニュウ</t>
    </rPh>
    <phoneticPr fontId="2"/>
  </si>
  <si>
    <t>　　↑</t>
    <phoneticPr fontId="2"/>
  </si>
  <si>
    <t>「支出額Ｆ」に記入</t>
    <rPh sb="1" eb="4">
      <t>シシュツガク</t>
    </rPh>
    <rPh sb="7" eb="9">
      <t>キニュウ</t>
    </rPh>
    <phoneticPr fontId="2"/>
  </si>
  <si>
    <t>補助金概算交付額</t>
    <rPh sb="0" eb="3">
      <t>ホジョキン</t>
    </rPh>
    <rPh sb="3" eb="5">
      <t>ガイサン</t>
    </rPh>
    <rPh sb="5" eb="7">
      <t>コウフ</t>
    </rPh>
    <rPh sb="7" eb="8">
      <t>ガク</t>
    </rPh>
    <phoneticPr fontId="2"/>
  </si>
  <si>
    <t>補助総額
（補助金額Ｅ+Ｈ）</t>
    <rPh sb="0" eb="2">
      <t>ホジョ</t>
    </rPh>
    <rPh sb="2" eb="4">
      <t>ソウガク</t>
    </rPh>
    <rPh sb="6" eb="8">
      <t>ホジョ</t>
    </rPh>
    <rPh sb="8" eb="10">
      <t>キンガク</t>
    </rPh>
    <phoneticPr fontId="2"/>
  </si>
  <si>
    <t>精算額
（概算交付額-補助総額）</t>
    <rPh sb="0" eb="2">
      <t>セイサン</t>
    </rPh>
    <rPh sb="2" eb="3">
      <t>ガク</t>
    </rPh>
    <rPh sb="5" eb="7">
      <t>ガイサン</t>
    </rPh>
    <rPh sb="7" eb="9">
      <t>コウフ</t>
    </rPh>
    <rPh sb="9" eb="10">
      <t>ガク</t>
    </rPh>
    <rPh sb="11" eb="13">
      <t>ホジョ</t>
    </rPh>
    <rPh sb="13" eb="15">
      <t>ソウガク</t>
    </rPh>
    <phoneticPr fontId="2"/>
  </si>
  <si>
    <t>需用費（居場所）</t>
    <phoneticPr fontId="2"/>
  </si>
  <si>
    <t>1人あたりにかかる金額</t>
    <rPh sb="0" eb="2">
      <t>ヒトリ</t>
    </rPh>
    <rPh sb="9" eb="11">
      <t>キンガク</t>
    </rPh>
    <phoneticPr fontId="2"/>
  </si>
  <si>
    <t>第５号の３様式（第19条関係）</t>
    <rPh sb="5" eb="7">
      <t>ヨウシキ</t>
    </rPh>
    <phoneticPr fontId="2"/>
  </si>
  <si>
    <t>補助率適用額</t>
  </si>
  <si>
    <t>配食・宅食</t>
    <rPh sb="0" eb="2">
      <t>ハイショク</t>
    </rPh>
    <rPh sb="3" eb="5">
      <t>タクショク</t>
    </rPh>
    <phoneticPr fontId="2"/>
  </si>
  <si>
    <t>補助総額
（補助金額Ｅ1+Ｈ）</t>
    <rPh sb="0" eb="2">
      <t>ホジョ</t>
    </rPh>
    <rPh sb="2" eb="4">
      <t>ソウガク</t>
    </rPh>
    <rPh sb="6" eb="8">
      <t>ホジョ</t>
    </rPh>
    <rPh sb="8" eb="10">
      <t>キンガク</t>
    </rPh>
    <phoneticPr fontId="3"/>
  </si>
  <si>
    <t>2.新たなこども食堂の立上げ及び支援の拡充に係る経費</t>
    <rPh sb="2" eb="3">
      <t>アラタ</t>
    </rPh>
    <rPh sb="8" eb="10">
      <t>ショクドウ</t>
    </rPh>
    <rPh sb="11" eb="13">
      <t>タチア</t>
    </rPh>
    <rPh sb="14" eb="15">
      <t>オヨ</t>
    </rPh>
    <rPh sb="16" eb="18">
      <t>シエン</t>
    </rPh>
    <rPh sb="19" eb="21">
      <t>カクジュウ</t>
    </rPh>
    <rPh sb="22" eb="23">
      <t>カカ</t>
    </rPh>
    <rPh sb="24" eb="26">
      <t>ケイヒ</t>
    </rPh>
    <phoneticPr fontId="2"/>
  </si>
  <si>
    <t>※１　領収書や帳簿の写し等、収支がわかる書類は、実績報告時にまとめてご提出いただきます。</t>
    <rPh sb="3" eb="6">
      <t>リョウシュウショ</t>
    </rPh>
    <rPh sb="7" eb="9">
      <t>チョウボ</t>
    </rPh>
    <rPh sb="10" eb="11">
      <t>ウツ</t>
    </rPh>
    <rPh sb="12" eb="13">
      <t>トウ</t>
    </rPh>
    <rPh sb="14" eb="16">
      <t>シュウシ</t>
    </rPh>
    <rPh sb="20" eb="22">
      <t>ショルイ</t>
    </rPh>
    <phoneticPr fontId="2"/>
  </si>
  <si>
    <t>１.こども食堂の開催、配食・宅食に係る経費</t>
    <rPh sb="5" eb="7">
      <t>ショクドウ</t>
    </rPh>
    <rPh sb="8" eb="10">
      <t>カイサイ</t>
    </rPh>
    <rPh sb="11" eb="13">
      <t>ハイショク</t>
    </rPh>
    <rPh sb="14" eb="16">
      <t>タクショク</t>
    </rPh>
    <rPh sb="17" eb="18">
      <t>カカ</t>
    </rPh>
    <rPh sb="19" eb="21">
      <t>ケイヒ</t>
    </rPh>
    <phoneticPr fontId="2"/>
  </si>
  <si>
    <t>人件費</t>
    <rPh sb="0" eb="3">
      <t>ジンケンヒ</t>
    </rPh>
    <phoneticPr fontId="2"/>
  </si>
  <si>
    <t>補助対象事業の従事者に対する謝金等
（団体運営のための人件費は除く）</t>
    <phoneticPr fontId="2"/>
  </si>
  <si>
    <t>月</t>
  </si>
  <si>
    <t>１　使用料・賃借料における家賃等の算出について</t>
  </si>
  <si>
    <t>※年間契約を行っている家賃や倉庫の使用料がある場合に記載してください。
　　また、年間契約書等の提出をお願いします。</t>
  </si>
  <si>
    <t>記載欄</t>
  </si>
  <si>
    <t>実施日数</t>
  </si>
  <si>
    <t>費用（円）</t>
  </si>
  <si>
    <t>月の家賃</t>
  </si>
  <si>
    <t>日数（１ヶ月）</t>
  </si>
  <si>
    <t>1日あたり</t>
  </si>
  <si>
    <t>会食</t>
  </si>
  <si>
    <t>４月</t>
  </si>
  <si>
    <t>５月</t>
  </si>
  <si>
    <t>１０月</t>
  </si>
  <si>
    <t>１１月</t>
  </si>
  <si>
    <t>１２月</t>
  </si>
  <si>
    <t>２　需用費における電気・ガス・水道代の算出について</t>
  </si>
  <si>
    <t>※月ごとの領収書や金額がわかるものの提出をお願いします。</t>
  </si>
  <si>
    <t>【電気】</t>
  </si>
  <si>
    <t>月の使用金額</t>
  </si>
  <si>
    <t>【ガス】</t>
  </si>
  <si>
    <t>【水道代】</t>
  </si>
  <si>
    <t>２　役務費における通信費の算出について</t>
  </si>
  <si>
    <t>【通信費】</t>
  </si>
  <si>
    <t>使用料・賃借料</t>
  </si>
  <si>
    <t>需用費</t>
  </si>
  <si>
    <t>設備整備費</t>
  </si>
  <si>
    <t>ガソリン代</t>
  </si>
  <si>
    <t>野菜</t>
  </si>
  <si>
    <t>肉・調味料</t>
  </si>
  <si>
    <t>需用費（居場所）</t>
  </si>
  <si>
    <t>レシート①参照</t>
  </si>
  <si>
    <t>合計</t>
  </si>
  <si>
    <t>お米</t>
  </si>
  <si>
    <t>日</t>
  </si>
  <si>
    <t>摘要</t>
  </si>
  <si>
    <t>金額</t>
  </si>
  <si>
    <t>支出内容</t>
  </si>
  <si>
    <t>支出項目</t>
  </si>
  <si>
    <t>日付</t>
  </si>
  <si>
    <t>こども食堂推進事業補助金　仕訳帳（4月）</t>
  </si>
  <si>
    <t>支出報告帳簿（会食）</t>
  </si>
  <si>
    <t>※この表は自動入力されます。</t>
  </si>
  <si>
    <t>役務費</t>
    <rPh sb="0" eb="3">
      <t>エキムヒ</t>
    </rPh>
    <phoneticPr fontId="2"/>
  </si>
  <si>
    <t>5科目合計</t>
    <rPh sb="1" eb="5">
      <t>カモクゴウケイ</t>
    </rPh>
    <phoneticPr fontId="2"/>
  </si>
  <si>
    <t>レシート①参照</t>
    <phoneticPr fontId="2"/>
  </si>
  <si>
    <t>レシート⑤参照</t>
    <rPh sb="5" eb="7">
      <t>サンショウ</t>
    </rPh>
    <phoneticPr fontId="2"/>
  </si>
  <si>
    <t>フライパン購入</t>
    <rPh sb="5" eb="7">
      <t>コウニュウ</t>
    </rPh>
    <phoneticPr fontId="2"/>
  </si>
  <si>
    <t>1人当たり2,000円×2名</t>
    <rPh sb="1" eb="3">
      <t>リア</t>
    </rPh>
    <rPh sb="10" eb="11">
      <t>エン</t>
    </rPh>
    <rPh sb="13" eb="14">
      <t>メイ</t>
    </rPh>
    <phoneticPr fontId="2"/>
  </si>
  <si>
    <t>ボランティア謝礼</t>
    <rPh sb="6" eb="8">
      <t>シャレイ</t>
    </rPh>
    <phoneticPr fontId="2"/>
  </si>
  <si>
    <t>レシート④参照</t>
    <phoneticPr fontId="2"/>
  </si>
  <si>
    <t>保険加入費</t>
    <rPh sb="0" eb="2">
      <t>ホケン</t>
    </rPh>
    <rPh sb="2" eb="4">
      <t>カニュウ</t>
    </rPh>
    <rPh sb="4" eb="5">
      <t>ヒ</t>
    </rPh>
    <phoneticPr fontId="2"/>
  </si>
  <si>
    <t>レシート③参照</t>
    <phoneticPr fontId="2"/>
  </si>
  <si>
    <t>会場代</t>
    <rPh sb="0" eb="2">
      <t>カイジョウ</t>
    </rPh>
    <rPh sb="2" eb="3">
      <t>ダイ</t>
    </rPh>
    <phoneticPr fontId="2"/>
  </si>
  <si>
    <t>レシート②参照</t>
    <phoneticPr fontId="2"/>
  </si>
  <si>
    <t>絵本</t>
    <rPh sb="0" eb="2">
      <t>エホン</t>
    </rPh>
    <phoneticPr fontId="2"/>
  </si>
  <si>
    <t>記入</t>
    <rPh sb="0" eb="2">
      <t>キニュウ</t>
    </rPh>
    <phoneticPr fontId="2"/>
  </si>
  <si>
    <t>〇所要額内訳書記入例</t>
    <rPh sb="1" eb="4">
      <t>ショヨウガク</t>
    </rPh>
    <rPh sb="4" eb="7">
      <t>ウチワケショ</t>
    </rPh>
    <rPh sb="7" eb="9">
      <t>キニュウ</t>
    </rPh>
    <rPh sb="9" eb="10">
      <t>レイ</t>
    </rPh>
    <phoneticPr fontId="2"/>
  </si>
  <si>
    <t>※記入するところを「記入」と書いています。「記入」と書いていないところは自動で計算されますので記入する必要ありません。</t>
    <rPh sb="10" eb="12">
      <t>キニュウ</t>
    </rPh>
    <rPh sb="22" eb="24">
      <t>キニュウ</t>
    </rPh>
    <phoneticPr fontId="2"/>
  </si>
  <si>
    <t>おおたこども食堂</t>
    <rPh sb="6" eb="8">
      <t>ショクドウ</t>
    </rPh>
    <phoneticPr fontId="2"/>
  </si>
  <si>
    <t>500円</t>
    <rPh sb="3" eb="4">
      <t>エン</t>
    </rPh>
    <phoneticPr fontId="2"/>
  </si>
  <si>
    <t>大型鍋</t>
    <rPh sb="0" eb="3">
      <t>オオガタナベ</t>
    </rPh>
    <phoneticPr fontId="2"/>
  </si>
  <si>
    <t>より多くの料理を提供するため</t>
    <rPh sb="2" eb="3">
      <t>オオ</t>
    </rPh>
    <rPh sb="5" eb="7">
      <t>リョウリ</t>
    </rPh>
    <rPh sb="8" eb="10">
      <t>テイキョウ</t>
    </rPh>
    <phoneticPr fontId="2"/>
  </si>
  <si>
    <t>15日</t>
    <rPh sb="2" eb="3">
      <t>ニチ</t>
    </rPh>
    <phoneticPr fontId="2"/>
  </si>
  <si>
    <t>22日</t>
    <rPh sb="2" eb="3">
      <t>ニチ</t>
    </rPh>
    <phoneticPr fontId="2"/>
  </si>
  <si>
    <t>14日</t>
    <rPh sb="2" eb="3">
      <t>ニチ</t>
    </rPh>
    <phoneticPr fontId="2"/>
  </si>
  <si>
    <t>5日</t>
    <rPh sb="1" eb="2">
      <t>ニチ</t>
    </rPh>
    <phoneticPr fontId="2"/>
  </si>
  <si>
    <t>21日</t>
    <rPh sb="2" eb="3">
      <t>ニチ</t>
    </rPh>
    <phoneticPr fontId="2"/>
  </si>
  <si>
    <t>23日</t>
    <rPh sb="2" eb="3">
      <t>ニチ</t>
    </rPh>
    <phoneticPr fontId="2"/>
  </si>
  <si>
    <t>11日</t>
    <rPh sb="2" eb="3">
      <t>ニチ</t>
    </rPh>
    <phoneticPr fontId="2"/>
  </si>
  <si>
    <t>1回</t>
    <rPh sb="1" eb="2">
      <t>カイ</t>
    </rPh>
    <phoneticPr fontId="2"/>
  </si>
  <si>
    <t>12日</t>
    <rPh sb="2" eb="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</si>
</sst>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176" formatCode="###,###,###&quot;円&quot;"/>
    <numFmt numFmtId="177" formatCode="&quot;¥&quot;#,##0_);[Red]\(&quot;¥&quot;#,##0\)"/>
  </numFmts>
  <fonts count="2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font>
    <font>
      <b/>
      <sz val="18"/>
      <name val="ＭＳ Ｐゴシック"/>
      <family val="3"/>
      <charset val="128"/>
    </font>
    <font>
      <b/>
      <sz val="11"/>
      <color theme="1"/>
      <name val="ＭＳ Ｐゴシック"/>
      <family val="3"/>
      <charset val="128"/>
      <scheme val="minor"/>
    </font>
    <font>
      <sz val="12"/>
      <name val="ＭＳ Ｐ明朝"/>
      <family val="1"/>
      <charset val="128"/>
    </font>
    <font>
      <b/>
      <sz val="11"/>
      <name val="ＭＳ Ｐゴシック"/>
      <family val="3"/>
      <charset val="128"/>
    </font>
    <font>
      <sz val="11"/>
      <color theme="1"/>
      <name val="ＭＳ Ｐゴシック"/>
      <family val="2"/>
      <charset val="128"/>
      <scheme val="minor"/>
    </font>
    <font>
      <sz val="9"/>
      <name val="ＭＳ Ｐゴシック"/>
      <family val="3"/>
      <charset val="128"/>
    </font>
    <font>
      <sz val="10.5"/>
      <color theme="1"/>
      <name val="ＭＳ 明朝"/>
      <family val="1"/>
      <charset val="128"/>
    </font>
    <font>
      <sz val="8"/>
      <color theme="1"/>
      <name val="ＭＳ Ｐゴシック"/>
      <family val="2"/>
      <charset val="128"/>
      <scheme val="minor"/>
    </font>
    <font>
      <sz val="11"/>
      <color theme="1"/>
      <name val="ＭＳ Ｐゴシック"/>
      <family val="2"/>
      <scheme val="minor"/>
    </font>
    <font>
      <b/>
      <sz val="11"/>
      <color theme="1"/>
      <name val="MS PGothic"/>
      <family val="3"/>
      <charset val="128"/>
    </font>
    <font>
      <sz val="11"/>
      <color theme="1"/>
      <name val="MS PGothic"/>
      <family val="3"/>
      <charset val="128"/>
    </font>
    <font>
      <sz val="11"/>
      <name val="Calibri"/>
      <family val="2"/>
    </font>
    <font>
      <sz val="11"/>
      <color theme="1"/>
      <name val="EPSON 太丸ゴシック体Ｂ"/>
      <family val="3"/>
      <charset val="128"/>
    </font>
    <font>
      <b/>
      <sz val="14"/>
      <color theme="1"/>
      <name val="MS PGothic"/>
      <family val="3"/>
      <charset val="128"/>
    </font>
    <font>
      <b/>
      <sz val="14"/>
      <color theme="1"/>
      <name val="ＭＳ Ｐゴシック"/>
      <family val="3"/>
      <charset val="128"/>
      <scheme val="minor"/>
    </font>
    <font>
      <b/>
      <sz val="12"/>
      <color rgb="FFFF0000"/>
      <name val="ＭＳ Ｐゴシック"/>
      <family val="3"/>
      <charset val="128"/>
      <scheme val="minor"/>
    </font>
  </fonts>
  <fills count="10">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rgb="FFD6DCE4"/>
        <bgColor rgb="FFD6DCE4"/>
      </patternFill>
    </fill>
    <fill>
      <patternFill patternType="solid">
        <fgColor theme="0"/>
        <bgColor theme="0"/>
      </patternFill>
    </fill>
    <fill>
      <patternFill patternType="solid">
        <fgColor rgb="FFDEEAF6"/>
        <bgColor rgb="FFDEEAF6"/>
      </patternFill>
    </fill>
    <fill>
      <patternFill patternType="solid">
        <fgColor rgb="FF92F0F0"/>
        <bgColor rgb="FF92F0F0"/>
      </patternFill>
    </fill>
    <fill>
      <patternFill patternType="solid">
        <fgColor theme="9" tint="0.39997558519241921"/>
        <bgColor indexed="64"/>
      </patternFill>
    </fill>
    <fill>
      <patternFill patternType="solid">
        <fgColor theme="0"/>
        <bgColor indexed="64"/>
      </patternFill>
    </fill>
  </fills>
  <borders count="4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indexed="64"/>
      </right>
      <top/>
      <bottom/>
      <diagonal/>
    </border>
  </borders>
  <cellStyleXfs count="20">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9" fillId="0" borderId="0" applyFont="0" applyFill="0" applyBorder="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cellStyleXfs>
  <cellXfs count="208">
    <xf numFmtId="0" fontId="0" fillId="0" borderId="0" xfId="0">
      <alignment vertical="center"/>
    </xf>
    <xf numFmtId="0" fontId="1" fillId="0" borderId="0" xfId="1" applyAlignment="1">
      <alignment horizontal="center" vertical="center"/>
    </xf>
    <xf numFmtId="0" fontId="1" fillId="2" borderId="3" xfId="1" applyFill="1" applyBorder="1" applyAlignment="1">
      <alignment horizontal="center" vertical="center"/>
    </xf>
    <xf numFmtId="38" fontId="0" fillId="0" borderId="0" xfId="2" applyFont="1" applyFill="1" applyBorder="1" applyAlignment="1">
      <alignment vertical="center" wrapText="1"/>
    </xf>
    <xf numFmtId="0" fontId="1" fillId="0" borderId="0" xfId="1" applyAlignment="1">
      <alignment vertical="center" wrapText="1"/>
    </xf>
    <xf numFmtId="0" fontId="4" fillId="0" borderId="0" xfId="1" applyFont="1" applyAlignment="1">
      <alignment vertical="center" wrapText="1"/>
    </xf>
    <xf numFmtId="0" fontId="1" fillId="0" borderId="0" xfId="1">
      <alignment vertical="center"/>
    </xf>
    <xf numFmtId="176" fontId="0" fillId="0" borderId="0" xfId="2" applyNumberFormat="1" applyFont="1" applyFill="1" applyBorder="1" applyAlignment="1">
      <alignment vertical="center"/>
    </xf>
    <xf numFmtId="0" fontId="5" fillId="0" borderId="0" xfId="1" applyFont="1">
      <alignment vertical="center"/>
    </xf>
    <xf numFmtId="0" fontId="0" fillId="0" borderId="15" xfId="0" applyBorder="1">
      <alignment vertical="center"/>
    </xf>
    <xf numFmtId="0" fontId="0" fillId="0" borderId="0" xfId="0" applyAlignment="1">
      <alignment horizontal="center" vertical="center"/>
    </xf>
    <xf numFmtId="38" fontId="0" fillId="0" borderId="0" xfId="2" applyFont="1" applyFill="1" applyBorder="1" applyAlignment="1">
      <alignment horizontal="center" vertical="center" wrapText="1"/>
    </xf>
    <xf numFmtId="0" fontId="4" fillId="2" borderId="3" xfId="1" applyFont="1" applyFill="1" applyBorder="1" applyAlignment="1">
      <alignment horizontal="center" vertical="center" wrapText="1"/>
    </xf>
    <xf numFmtId="176" fontId="0" fillId="0" borderId="3" xfId="0" applyNumberFormat="1" applyBorder="1" applyAlignment="1">
      <alignment horizontal="right" vertical="center"/>
    </xf>
    <xf numFmtId="0" fontId="1" fillId="0" borderId="3" xfId="1" applyBorder="1" applyAlignment="1">
      <alignment horizontal="right" vertical="center"/>
    </xf>
    <xf numFmtId="176" fontId="0" fillId="0" borderId="16" xfId="0" applyNumberFormat="1" applyBorder="1" applyAlignment="1">
      <alignment horizontal="right" vertical="center"/>
    </xf>
    <xf numFmtId="0" fontId="1" fillId="0" borderId="14" xfId="1" applyBorder="1" applyAlignment="1">
      <alignment horizontal="right" vertical="center"/>
    </xf>
    <xf numFmtId="176" fontId="6" fillId="0" borderId="8" xfId="0" applyNumberFormat="1" applyFont="1" applyBorder="1" applyAlignment="1">
      <alignment horizontal="center" vertical="center"/>
    </xf>
    <xf numFmtId="0" fontId="0" fillId="0" borderId="8" xfId="0" applyBorder="1">
      <alignment vertical="center"/>
    </xf>
    <xf numFmtId="38" fontId="0" fillId="2" borderId="3" xfId="2" applyFont="1" applyFill="1" applyBorder="1" applyAlignment="1">
      <alignment horizontal="center" vertical="center" wrapText="1"/>
    </xf>
    <xf numFmtId="176" fontId="6" fillId="0" borderId="0" xfId="0" applyNumberFormat="1" applyFont="1" applyAlignment="1">
      <alignment horizontal="left" vertical="center" wrapText="1"/>
    </xf>
    <xf numFmtId="0" fontId="7" fillId="0" borderId="0" xfId="3" applyFont="1" applyAlignment="1">
      <alignment vertical="top" wrapText="1"/>
    </xf>
    <xf numFmtId="0" fontId="7" fillId="0" borderId="0" xfId="3" applyFont="1" applyAlignment="1">
      <alignment vertical="center" wrapText="1"/>
    </xf>
    <xf numFmtId="0" fontId="5" fillId="0" borderId="0" xfId="1" applyFont="1" applyAlignment="1">
      <alignment horizontal="center" vertical="center"/>
    </xf>
    <xf numFmtId="0" fontId="1" fillId="2" borderId="3" xfId="1" applyFill="1" applyBorder="1" applyAlignment="1">
      <alignment horizontal="center" vertical="center" wrapText="1"/>
    </xf>
    <xf numFmtId="0" fontId="0" fillId="0" borderId="3" xfId="0" applyBorder="1" applyAlignment="1">
      <alignment horizontal="right" vertical="center"/>
    </xf>
    <xf numFmtId="0" fontId="7" fillId="0" borderId="0" xfId="3" applyFont="1" applyAlignment="1">
      <alignment horizontal="center" vertical="center"/>
    </xf>
    <xf numFmtId="0" fontId="7" fillId="0" borderId="0" xfId="3" applyFont="1" applyAlignment="1">
      <alignment horizontal="left" vertical="center" wrapText="1"/>
    </xf>
    <xf numFmtId="0" fontId="1" fillId="0" borderId="3" xfId="1" applyBorder="1" applyAlignment="1">
      <alignment horizontal="center" vertical="center"/>
    </xf>
    <xf numFmtId="0" fontId="6" fillId="0" borderId="0" xfId="0" applyFont="1">
      <alignment vertical="center"/>
    </xf>
    <xf numFmtId="0" fontId="11" fillId="0" borderId="0" xfId="0" applyFont="1" applyAlignment="1">
      <alignment horizontal="left" vertical="center"/>
    </xf>
    <xf numFmtId="176" fontId="6" fillId="0" borderId="0" xfId="0" applyNumberFormat="1" applyFont="1" applyAlignment="1">
      <alignment horizontal="center" vertical="center" wrapText="1"/>
    </xf>
    <xf numFmtId="0" fontId="1" fillId="2" borderId="1" xfId="1" applyFill="1" applyBorder="1" applyAlignment="1">
      <alignment horizontal="center" vertical="center"/>
    </xf>
    <xf numFmtId="0" fontId="0" fillId="2" borderId="3" xfId="0" applyFill="1" applyBorder="1" applyAlignment="1">
      <alignment horizontal="center" vertical="center"/>
    </xf>
    <xf numFmtId="176" fontId="0" fillId="0" borderId="28" xfId="2" applyNumberFormat="1" applyFont="1" applyFill="1" applyBorder="1" applyAlignment="1">
      <alignment horizontal="right" vertical="center"/>
    </xf>
    <xf numFmtId="176" fontId="6" fillId="0" borderId="8" xfId="0" applyNumberFormat="1" applyFont="1" applyBorder="1" applyAlignment="1">
      <alignment horizontal="left" vertical="center"/>
    </xf>
    <xf numFmtId="176" fontId="0" fillId="0" borderId="0" xfId="2" applyNumberFormat="1" applyFont="1" applyFill="1" applyBorder="1" applyAlignment="1">
      <alignment horizontal="right" vertical="center"/>
    </xf>
    <xf numFmtId="38" fontId="12" fillId="2" borderId="3" xfId="2" applyFont="1" applyFill="1" applyBorder="1" applyAlignment="1">
      <alignment horizontal="center" vertical="center" wrapText="1"/>
    </xf>
    <xf numFmtId="176" fontId="0" fillId="0" borderId="9" xfId="2" applyNumberFormat="1" applyFont="1" applyFill="1" applyBorder="1" applyAlignment="1">
      <alignment horizontal="right" vertical="center"/>
    </xf>
    <xf numFmtId="176" fontId="0" fillId="0" borderId="4" xfId="2" applyNumberFormat="1" applyFont="1" applyFill="1" applyBorder="1" applyAlignment="1">
      <alignment horizontal="right" vertical="center"/>
    </xf>
    <xf numFmtId="0" fontId="7" fillId="0" borderId="3" xfId="3" applyFont="1" applyBorder="1" applyAlignment="1">
      <alignment horizontal="center" vertical="center" wrapText="1"/>
    </xf>
    <xf numFmtId="0" fontId="7" fillId="0" borderId="3" xfId="3" applyFont="1" applyBorder="1" applyAlignment="1">
      <alignment horizontal="center" vertical="center"/>
    </xf>
    <xf numFmtId="0" fontId="8" fillId="0" borderId="0" xfId="1" applyFont="1" applyAlignment="1">
      <alignment horizontal="left" vertical="center"/>
    </xf>
    <xf numFmtId="0" fontId="1" fillId="2" borderId="7" xfId="1" applyFill="1" applyBorder="1" applyAlignment="1">
      <alignment horizontal="center" vertical="center"/>
    </xf>
    <xf numFmtId="0" fontId="7" fillId="0" borderId="6" xfId="3" applyFont="1" applyBorder="1" applyAlignment="1">
      <alignment horizontal="center" vertical="top" wrapText="1"/>
    </xf>
    <xf numFmtId="0" fontId="7" fillId="0" borderId="6" xfId="3" applyFont="1" applyBorder="1" applyAlignment="1">
      <alignment horizontal="center" vertical="center"/>
    </xf>
    <xf numFmtId="0" fontId="0" fillId="0" borderId="0" xfId="0" applyAlignment="1">
      <alignment horizontal="left" vertical="center" wrapText="1"/>
    </xf>
    <xf numFmtId="176" fontId="0" fillId="0" borderId="10" xfId="2" applyNumberFormat="1" applyFont="1" applyFill="1" applyBorder="1" applyAlignment="1">
      <alignment horizontal="center" vertical="center"/>
    </xf>
    <xf numFmtId="176" fontId="0" fillId="0" borderId="0" xfId="2" applyNumberFormat="1" applyFont="1" applyFill="1" applyBorder="1" applyAlignment="1">
      <alignment horizontal="center" vertical="center"/>
    </xf>
    <xf numFmtId="177" fontId="0" fillId="0" borderId="3" xfId="0" applyNumberFormat="1" applyBorder="1" applyAlignment="1">
      <alignment horizontal="center" vertical="center"/>
    </xf>
    <xf numFmtId="0" fontId="1" fillId="0" borderId="3" xfId="1" applyBorder="1" applyAlignment="1" applyProtection="1">
      <alignment horizontal="right" vertical="center"/>
      <protection locked="0"/>
    </xf>
    <xf numFmtId="0" fontId="0" fillId="0" borderId="3" xfId="0" applyBorder="1" applyAlignment="1" applyProtection="1">
      <alignment horizontal="right" vertical="center"/>
      <protection locked="0"/>
    </xf>
    <xf numFmtId="176" fontId="0" fillId="0" borderId="3" xfId="0" applyNumberFormat="1" applyBorder="1" applyAlignment="1" applyProtection="1">
      <alignment horizontal="right" vertical="center"/>
      <protection locked="0"/>
    </xf>
    <xf numFmtId="0" fontId="0" fillId="0" borderId="11" xfId="0" applyBorder="1" applyAlignment="1" applyProtection="1">
      <alignment horizontal="center" vertical="center"/>
      <protection locked="0"/>
    </xf>
    <xf numFmtId="176" fontId="0" fillId="0" borderId="11" xfId="2" applyNumberFormat="1" applyFont="1" applyFill="1" applyBorder="1" applyAlignment="1" applyProtection="1">
      <alignment horizontal="right" vertical="center"/>
      <protection locked="0"/>
    </xf>
    <xf numFmtId="0" fontId="0" fillId="0" borderId="2" xfId="0" applyBorder="1" applyAlignment="1" applyProtection="1">
      <alignment horizontal="center" vertical="center"/>
      <protection locked="0"/>
    </xf>
    <xf numFmtId="176" fontId="0" fillId="0" borderId="2" xfId="2" applyNumberFormat="1" applyFont="1" applyFill="1" applyBorder="1" applyAlignment="1" applyProtection="1">
      <alignment horizontal="right" vertical="center"/>
      <protection locked="0"/>
    </xf>
    <xf numFmtId="176" fontId="6" fillId="0" borderId="0" xfId="0" applyNumberFormat="1" applyFont="1">
      <alignment vertical="center"/>
    </xf>
    <xf numFmtId="176" fontId="6" fillId="0" borderId="0" xfId="0" applyNumberFormat="1" applyFont="1" applyAlignment="1">
      <alignment vertical="center" wrapText="1"/>
    </xf>
    <xf numFmtId="176" fontId="1" fillId="0" borderId="0" xfId="1" applyNumberFormat="1" applyAlignment="1" applyProtection="1">
      <alignment horizontal="right" vertical="center"/>
      <protection locked="0"/>
    </xf>
    <xf numFmtId="176" fontId="1" fillId="0" borderId="0" xfId="1" applyNumberFormat="1" applyAlignment="1">
      <alignment horizontal="right" vertical="center"/>
    </xf>
    <xf numFmtId="0" fontId="13" fillId="0" borderId="0" xfId="18" applyAlignment="1">
      <alignment vertical="center"/>
    </xf>
    <xf numFmtId="0" fontId="14" fillId="0" borderId="0" xfId="18" applyFont="1" applyAlignment="1">
      <alignment vertical="center"/>
    </xf>
    <xf numFmtId="0" fontId="15" fillId="0" borderId="0" xfId="18" applyFont="1" applyAlignment="1">
      <alignment horizontal="left" vertical="center" wrapText="1"/>
    </xf>
    <xf numFmtId="0" fontId="15" fillId="4" borderId="0" xfId="18" applyFont="1" applyFill="1" applyAlignment="1">
      <alignment horizontal="center" vertical="center"/>
    </xf>
    <xf numFmtId="0" fontId="15" fillId="4" borderId="0" xfId="18" applyFont="1" applyFill="1" applyAlignment="1">
      <alignment vertical="center"/>
    </xf>
    <xf numFmtId="0" fontId="15" fillId="4" borderId="31" xfId="18" applyFont="1" applyFill="1" applyBorder="1" applyAlignment="1">
      <alignment horizontal="center" vertical="center"/>
    </xf>
    <xf numFmtId="0" fontId="15" fillId="0" borderId="31" xfId="18" applyFont="1" applyBorder="1" applyAlignment="1">
      <alignment horizontal="center" vertical="center"/>
    </xf>
    <xf numFmtId="0" fontId="15" fillId="0" borderId="31" xfId="18" applyFont="1" applyBorder="1" applyAlignment="1">
      <alignment vertical="center"/>
    </xf>
    <xf numFmtId="1" fontId="15" fillId="0" borderId="31" xfId="18" applyNumberFormat="1" applyFont="1" applyBorder="1" applyAlignment="1">
      <alignment vertical="center"/>
    </xf>
    <xf numFmtId="0" fontId="14" fillId="0" borderId="0" xfId="18" applyFont="1" applyAlignment="1">
      <alignment horizontal="left" vertical="center"/>
    </xf>
    <xf numFmtId="0" fontId="15" fillId="0" borderId="0" xfId="18" applyFont="1" applyAlignment="1">
      <alignment horizontal="left" vertical="center"/>
    </xf>
    <xf numFmtId="0" fontId="15" fillId="0" borderId="0" xfId="18" applyFont="1" applyAlignment="1">
      <alignment horizontal="center" vertical="center"/>
    </xf>
    <xf numFmtId="0" fontId="15" fillId="0" borderId="31" xfId="18" applyFont="1" applyBorder="1" applyAlignment="1">
      <alignment horizontal="right" vertical="center"/>
    </xf>
    <xf numFmtId="42" fontId="15" fillId="0" borderId="31" xfId="5" applyNumberFormat="1" applyFont="1" applyBorder="1" applyAlignment="1">
      <alignment vertical="center"/>
    </xf>
    <xf numFmtId="0" fontId="15" fillId="0" borderId="31" xfId="5" applyFont="1" applyBorder="1" applyAlignment="1">
      <alignment horizontal="left" vertical="center"/>
    </xf>
    <xf numFmtId="0" fontId="18" fillId="0" borderId="0" xfId="6" applyFont="1" applyAlignment="1">
      <alignment vertical="center"/>
    </xf>
    <xf numFmtId="0" fontId="13" fillId="0" borderId="0" xfId="6" applyAlignment="1">
      <alignment vertical="center"/>
    </xf>
    <xf numFmtId="0" fontId="14" fillId="7" borderId="35" xfId="6" applyFont="1" applyFill="1" applyBorder="1" applyAlignment="1">
      <alignment horizontal="center" vertical="center"/>
    </xf>
    <xf numFmtId="0" fontId="14" fillId="7" borderId="31" xfId="6" applyFont="1" applyFill="1" applyBorder="1" applyAlignment="1">
      <alignment horizontal="center" vertical="center"/>
    </xf>
    <xf numFmtId="0" fontId="14" fillId="6" borderId="31" xfId="6" applyFont="1" applyFill="1" applyBorder="1" applyAlignment="1">
      <alignment horizontal="center" vertical="center"/>
    </xf>
    <xf numFmtId="0" fontId="14" fillId="6" borderId="33" xfId="6" applyFont="1" applyFill="1" applyBorder="1" applyAlignment="1">
      <alignment horizontal="center" vertical="center"/>
    </xf>
    <xf numFmtId="0" fontId="15" fillId="5" borderId="31" xfId="6" applyFont="1" applyFill="1" applyBorder="1" applyAlignment="1">
      <alignment vertical="center"/>
    </xf>
    <xf numFmtId="0" fontId="15" fillId="0" borderId="31" xfId="6" applyFont="1" applyBorder="1" applyAlignment="1">
      <alignment vertical="center"/>
    </xf>
    <xf numFmtId="0" fontId="15" fillId="0" borderId="31" xfId="6" applyFont="1" applyBorder="1" applyAlignment="1">
      <alignment horizontal="center" vertical="center"/>
    </xf>
    <xf numFmtId="0" fontId="15" fillId="0" borderId="34" xfId="6" applyFont="1" applyBorder="1" applyAlignment="1">
      <alignment horizontal="center" vertical="center"/>
    </xf>
    <xf numFmtId="0" fontId="15" fillId="0" borderId="31" xfId="6" applyFont="1" applyBorder="1" applyAlignment="1">
      <alignment horizontal="left" vertical="center"/>
    </xf>
    <xf numFmtId="42" fontId="15" fillId="0" borderId="31" xfId="6" applyNumberFormat="1" applyFont="1" applyBorder="1" applyAlignment="1">
      <alignment vertical="center"/>
    </xf>
    <xf numFmtId="42" fontId="13" fillId="0" borderId="0" xfId="6" applyNumberFormat="1" applyAlignment="1">
      <alignment vertical="center"/>
    </xf>
    <xf numFmtId="0" fontId="15" fillId="0" borderId="35" xfId="6" applyFont="1" applyBorder="1" applyAlignment="1">
      <alignment vertical="center"/>
    </xf>
    <xf numFmtId="42" fontId="15" fillId="0" borderId="35" xfId="6" applyNumberFormat="1" applyFont="1" applyBorder="1" applyAlignment="1">
      <alignment vertical="center"/>
    </xf>
    <xf numFmtId="0" fontId="13" fillId="0" borderId="3" xfId="6" applyBorder="1" applyAlignment="1">
      <alignment vertical="center"/>
    </xf>
    <xf numFmtId="0" fontId="15" fillId="0" borderId="34" xfId="6" applyFont="1" applyBorder="1" applyAlignment="1">
      <alignment vertical="center"/>
    </xf>
    <xf numFmtId="42" fontId="15" fillId="0" borderId="34" xfId="6" applyNumberFormat="1" applyFont="1" applyBorder="1" applyAlignment="1">
      <alignment vertical="center"/>
    </xf>
    <xf numFmtId="0" fontId="15" fillId="0" borderId="0" xfId="6" applyFont="1" applyAlignment="1">
      <alignment vertical="center"/>
    </xf>
    <xf numFmtId="0" fontId="15" fillId="0" borderId="0" xfId="6" applyFont="1" applyAlignment="1">
      <alignment horizontal="center" vertical="center"/>
    </xf>
    <xf numFmtId="0" fontId="15" fillId="0" borderId="0" xfId="6" applyFont="1" applyAlignment="1">
      <alignment horizontal="left" vertical="center"/>
    </xf>
    <xf numFmtId="42" fontId="15" fillId="0" borderId="0" xfId="6" applyNumberFormat="1" applyFont="1" applyAlignment="1">
      <alignment vertical="center"/>
    </xf>
    <xf numFmtId="0" fontId="19" fillId="0" borderId="0" xfId="0" applyFont="1">
      <alignment vertical="center"/>
    </xf>
    <xf numFmtId="0" fontId="20" fillId="0" borderId="0" xfId="0" applyFont="1">
      <alignment vertical="center"/>
    </xf>
    <xf numFmtId="176" fontId="0" fillId="9" borderId="3" xfId="0" applyNumberFormat="1" applyFill="1" applyBorder="1" applyAlignment="1" applyProtection="1">
      <alignment horizontal="right" vertical="center"/>
      <protection locked="0"/>
    </xf>
    <xf numFmtId="0" fontId="17" fillId="0" borderId="41" xfId="6" applyFont="1" applyBorder="1" applyAlignment="1">
      <alignment horizontal="center" vertical="center"/>
    </xf>
    <xf numFmtId="0" fontId="16" fillId="0" borderId="40" xfId="6" applyFont="1" applyBorder="1" applyAlignment="1">
      <alignment vertical="center"/>
    </xf>
    <xf numFmtId="0" fontId="16" fillId="0" borderId="39" xfId="6" applyFont="1" applyBorder="1" applyAlignment="1">
      <alignment vertical="center"/>
    </xf>
    <xf numFmtId="0" fontId="16" fillId="0" borderId="38" xfId="6" applyFont="1" applyBorder="1" applyAlignment="1">
      <alignment vertical="center"/>
    </xf>
    <xf numFmtId="0" fontId="16" fillId="0" borderId="37" xfId="6" applyFont="1" applyBorder="1" applyAlignment="1">
      <alignment vertical="center"/>
    </xf>
    <xf numFmtId="0" fontId="16" fillId="0" borderId="36" xfId="6" applyFont="1" applyBorder="1" applyAlignment="1">
      <alignment vertical="center"/>
    </xf>
    <xf numFmtId="0" fontId="14" fillId="7" borderId="33" xfId="6" applyFont="1" applyFill="1" applyBorder="1" applyAlignment="1">
      <alignment horizontal="center" vertical="center"/>
    </xf>
    <xf numFmtId="0" fontId="16" fillId="0" borderId="32" xfId="6" applyFont="1" applyBorder="1" applyAlignment="1">
      <alignment vertical="center"/>
    </xf>
    <xf numFmtId="0" fontId="0" fillId="8" borderId="7" xfId="0" applyFill="1" applyBorder="1" applyAlignment="1">
      <alignment horizontal="center" vertical="center"/>
    </xf>
    <xf numFmtId="0" fontId="1" fillId="8" borderId="42" xfId="1" applyFill="1" applyBorder="1" applyAlignment="1">
      <alignment horizontal="center" vertical="center"/>
    </xf>
    <xf numFmtId="176" fontId="6" fillId="0" borderId="8" xfId="0" applyNumberFormat="1" applyFont="1" applyBorder="1" applyAlignment="1">
      <alignment horizontal="center" vertical="center"/>
    </xf>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0" fontId="1" fillId="2" borderId="9"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4" xfId="1" applyFill="1" applyBorder="1" applyAlignment="1">
      <alignment horizontal="center" vertical="center" wrapText="1"/>
    </xf>
    <xf numFmtId="0" fontId="1" fillId="2" borderId="7" xfId="1" applyFill="1" applyBorder="1" applyAlignment="1">
      <alignment horizontal="center" vertical="center" wrapText="1"/>
    </xf>
    <xf numFmtId="0" fontId="0" fillId="0" borderId="3" xfId="0" applyBorder="1" applyAlignment="1">
      <alignment horizontal="center" vertical="center"/>
    </xf>
    <xf numFmtId="0" fontId="0" fillId="0" borderId="1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7" fillId="0" borderId="3" xfId="3" applyFont="1" applyBorder="1" applyAlignment="1">
      <alignment horizontal="center" vertical="center"/>
    </xf>
    <xf numFmtId="0" fontId="1" fillId="2" borderId="1" xfId="1" applyFill="1" applyBorder="1" applyAlignment="1">
      <alignment horizontal="center" vertical="center"/>
    </xf>
    <xf numFmtId="0" fontId="1" fillId="2" borderId="2" xfId="1" applyFill="1" applyBorder="1" applyAlignment="1">
      <alignment horizontal="center" vertical="center"/>
    </xf>
    <xf numFmtId="176" fontId="0" fillId="0" borderId="9" xfId="2" applyNumberFormat="1" applyFont="1" applyFill="1" applyBorder="1" applyAlignment="1" applyProtection="1">
      <alignment horizontal="center" vertical="center"/>
      <protection locked="0"/>
    </xf>
    <xf numFmtId="176" fontId="0" fillId="0" borderId="4" xfId="2" applyNumberFormat="1" applyFont="1" applyFill="1" applyBorder="1" applyAlignment="1" applyProtection="1">
      <alignment horizontal="center" vertical="center"/>
      <protection locked="0"/>
    </xf>
    <xf numFmtId="0" fontId="5" fillId="0" borderId="0" xfId="1" applyFont="1" applyAlignment="1">
      <alignment horizontal="center" vertical="center"/>
    </xf>
    <xf numFmtId="176" fontId="0" fillId="0" borderId="12" xfId="2" applyNumberFormat="1" applyFont="1" applyFill="1" applyBorder="1" applyAlignment="1">
      <alignment horizontal="right" vertical="center"/>
    </xf>
    <xf numFmtId="176" fontId="0" fillId="0" borderId="13" xfId="2" applyNumberFormat="1" applyFont="1" applyFill="1" applyBorder="1" applyAlignment="1">
      <alignment horizontal="right" vertical="center"/>
    </xf>
    <xf numFmtId="176" fontId="0" fillId="0" borderId="10" xfId="2" applyNumberFormat="1" applyFont="1" applyFill="1" applyBorder="1" applyAlignment="1">
      <alignment horizontal="right" vertical="center"/>
    </xf>
    <xf numFmtId="176" fontId="0" fillId="0" borderId="22" xfId="2" applyNumberFormat="1" applyFont="1" applyFill="1" applyBorder="1" applyAlignment="1">
      <alignment horizontal="right" vertical="center"/>
    </xf>
    <xf numFmtId="176" fontId="0" fillId="0" borderId="30" xfId="2" applyNumberFormat="1" applyFont="1" applyFill="1" applyBorder="1" applyAlignment="1">
      <alignment horizontal="right" vertical="center"/>
    </xf>
    <xf numFmtId="176" fontId="0" fillId="0" borderId="24" xfId="2" applyNumberFormat="1" applyFont="1" applyFill="1" applyBorder="1" applyAlignment="1">
      <alignment horizontal="right" vertical="center"/>
    </xf>
    <xf numFmtId="0" fontId="8" fillId="0" borderId="0" xfId="1" applyFont="1" applyAlignment="1">
      <alignment horizontal="left" vertical="center"/>
    </xf>
    <xf numFmtId="0" fontId="1" fillId="2" borderId="29" xfId="1" applyFill="1" applyBorder="1" applyAlignment="1">
      <alignment horizontal="center" vertical="center" shrinkToFit="1"/>
    </xf>
    <xf numFmtId="0" fontId="1" fillId="2" borderId="20" xfId="1" applyFill="1" applyBorder="1" applyAlignment="1">
      <alignment horizontal="center" vertical="center" shrinkToFit="1"/>
    </xf>
    <xf numFmtId="176" fontId="0" fillId="0" borderId="9" xfId="2" applyNumberFormat="1" applyFont="1" applyFill="1" applyBorder="1" applyAlignment="1">
      <alignment horizontal="right" vertical="center"/>
    </xf>
    <xf numFmtId="176" fontId="0" fillId="0" borderId="4" xfId="2" applyNumberFormat="1" applyFont="1" applyFill="1" applyBorder="1" applyAlignment="1">
      <alignment horizontal="right" vertical="center"/>
    </xf>
    <xf numFmtId="176" fontId="1" fillId="0" borderId="3" xfId="1" applyNumberFormat="1" applyBorder="1" applyAlignment="1" applyProtection="1">
      <alignment horizontal="right" vertical="center"/>
      <protection locked="0"/>
    </xf>
    <xf numFmtId="176" fontId="1" fillId="0" borderId="3" xfId="1" applyNumberFormat="1" applyBorder="1" applyAlignment="1">
      <alignment horizontal="right" vertical="center"/>
    </xf>
    <xf numFmtId="0" fontId="1" fillId="2" borderId="3" xfId="1" applyFill="1" applyBorder="1" applyAlignment="1">
      <alignment horizontal="center" vertical="center"/>
    </xf>
    <xf numFmtId="176" fontId="0" fillId="0" borderId="3" xfId="4" applyNumberFormat="1" applyFont="1" applyFill="1" applyBorder="1" applyAlignment="1">
      <alignment horizontal="right" vertical="center"/>
    </xf>
    <xf numFmtId="0" fontId="1" fillId="3" borderId="3" xfId="1" applyFill="1" applyBorder="1" applyAlignment="1">
      <alignment horizontal="center" vertical="center"/>
    </xf>
    <xf numFmtId="0" fontId="1" fillId="2" borderId="9" xfId="1" applyFill="1" applyBorder="1" applyAlignment="1">
      <alignment horizontal="center" vertical="center"/>
    </xf>
    <xf numFmtId="0" fontId="1" fillId="2" borderId="10" xfId="1" applyFill="1" applyBorder="1" applyAlignment="1">
      <alignment horizontal="center" vertical="center"/>
    </xf>
    <xf numFmtId="0" fontId="1" fillId="2" borderId="4" xfId="1" applyFill="1" applyBorder="1" applyAlignment="1">
      <alignment horizontal="center" vertical="center"/>
    </xf>
    <xf numFmtId="0" fontId="1" fillId="2" borderId="7" xfId="1" applyFill="1" applyBorder="1" applyAlignment="1">
      <alignment horizontal="center" vertical="center"/>
    </xf>
    <xf numFmtId="0" fontId="1" fillId="0" borderId="3" xfId="1" applyBorder="1" applyAlignment="1" applyProtection="1">
      <alignment horizontal="center" vertical="center"/>
      <protection locked="0"/>
    </xf>
    <xf numFmtId="176" fontId="0" fillId="0" borderId="3" xfId="0" applyNumberFormat="1" applyBorder="1" applyAlignment="1">
      <alignment horizontal="right" vertical="center"/>
    </xf>
    <xf numFmtId="0" fontId="7" fillId="0" borderId="1" xfId="3" applyFont="1" applyBorder="1" applyAlignment="1">
      <alignment horizontal="center" vertical="center"/>
    </xf>
    <xf numFmtId="0" fontId="7" fillId="0" borderId="6" xfId="3" applyFont="1" applyBorder="1" applyAlignment="1">
      <alignment horizontal="center" vertical="center"/>
    </xf>
    <xf numFmtId="0" fontId="7" fillId="0" borderId="6" xfId="3" applyFont="1" applyBorder="1" applyAlignment="1">
      <alignment horizontal="left" vertical="center" wrapText="1"/>
    </xf>
    <xf numFmtId="0" fontId="7" fillId="0" borderId="2" xfId="3" applyFont="1" applyBorder="1" applyAlignment="1">
      <alignment horizontal="left" vertical="center" wrapText="1"/>
    </xf>
    <xf numFmtId="0" fontId="0" fillId="2" borderId="3" xfId="0" applyFill="1" applyBorder="1" applyAlignment="1">
      <alignment horizontal="center" vertical="center"/>
    </xf>
    <xf numFmtId="0" fontId="0" fillId="0" borderId="3" xfId="0" applyBorder="1" applyAlignment="1" applyProtection="1">
      <alignment horizontal="center" vertical="center"/>
      <protection locked="0"/>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wrapText="1"/>
    </xf>
    <xf numFmtId="176" fontId="6" fillId="0" borderId="0" xfId="0" applyNumberFormat="1" applyFont="1" applyAlignment="1">
      <alignment horizontal="center" vertical="center" wrapText="1"/>
    </xf>
    <xf numFmtId="0" fontId="0" fillId="2" borderId="3" xfId="0" applyFill="1" applyBorder="1" applyAlignment="1">
      <alignment horizontal="center" vertical="center" wrapText="1"/>
    </xf>
    <xf numFmtId="0" fontId="1" fillId="3" borderId="3" xfId="1" applyFill="1" applyBorder="1" applyAlignment="1">
      <alignment horizontal="center" vertical="center" wrapText="1"/>
    </xf>
    <xf numFmtId="0" fontId="10" fillId="3" borderId="3" xfId="1" applyFont="1" applyFill="1" applyBorder="1" applyAlignment="1">
      <alignment horizontal="center" vertical="center" wrapText="1"/>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38" fontId="0" fillId="2" borderId="3" xfId="2" applyFont="1" applyFill="1" applyBorder="1" applyAlignment="1">
      <alignment horizontal="center" vertical="center" wrapText="1"/>
    </xf>
    <xf numFmtId="38" fontId="0" fillId="2" borderId="1" xfId="2" applyFont="1" applyFill="1" applyBorder="1" applyAlignment="1">
      <alignment horizontal="center" vertical="center" wrapText="1"/>
    </xf>
    <xf numFmtId="38" fontId="0" fillId="2" borderId="6" xfId="2" applyFont="1" applyFill="1" applyBorder="1" applyAlignment="1">
      <alignment horizontal="center" vertical="center" wrapText="1"/>
    </xf>
    <xf numFmtId="38" fontId="0" fillId="2" borderId="2" xfId="2" applyFont="1" applyFill="1" applyBorder="1" applyAlignment="1">
      <alignment horizontal="center" vertical="center" wrapText="1"/>
    </xf>
    <xf numFmtId="0" fontId="7" fillId="0" borderId="1" xfId="3" applyFont="1" applyBorder="1" applyAlignment="1">
      <alignment horizontal="center" vertical="top" wrapText="1"/>
    </xf>
    <xf numFmtId="0" fontId="7" fillId="0" borderId="6" xfId="3" applyFont="1" applyBorder="1" applyAlignment="1">
      <alignment horizontal="center" vertical="top" wrapText="1"/>
    </xf>
    <xf numFmtId="0" fontId="7" fillId="0" borderId="2" xfId="3" applyFont="1" applyBorder="1" applyAlignment="1">
      <alignment horizontal="center" vertical="top" wrapText="1"/>
    </xf>
    <xf numFmtId="0" fontId="7" fillId="0" borderId="3" xfId="3" applyFont="1" applyBorder="1" applyAlignment="1">
      <alignment horizontal="center" vertical="top" wrapText="1"/>
    </xf>
    <xf numFmtId="0" fontId="7" fillId="0" borderId="3" xfId="3" applyFont="1" applyBorder="1" applyAlignment="1">
      <alignment horizontal="left" vertical="center" wrapText="1"/>
    </xf>
    <xf numFmtId="176" fontId="0" fillId="0" borderId="11" xfId="2" applyNumberFormat="1" applyFont="1" applyFill="1" applyBorder="1" applyAlignment="1">
      <alignment horizontal="right" vertical="center"/>
    </xf>
    <xf numFmtId="176" fontId="0" fillId="0" borderId="5" xfId="2" applyNumberFormat="1" applyFont="1" applyFill="1" applyBorder="1" applyAlignment="1">
      <alignment horizontal="right" vertical="center"/>
    </xf>
    <xf numFmtId="0" fontId="7" fillId="0" borderId="3" xfId="3" applyFont="1" applyBorder="1" applyAlignment="1">
      <alignment horizontal="center" vertical="center" wrapText="1"/>
    </xf>
    <xf numFmtId="0" fontId="1" fillId="2" borderId="19" xfId="1" applyFill="1" applyBorder="1" applyAlignment="1">
      <alignment horizontal="center" vertical="center"/>
    </xf>
    <xf numFmtId="0" fontId="1" fillId="2" borderId="20" xfId="1" applyFill="1" applyBorder="1" applyAlignment="1">
      <alignment horizontal="center" vertical="center"/>
    </xf>
    <xf numFmtId="176" fontId="0" fillId="0" borderId="21" xfId="2" applyNumberFormat="1" applyFont="1" applyFill="1" applyBorder="1" applyAlignment="1">
      <alignment horizontal="right" vertical="center"/>
    </xf>
    <xf numFmtId="176" fontId="0" fillId="0" borderId="23" xfId="2" applyNumberFormat="1" applyFont="1" applyFill="1" applyBorder="1" applyAlignment="1">
      <alignment horizontal="right" vertical="center"/>
    </xf>
    <xf numFmtId="0" fontId="15" fillId="0" borderId="0" xfId="18" applyFont="1" applyAlignment="1">
      <alignment horizontal="left" vertical="center" wrapText="1"/>
    </xf>
    <xf numFmtId="0" fontId="13" fillId="0" borderId="0" xfId="18" applyAlignment="1">
      <alignment vertical="center"/>
    </xf>
    <xf numFmtId="0" fontId="1" fillId="0" borderId="3" xfId="1" applyBorder="1" applyAlignment="1">
      <alignment horizontal="center" vertical="center"/>
    </xf>
    <xf numFmtId="0" fontId="1" fillId="2" borderId="19" xfId="1" applyFill="1" applyBorder="1" applyAlignment="1">
      <alignment horizontal="center" vertical="center" shrinkToFit="1"/>
    </xf>
    <xf numFmtId="38" fontId="0" fillId="0" borderId="3" xfId="4" applyFont="1" applyFill="1" applyBorder="1" applyAlignment="1">
      <alignment horizontal="center" vertical="center"/>
    </xf>
    <xf numFmtId="38" fontId="0" fillId="0" borderId="1" xfId="4" applyFont="1" applyFill="1" applyBorder="1" applyAlignment="1">
      <alignment horizontal="center" vertical="center"/>
    </xf>
    <xf numFmtId="0" fontId="7" fillId="0" borderId="1" xfId="3" applyFont="1" applyBorder="1" applyAlignment="1">
      <alignment horizontal="left" vertical="center" wrapText="1"/>
    </xf>
    <xf numFmtId="176" fontId="6" fillId="0" borderId="0" xfId="0" applyNumberFormat="1" applyFont="1" applyAlignment="1">
      <alignment horizontal="left" vertical="center" wrapText="1"/>
    </xf>
    <xf numFmtId="0" fontId="1" fillId="2" borderId="6" xfId="1" applyFill="1" applyBorder="1" applyAlignment="1">
      <alignment horizontal="center" vertical="center"/>
    </xf>
    <xf numFmtId="176" fontId="0" fillId="0" borderId="9" xfId="2" applyNumberFormat="1" applyFont="1" applyFill="1" applyBorder="1" applyAlignment="1">
      <alignment horizontal="center" vertical="center"/>
    </xf>
    <xf numFmtId="176" fontId="0" fillId="0" borderId="10" xfId="2" applyNumberFormat="1" applyFont="1" applyFill="1" applyBorder="1" applyAlignment="1">
      <alignment horizontal="center" vertical="center"/>
    </xf>
    <xf numFmtId="176" fontId="0" fillId="0" borderId="4" xfId="2" applyNumberFormat="1" applyFont="1" applyFill="1" applyBorder="1" applyAlignment="1">
      <alignment horizontal="center" vertical="center"/>
    </xf>
    <xf numFmtId="176" fontId="0" fillId="0" borderId="7" xfId="2" applyNumberFormat="1" applyFont="1" applyFill="1"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176" fontId="0" fillId="0" borderId="1" xfId="2" applyNumberFormat="1" applyFont="1" applyFill="1" applyBorder="1" applyAlignment="1">
      <alignment horizontal="right" vertical="center"/>
    </xf>
    <xf numFmtId="176" fontId="0" fillId="0" borderId="2" xfId="2" applyNumberFormat="1" applyFont="1" applyFill="1" applyBorder="1" applyAlignment="1">
      <alignment horizontal="right" vertical="center"/>
    </xf>
    <xf numFmtId="0" fontId="0" fillId="0" borderId="17" xfId="0" applyBorder="1" applyAlignment="1">
      <alignment horizontal="center" vertical="center"/>
    </xf>
    <xf numFmtId="0" fontId="0" fillId="0" borderId="27" xfId="0" applyBorder="1" applyAlignment="1">
      <alignment horizontal="center" vertical="center"/>
    </xf>
    <xf numFmtId="0" fontId="0" fillId="0" borderId="18" xfId="0" applyBorder="1" applyAlignment="1">
      <alignment horizontal="center" vertical="center"/>
    </xf>
    <xf numFmtId="176" fontId="0" fillId="0" borderId="25" xfId="2" applyNumberFormat="1" applyFont="1" applyFill="1" applyBorder="1" applyAlignment="1">
      <alignment horizontal="right" vertical="center"/>
    </xf>
    <xf numFmtId="176" fontId="0" fillId="0" borderId="26" xfId="2" applyNumberFormat="1" applyFont="1" applyFill="1" applyBorder="1" applyAlignment="1">
      <alignment horizontal="right" vertical="center"/>
    </xf>
  </cellXfs>
  <cellStyles count="20">
    <cellStyle name="桁区切り" xfId="4" builtinId="6"/>
    <cellStyle name="桁区切り 2" xfId="2" xr:uid="{00000000-0005-0000-0000-000001000000}"/>
    <cellStyle name="標準" xfId="0" builtinId="0"/>
    <cellStyle name="標準 10" xfId="12" xr:uid="{6AAA4D8F-BB1E-493A-9ECF-6525C824C982}"/>
    <cellStyle name="標準 11" xfId="13" xr:uid="{483CC6C8-A7F2-4EDB-8E88-B085836069E0}"/>
    <cellStyle name="標準 12" xfId="14" xr:uid="{E2B61A27-B8FE-456A-A188-AF2962724752}"/>
    <cellStyle name="標準 13" xfId="15" xr:uid="{F888EA16-787A-4FC7-ABD2-21CA2F3AA9EB}"/>
    <cellStyle name="標準 14" xfId="16" xr:uid="{81A9720F-4482-4710-B016-05D2620CFDB3}"/>
    <cellStyle name="標準 15" xfId="17" xr:uid="{4738C9D1-4C9D-4952-A87F-DA768776C596}"/>
    <cellStyle name="標準 16" xfId="18" xr:uid="{DCEEF2B3-D625-480C-8ADD-6F3D1B20605D}"/>
    <cellStyle name="標準 2" xfId="1" xr:uid="{00000000-0005-0000-0000-000003000000}"/>
    <cellStyle name="標準 2 2" xfId="19" xr:uid="{2943A09F-D52C-4073-ADB8-736F3B38DFF6}"/>
    <cellStyle name="標準 27" xfId="3" xr:uid="{00000000-0005-0000-0000-000004000000}"/>
    <cellStyle name="標準 3" xfId="5" xr:uid="{8846743E-CAAB-40CA-9909-1CF21C7CD66A}"/>
    <cellStyle name="標準 4" xfId="6" xr:uid="{C622F163-FAE9-4B88-84AB-B37740BD9453}"/>
    <cellStyle name="標準 5" xfId="7" xr:uid="{34F0CDF4-34AB-40AF-A39D-B559915B8628}"/>
    <cellStyle name="標準 6" xfId="8" xr:uid="{D0F7B7A8-648A-4D06-8C22-0156F843087A}"/>
    <cellStyle name="標準 7" xfId="9" xr:uid="{56EB4714-0DE5-4B0A-92EC-70BCFA67B306}"/>
    <cellStyle name="標準 8" xfId="10" xr:uid="{0D618ED0-FD09-4B4E-B7AA-4EAC6944497E}"/>
    <cellStyle name="標準 9" xfId="11" xr:uid="{5E974815-7AB7-4858-881A-865B2B34E0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BD47B168-D8FF-4E6E-A247-9E5DA266C51C}"/>
            </a:ext>
          </a:extLst>
        </xdr:cNvPr>
        <xdr:cNvSpPr/>
      </xdr:nvSpPr>
      <xdr:spPr>
        <a:xfrm>
          <a:off x="6015718" y="685801"/>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twoCellAnchor>
    <xdr:from>
      <xdr:col>8</xdr:col>
      <xdr:colOff>353786</xdr:colOff>
      <xdr:row>1</xdr:row>
      <xdr:rowOff>108857</xdr:rowOff>
    </xdr:from>
    <xdr:to>
      <xdr:col>14</xdr:col>
      <xdr:colOff>499383</xdr:colOff>
      <xdr:row>4</xdr:row>
      <xdr:rowOff>146957</xdr:rowOff>
    </xdr:to>
    <xdr:sp macro="" textlink="">
      <xdr:nvSpPr>
        <xdr:cNvPr id="2" name="吹き出し: 角を丸めた四角形 1">
          <a:extLst>
            <a:ext uri="{FF2B5EF4-FFF2-40B4-BE49-F238E27FC236}">
              <a16:creationId xmlns:a16="http://schemas.microsoft.com/office/drawing/2014/main" id="{1CEF2A71-C0C5-4F15-ACEB-A4FC35A6BD88}"/>
            </a:ext>
          </a:extLst>
        </xdr:cNvPr>
        <xdr:cNvSpPr/>
      </xdr:nvSpPr>
      <xdr:spPr>
        <a:xfrm>
          <a:off x="9048750" y="326571"/>
          <a:ext cx="5357133" cy="568779"/>
        </a:xfrm>
        <a:prstGeom prst="wedgeRoundRectCallout">
          <a:avLst>
            <a:gd name="adj1" fmla="val 16785"/>
            <a:gd name="adj2" fmla="val 48290"/>
            <a:gd name="adj3" fmla="val 16667"/>
          </a:avLst>
        </a:prstGeom>
        <a:solidFill>
          <a:schemeClr val="bg1"/>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rgbClr val="0070C0"/>
              </a:solidFill>
            </a:rPr>
            <a:t>金額に関しては提出いただく帳簿や領収書をもとに記入してください。</a:t>
          </a:r>
          <a:endParaRPr kumimoji="1" lang="en-US" altLang="ja-JP" sz="1200" b="0">
            <a:solidFill>
              <a:srgbClr val="0070C0"/>
            </a:solidFill>
          </a:endParaRPr>
        </a:p>
      </xdr:txBody>
    </xdr:sp>
    <xdr:clientData/>
  </xdr:twoCellAnchor>
  <xdr:twoCellAnchor>
    <xdr:from>
      <xdr:col>10</xdr:col>
      <xdr:colOff>503465</xdr:colOff>
      <xdr:row>5</xdr:row>
      <xdr:rowOff>176892</xdr:rowOff>
    </xdr:from>
    <xdr:to>
      <xdr:col>13</xdr:col>
      <xdr:colOff>141515</xdr:colOff>
      <xdr:row>11</xdr:row>
      <xdr:rowOff>119743</xdr:rowOff>
    </xdr:to>
    <xdr:sp macro="" textlink="">
      <xdr:nvSpPr>
        <xdr:cNvPr id="3" name="吹き出し: 角を丸めた四角形 2">
          <a:extLst>
            <a:ext uri="{FF2B5EF4-FFF2-40B4-BE49-F238E27FC236}">
              <a16:creationId xmlns:a16="http://schemas.microsoft.com/office/drawing/2014/main" id="{B9E6029F-FACC-4542-9718-84B9BB9232CA}"/>
            </a:ext>
          </a:extLst>
        </xdr:cNvPr>
        <xdr:cNvSpPr/>
      </xdr:nvSpPr>
      <xdr:spPr>
        <a:xfrm>
          <a:off x="10980965" y="1197428"/>
          <a:ext cx="2223407" cy="1099458"/>
        </a:xfrm>
        <a:prstGeom prst="wedgeRoundRectCallout">
          <a:avLst>
            <a:gd name="adj1" fmla="val -60819"/>
            <a:gd name="adj2" fmla="val -26668"/>
            <a:gd name="adj3" fmla="val 16667"/>
          </a:avLst>
        </a:prstGeom>
        <a:solidFill>
          <a:sysClr val="window" lastClr="FFFF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大田区からもらった補助金の</a:t>
          </a:r>
          <a:endParaRPr kumimoji="1" lang="en-US" altLang="ja-JP" sz="1100">
            <a:solidFill>
              <a:srgbClr val="0070C0"/>
            </a:solidFill>
          </a:endParaRPr>
        </a:p>
        <a:p>
          <a:pPr algn="l"/>
          <a:r>
            <a:rPr kumimoji="1" lang="ja-JP" altLang="en-US" sz="1100">
              <a:solidFill>
                <a:srgbClr val="0070C0"/>
              </a:solidFill>
            </a:rPr>
            <a:t>金額を記載してください。</a:t>
          </a:r>
          <a:endParaRPr kumimoji="1" lang="en-US" altLang="ja-JP" sz="1100">
            <a:solidFill>
              <a:srgbClr val="0070C0"/>
            </a:solidFill>
          </a:endParaRPr>
        </a:p>
      </xdr:txBody>
    </xdr:sp>
    <xdr:clientData/>
  </xdr:twoCellAnchor>
  <xdr:twoCellAnchor>
    <xdr:from>
      <xdr:col>6</xdr:col>
      <xdr:colOff>437030</xdr:colOff>
      <xdr:row>44</xdr:row>
      <xdr:rowOff>33618</xdr:rowOff>
    </xdr:from>
    <xdr:to>
      <xdr:col>8</xdr:col>
      <xdr:colOff>355227</xdr:colOff>
      <xdr:row>50</xdr:row>
      <xdr:rowOff>54911</xdr:rowOff>
    </xdr:to>
    <xdr:sp macro="" textlink="">
      <xdr:nvSpPr>
        <xdr:cNvPr id="4" name="吹き出し: 角を丸めた四角形 3">
          <a:extLst>
            <a:ext uri="{FF2B5EF4-FFF2-40B4-BE49-F238E27FC236}">
              <a16:creationId xmlns:a16="http://schemas.microsoft.com/office/drawing/2014/main" id="{65F16A52-77BB-4F5C-938C-FB0B63C71CF1}"/>
            </a:ext>
          </a:extLst>
        </xdr:cNvPr>
        <xdr:cNvSpPr/>
      </xdr:nvSpPr>
      <xdr:spPr>
        <a:xfrm>
          <a:off x="6835589" y="11542059"/>
          <a:ext cx="2237814" cy="1052234"/>
        </a:xfrm>
        <a:prstGeom prst="wedgeRoundRectCallout">
          <a:avLst>
            <a:gd name="adj1" fmla="val -185506"/>
            <a:gd name="adj2" fmla="val 41489"/>
            <a:gd name="adj3" fmla="val 16667"/>
          </a:avLst>
        </a:prstGeom>
        <a:solidFill>
          <a:sysClr val="window" lastClr="FFFF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基準額は団体によって</a:t>
          </a:r>
          <a:endParaRPr kumimoji="1" lang="en-US" altLang="ja-JP" sz="1100">
            <a:solidFill>
              <a:srgbClr val="0070C0"/>
            </a:solidFill>
          </a:endParaRPr>
        </a:p>
        <a:p>
          <a:pPr algn="l"/>
          <a:r>
            <a:rPr kumimoji="1" lang="ja-JP" altLang="en-US" sz="1100">
              <a:solidFill>
                <a:srgbClr val="0070C0"/>
              </a:solidFill>
            </a:rPr>
            <a:t>「</a:t>
          </a:r>
          <a:r>
            <a:rPr kumimoji="1" lang="en-US" altLang="ja-JP" sz="1100">
              <a:solidFill>
                <a:srgbClr val="0070C0"/>
              </a:solidFill>
            </a:rPr>
            <a:t>500,000</a:t>
          </a:r>
          <a:r>
            <a:rPr kumimoji="1" lang="ja-JP" altLang="en-US" sz="1100">
              <a:solidFill>
                <a:srgbClr val="0070C0"/>
              </a:solidFill>
            </a:rPr>
            <a:t>円」「</a:t>
          </a:r>
          <a:r>
            <a:rPr kumimoji="1" lang="en-US" altLang="ja-JP" sz="1100">
              <a:solidFill>
                <a:srgbClr val="0070C0"/>
              </a:solidFill>
            </a:rPr>
            <a:t>200,000</a:t>
          </a:r>
          <a:r>
            <a:rPr kumimoji="1" lang="ja-JP" altLang="en-US" sz="1100">
              <a:solidFill>
                <a:srgbClr val="0070C0"/>
              </a:solidFill>
            </a:rPr>
            <a:t>円」と変動します。設備整備費を利用する団体はご自身で適する基準額を選択してください。</a:t>
          </a:r>
          <a:endParaRPr kumimoji="1" lang="en-US" altLang="ja-JP" sz="1100">
            <a:solidFill>
              <a:srgbClr val="0070C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121799</xdr:colOff>
      <xdr:row>31</xdr:row>
      <xdr:rowOff>33338</xdr:rowOff>
    </xdr:from>
    <xdr:to>
      <xdr:col>9</xdr:col>
      <xdr:colOff>1066799</xdr:colOff>
      <xdr:row>32</xdr:row>
      <xdr:rowOff>38104</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rot="5400000">
          <a:off x="9464454" y="5959258"/>
          <a:ext cx="176216" cy="16403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219075</xdr:colOff>
      <xdr:row>3</xdr:row>
      <xdr:rowOff>76199</xdr:rowOff>
    </xdr:from>
    <xdr:to>
      <xdr:col>10</xdr:col>
      <xdr:colOff>47625</xdr:colOff>
      <xdr:row>11</xdr:row>
      <xdr:rowOff>123825</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5734715" y="674280"/>
          <a:ext cx="4701805" cy="1476376"/>
          <a:chOff x="5915025" y="447674"/>
          <a:chExt cx="3848100" cy="1058191"/>
        </a:xfrm>
      </xdr:grpSpPr>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5915025" y="447674"/>
            <a:ext cx="3848100" cy="991638"/>
          </a:xfrm>
          <a:prstGeom prst="wedgeRectCallout">
            <a:avLst>
              <a:gd name="adj1" fmla="val -48976"/>
              <a:gd name="adj2" fmla="val 63452"/>
            </a:avLst>
          </a:prstGeom>
          <a:solidFill>
            <a:schemeClr val="accent6">
              <a:lumMod val="20000"/>
              <a:lumOff val="80000"/>
            </a:schemeClr>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019799" y="474418"/>
            <a:ext cx="3508686" cy="10314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標準型</a:t>
            </a:r>
            <a:r>
              <a:rPr kumimoji="1" lang="en-US" altLang="ja-JP" sz="1000"/>
              <a:t>】</a:t>
            </a:r>
            <a:r>
              <a:rPr kumimoji="1" lang="ja-JP" altLang="en-US" sz="1000"/>
              <a:t>　</a:t>
            </a:r>
            <a:r>
              <a:rPr kumimoji="1" lang="ja-JP" altLang="en-US" sz="1000" u="sng"/>
              <a:t>基準額　</a:t>
            </a:r>
            <a:r>
              <a:rPr kumimoji="1" lang="en-US" altLang="ja-JP" sz="1000" u="sng"/>
              <a:t>1,200,000</a:t>
            </a:r>
            <a:r>
              <a:rPr kumimoji="1" lang="ja-JP" altLang="en-US" sz="1000" u="sng"/>
              <a:t>円</a:t>
            </a:r>
            <a:endParaRPr kumimoji="1" lang="en-US" altLang="ja-JP" sz="1000" u="sng"/>
          </a:p>
          <a:p>
            <a:r>
              <a:rPr kumimoji="1" lang="en-US" altLang="ja-JP" sz="1000"/>
              <a:t>※</a:t>
            </a:r>
            <a:r>
              <a:rPr kumimoji="1" lang="ja-JP" altLang="en-US" sz="1000"/>
              <a:t>月１回以上のこども食堂を開催</a:t>
            </a:r>
            <a:endParaRPr kumimoji="1" lang="en-US" altLang="ja-JP" sz="1000"/>
          </a:p>
          <a:p>
            <a:endParaRPr kumimoji="1" lang="en-US" altLang="ja-JP" sz="1000"/>
          </a:p>
          <a:p>
            <a:r>
              <a:rPr kumimoji="1" lang="en-US" altLang="ja-JP" sz="1000"/>
              <a:t>【</a:t>
            </a:r>
            <a:r>
              <a:rPr kumimoji="1" lang="ja-JP" altLang="en-US" sz="1000"/>
              <a:t>連携強化型</a:t>
            </a:r>
            <a:r>
              <a:rPr kumimoji="1" lang="en-US" altLang="ja-JP" sz="1000"/>
              <a:t>】</a:t>
            </a:r>
            <a:r>
              <a:rPr kumimoji="1" lang="ja-JP" altLang="en-US" sz="1000"/>
              <a:t>　</a:t>
            </a:r>
            <a:r>
              <a:rPr kumimoji="1" lang="ja-JP" altLang="en-US" sz="1000" u="sng"/>
              <a:t>基準額　</a:t>
            </a:r>
            <a:r>
              <a:rPr kumimoji="1" lang="en-US" altLang="ja-JP" sz="1000" u="sng"/>
              <a:t>1,560,000</a:t>
            </a:r>
            <a:r>
              <a:rPr kumimoji="1" lang="ja-JP" altLang="en-US" sz="1000" u="sng"/>
              <a:t>円</a:t>
            </a:r>
            <a:endParaRPr kumimoji="1" lang="en-US" altLang="ja-JP" sz="1000" u="sng"/>
          </a:p>
          <a:p>
            <a:r>
              <a:rPr kumimoji="1" lang="en-US" altLang="ja-JP" sz="1000"/>
              <a:t>※</a:t>
            </a:r>
            <a:r>
              <a:rPr kumimoji="1" lang="ja-JP" altLang="en-US" sz="1000"/>
              <a:t>「週１回以上のこども食堂開催」もしくは「月１回以上のこども食堂開催及び週１回以上の配食・宅食実施」</a:t>
            </a:r>
            <a:endParaRPr kumimoji="1" lang="en-US" altLang="ja-JP" sz="1000"/>
          </a:p>
          <a:p>
            <a:r>
              <a:rPr kumimoji="1" lang="en-US" altLang="ja-JP" sz="1000"/>
              <a:t>※</a:t>
            </a:r>
            <a:r>
              <a:rPr kumimoji="1" lang="ja-JP" altLang="en-US" sz="1000"/>
              <a:t>上記に加え、区との情報連携強化を図ること。</a:t>
            </a:r>
            <a:endParaRPr kumimoji="1" lang="en-US" altLang="ja-JP" sz="1000"/>
          </a:p>
          <a:p>
            <a:endParaRPr kumimoji="1" lang="ja-JP" altLang="en-US" sz="1050"/>
          </a:p>
        </xdr:txBody>
      </xdr:sp>
    </xdr:grpSp>
    <xdr:clientData/>
  </xdr:twoCellAnchor>
  <xdr:twoCellAnchor>
    <xdr:from>
      <xdr:col>7</xdr:col>
      <xdr:colOff>704850</xdr:colOff>
      <xdr:row>3</xdr:row>
      <xdr:rowOff>257175</xdr:rowOff>
    </xdr:from>
    <xdr:to>
      <xdr:col>9</xdr:col>
      <xdr:colOff>838200</xdr:colOff>
      <xdr:row>5</xdr:row>
      <xdr:rowOff>161925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372475" y="866775"/>
          <a:ext cx="19240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★基準額を選択してください。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D88BC-410A-480A-ACF3-8C43E1FD80E9}">
  <sheetPr>
    <pageSetUpPr fitToPage="1"/>
  </sheetPr>
  <dimension ref="A1:X961"/>
  <sheetViews>
    <sheetView zoomScale="70" zoomScaleNormal="70" workbookViewId="0">
      <selection activeCell="E26" sqref="E26"/>
    </sheetView>
  </sheetViews>
  <sheetFormatPr defaultColWidth="12.625" defaultRowHeight="15" customHeight="1"/>
  <cols>
    <col min="1" max="2" width="5.125" style="77" customWidth="1"/>
    <col min="3" max="3" width="13.625" style="77" customWidth="1"/>
    <col min="4" max="4" width="20.125" style="77" customWidth="1"/>
    <col min="5" max="5" width="10.75" style="77" customWidth="1"/>
    <col min="6" max="6" width="28.375" style="77" customWidth="1"/>
    <col min="7" max="7" width="3.375" style="77" customWidth="1"/>
    <col min="8" max="8" width="12.625" style="77" hidden="1" customWidth="1"/>
    <col min="9" max="9" width="10" style="77" customWidth="1"/>
    <col min="10" max="10" width="14.5" style="77" customWidth="1"/>
    <col min="11" max="11" width="10.5" style="77" customWidth="1"/>
    <col min="12" max="12" width="16.375" style="77" customWidth="1"/>
    <col min="13" max="24" width="7.625" style="77" customWidth="1"/>
    <col min="25" max="16384" width="12.625" style="77"/>
  </cols>
  <sheetData>
    <row r="1" spans="1:24" ht="33.75" customHeight="1">
      <c r="A1" s="76"/>
      <c r="B1" s="76" t="s">
        <v>140</v>
      </c>
      <c r="C1" s="76"/>
    </row>
    <row r="2" spans="1:24" ht="13.5" customHeight="1">
      <c r="A2" s="101" t="s">
        <v>139</v>
      </c>
      <c r="B2" s="102"/>
      <c r="C2" s="102"/>
      <c r="D2" s="102"/>
      <c r="E2" s="102"/>
      <c r="F2" s="103"/>
      <c r="H2" s="77" t="s">
        <v>137</v>
      </c>
    </row>
    <row r="3" spans="1:24" ht="13.5" customHeight="1">
      <c r="A3" s="104"/>
      <c r="B3" s="105"/>
      <c r="C3" s="105"/>
      <c r="D3" s="105"/>
      <c r="E3" s="105"/>
      <c r="F3" s="106"/>
      <c r="H3" s="77" t="s">
        <v>124</v>
      </c>
    </row>
    <row r="4" spans="1:24" ht="13.5" customHeight="1">
      <c r="A4" s="107" t="s">
        <v>138</v>
      </c>
      <c r="B4" s="108"/>
      <c r="C4" s="78" t="s">
        <v>137</v>
      </c>
      <c r="D4" s="79" t="s">
        <v>136</v>
      </c>
      <c r="E4" s="79" t="s">
        <v>135</v>
      </c>
      <c r="F4" s="79" t="s">
        <v>134</v>
      </c>
      <c r="H4" s="77" t="s">
        <v>129</v>
      </c>
    </row>
    <row r="5" spans="1:24" ht="13.5" customHeight="1">
      <c r="A5" s="80" t="s">
        <v>100</v>
      </c>
      <c r="B5" s="81" t="s">
        <v>133</v>
      </c>
      <c r="C5" s="82"/>
      <c r="D5" s="82"/>
      <c r="E5" s="83"/>
      <c r="F5" s="84"/>
      <c r="H5" s="77" t="s">
        <v>123</v>
      </c>
      <c r="I5" s="77" t="s">
        <v>141</v>
      </c>
    </row>
    <row r="6" spans="1:24" ht="30" customHeight="1">
      <c r="A6" s="83">
        <v>4</v>
      </c>
      <c r="B6" s="83">
        <v>15</v>
      </c>
      <c r="C6" s="85" t="s">
        <v>124</v>
      </c>
      <c r="D6" s="75" t="s">
        <v>132</v>
      </c>
      <c r="E6" s="74">
        <v>5000</v>
      </c>
      <c r="F6" s="83" t="s">
        <v>130</v>
      </c>
      <c r="H6" s="77" t="s">
        <v>142</v>
      </c>
      <c r="I6" s="83" t="s">
        <v>131</v>
      </c>
      <c r="J6" s="83" t="s">
        <v>124</v>
      </c>
      <c r="K6" s="87">
        <f>SUMIF(C6:C1961,J6:J12,E6:E1961)</f>
        <v>17500</v>
      </c>
      <c r="L6" s="88">
        <f>K6</f>
        <v>17500</v>
      </c>
    </row>
    <row r="7" spans="1:24" ht="30" customHeight="1">
      <c r="A7" s="83">
        <v>4</v>
      </c>
      <c r="B7" s="83">
        <v>15</v>
      </c>
      <c r="C7" s="85" t="s">
        <v>129</v>
      </c>
      <c r="D7" s="75" t="s">
        <v>154</v>
      </c>
      <c r="E7" s="74">
        <v>1000</v>
      </c>
      <c r="F7" s="83" t="s">
        <v>130</v>
      </c>
      <c r="H7" s="77" t="s">
        <v>98</v>
      </c>
      <c r="I7" s="83"/>
      <c r="J7" s="83" t="s">
        <v>129</v>
      </c>
      <c r="K7" s="87">
        <f>SUMIF(C6:C1961,J6:J12,E6:E1961)</f>
        <v>1000</v>
      </c>
      <c r="L7" s="88">
        <f>K7</f>
        <v>1000</v>
      </c>
    </row>
    <row r="8" spans="1:24" ht="30" customHeight="1">
      <c r="A8" s="83">
        <v>4</v>
      </c>
      <c r="B8" s="83">
        <v>15</v>
      </c>
      <c r="C8" s="85" t="s">
        <v>124</v>
      </c>
      <c r="D8" s="75" t="s">
        <v>127</v>
      </c>
      <c r="E8" s="74">
        <v>3000</v>
      </c>
      <c r="F8" s="83" t="s">
        <v>130</v>
      </c>
      <c r="H8" s="77" t="s">
        <v>125</v>
      </c>
      <c r="I8" s="83"/>
      <c r="J8" s="83" t="s">
        <v>123</v>
      </c>
      <c r="K8" s="87">
        <f>SUMIF(C6:C1961,J6:J12,E6:E1961)</f>
        <v>3000</v>
      </c>
      <c r="L8" s="88">
        <f>K8</f>
        <v>3000</v>
      </c>
    </row>
    <row r="9" spans="1:24" ht="30" customHeight="1">
      <c r="A9" s="83">
        <v>4</v>
      </c>
      <c r="B9" s="83">
        <v>15</v>
      </c>
      <c r="C9" s="85" t="s">
        <v>124</v>
      </c>
      <c r="D9" s="75" t="s">
        <v>128</v>
      </c>
      <c r="E9" s="74">
        <v>5000</v>
      </c>
      <c r="F9" s="83" t="s">
        <v>130</v>
      </c>
      <c r="I9" s="89"/>
      <c r="J9" s="89" t="s">
        <v>142</v>
      </c>
      <c r="K9" s="90">
        <f>SUMIF(C6:C1961,J6:J12,E6:E1961)</f>
        <v>5000</v>
      </c>
      <c r="L9" s="88">
        <f>K9</f>
        <v>5000</v>
      </c>
    </row>
    <row r="10" spans="1:24" ht="30" customHeight="1">
      <c r="A10" s="83">
        <v>4</v>
      </c>
      <c r="B10" s="83">
        <v>15</v>
      </c>
      <c r="C10" s="85" t="s">
        <v>124</v>
      </c>
      <c r="D10" s="75" t="s">
        <v>127</v>
      </c>
      <c r="E10" s="74">
        <v>2500</v>
      </c>
      <c r="F10" s="83" t="s">
        <v>144</v>
      </c>
      <c r="I10" s="91"/>
      <c r="J10" s="91" t="s">
        <v>98</v>
      </c>
      <c r="K10" s="90">
        <f>SUMIF(C6:C1961,J6:J12,E6:E1961)</f>
        <v>4000</v>
      </c>
      <c r="L10" s="88">
        <f>K10</f>
        <v>4000</v>
      </c>
    </row>
    <row r="11" spans="1:24" ht="30" customHeight="1">
      <c r="A11" s="83">
        <v>4</v>
      </c>
      <c r="B11" s="83">
        <v>15</v>
      </c>
      <c r="C11" s="85" t="s">
        <v>124</v>
      </c>
      <c r="D11" s="75" t="s">
        <v>126</v>
      </c>
      <c r="E11" s="74">
        <v>2000</v>
      </c>
      <c r="F11" s="83" t="s">
        <v>153</v>
      </c>
      <c r="I11" s="92" t="s">
        <v>143</v>
      </c>
      <c r="J11" s="92"/>
      <c r="K11" s="93">
        <f>SUM(K6:K9)</f>
        <v>26500</v>
      </c>
    </row>
    <row r="12" spans="1:24" ht="30" customHeight="1">
      <c r="A12" s="83">
        <v>4</v>
      </c>
      <c r="B12" s="83">
        <v>15</v>
      </c>
      <c r="C12" s="85" t="s">
        <v>123</v>
      </c>
      <c r="D12" s="75" t="s">
        <v>152</v>
      </c>
      <c r="E12" s="74">
        <v>3000</v>
      </c>
      <c r="F12" s="83" t="s">
        <v>151</v>
      </c>
      <c r="I12" s="83"/>
      <c r="J12" s="83"/>
      <c r="K12" s="83"/>
    </row>
    <row r="13" spans="1:24" ht="30" customHeight="1">
      <c r="A13" s="83">
        <v>4</v>
      </c>
      <c r="B13" s="83">
        <v>15</v>
      </c>
      <c r="C13" s="85" t="s">
        <v>142</v>
      </c>
      <c r="D13" s="75" t="s">
        <v>150</v>
      </c>
      <c r="E13" s="74">
        <v>5000</v>
      </c>
      <c r="F13" s="83" t="s">
        <v>149</v>
      </c>
      <c r="I13" s="83"/>
      <c r="J13" s="83" t="s">
        <v>125</v>
      </c>
      <c r="K13" s="87">
        <f>SUMIF(C6:C1961,J6:J13,E6:E1961)</f>
        <v>5000</v>
      </c>
    </row>
    <row r="14" spans="1:24" ht="30" customHeight="1">
      <c r="A14" s="83">
        <v>4</v>
      </c>
      <c r="B14" s="83">
        <v>15</v>
      </c>
      <c r="C14" s="85" t="s">
        <v>98</v>
      </c>
      <c r="D14" s="75" t="s">
        <v>148</v>
      </c>
      <c r="E14" s="74">
        <v>4000</v>
      </c>
      <c r="F14" s="83" t="s">
        <v>147</v>
      </c>
    </row>
    <row r="15" spans="1:24" ht="30" customHeight="1">
      <c r="A15" s="83">
        <v>4</v>
      </c>
      <c r="B15" s="83">
        <v>15</v>
      </c>
      <c r="C15" s="85" t="s">
        <v>125</v>
      </c>
      <c r="D15" s="86" t="s">
        <v>146</v>
      </c>
      <c r="E15" s="87">
        <v>5000</v>
      </c>
      <c r="F15" s="83" t="s">
        <v>145</v>
      </c>
    </row>
    <row r="16" spans="1:24" ht="30" customHeight="1">
      <c r="A16" s="94"/>
      <c r="B16" s="94"/>
      <c r="C16" s="95"/>
      <c r="D16" s="96"/>
      <c r="E16" s="97"/>
      <c r="F16" s="96"/>
      <c r="G16" s="94"/>
      <c r="H16" s="94"/>
      <c r="I16" s="94"/>
      <c r="J16" s="94"/>
      <c r="K16" s="94"/>
      <c r="L16" s="94"/>
      <c r="M16" s="94"/>
      <c r="N16" s="94"/>
      <c r="O16" s="94"/>
      <c r="P16" s="94"/>
      <c r="Q16" s="94"/>
      <c r="R16" s="94"/>
      <c r="S16" s="94"/>
      <c r="T16" s="94"/>
      <c r="U16" s="94"/>
      <c r="V16" s="94"/>
      <c r="W16" s="94"/>
      <c r="X16" s="94"/>
    </row>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sheetData>
  <mergeCells count="2">
    <mergeCell ref="A2:F3"/>
    <mergeCell ref="A4:B4"/>
  </mergeCells>
  <phoneticPr fontId="2"/>
  <dataValidations count="2">
    <dataValidation type="list" allowBlank="1" showErrorMessage="1" sqref="C16" xr:uid="{2CDBD870-B65D-4D3F-B7C3-98728E6B9883}">
      <formula1>$H$3:$H$6</formula1>
    </dataValidation>
    <dataValidation type="list" allowBlank="1" showErrorMessage="1" sqref="C6:C15" xr:uid="{AD5FD216-16DC-492A-903D-3D859BDDE502}">
      <formula1>$H$3:$H$8</formula1>
    </dataValidation>
  </dataValidation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69"/>
  <sheetViews>
    <sheetView tabSelected="1" view="pageBreakPreview" zoomScale="85" zoomScaleNormal="100" zoomScaleSheetLayoutView="85" workbookViewId="0">
      <selection activeCell="E28" sqref="E28"/>
    </sheetView>
  </sheetViews>
  <sheetFormatPr defaultRowHeight="13.5"/>
  <cols>
    <col min="1" max="1" width="16.25" customWidth="1"/>
    <col min="2" max="2" width="16.125" customWidth="1"/>
    <col min="3" max="3" width="20.875" customWidth="1"/>
    <col min="4" max="4" width="20.875" hidden="1" customWidth="1"/>
    <col min="5" max="5" width="16.75" customWidth="1"/>
    <col min="6" max="7" width="13.75" customWidth="1"/>
    <col min="8" max="8" width="16.625" customWidth="1"/>
    <col min="9" max="9" width="12.375" customWidth="1"/>
    <col min="10" max="11" width="11.125" customWidth="1"/>
    <col min="12" max="12" width="12" customWidth="1"/>
    <col min="13" max="13" width="10.875" customWidth="1"/>
    <col min="14" max="14" width="11" customWidth="1"/>
    <col min="15" max="15" width="10.625" customWidth="1"/>
    <col min="16" max="19" width="12.625" customWidth="1"/>
  </cols>
  <sheetData>
    <row r="1" spans="1:29" ht="17.25">
      <c r="A1" s="98" t="s">
        <v>156</v>
      </c>
    </row>
    <row r="2" spans="1:29" ht="14.25">
      <c r="A2" s="99" t="s">
        <v>157</v>
      </c>
    </row>
    <row r="3" spans="1:29">
      <c r="A3" s="30" t="s">
        <v>61</v>
      </c>
    </row>
    <row r="4" spans="1:29">
      <c r="A4" s="30" t="s">
        <v>91</v>
      </c>
    </row>
    <row r="5" spans="1:29" ht="21">
      <c r="A5" s="130" t="s">
        <v>2</v>
      </c>
      <c r="B5" s="130"/>
      <c r="C5" s="130"/>
      <c r="D5" s="130"/>
      <c r="E5" s="130"/>
      <c r="F5" s="130"/>
      <c r="G5" s="130"/>
      <c r="H5" s="130"/>
      <c r="I5" s="130"/>
      <c r="J5" s="130"/>
      <c r="K5" s="130"/>
      <c r="L5" s="130"/>
      <c r="M5" s="130"/>
      <c r="N5" s="8"/>
      <c r="O5" s="8"/>
      <c r="P5" s="8"/>
      <c r="Q5" s="8"/>
      <c r="R5" s="8"/>
      <c r="S5" s="8"/>
      <c r="T5" s="8"/>
      <c r="U5" s="8"/>
      <c r="V5" s="8"/>
      <c r="W5" s="8"/>
      <c r="X5" s="8"/>
      <c r="Y5" s="8"/>
      <c r="Z5" s="8"/>
      <c r="AA5" s="8"/>
      <c r="AB5" s="8"/>
      <c r="AC5" s="8"/>
    </row>
    <row r="6" spans="1:29" ht="21">
      <c r="A6" s="23"/>
      <c r="B6" s="23"/>
      <c r="C6" s="23"/>
      <c r="D6" s="23"/>
      <c r="E6" s="23"/>
      <c r="F6" s="23"/>
      <c r="G6" s="23"/>
      <c r="H6" s="23"/>
      <c r="I6" s="23"/>
      <c r="J6" s="23"/>
      <c r="K6" s="23"/>
      <c r="L6" s="23"/>
      <c r="M6" s="23"/>
      <c r="N6" s="8"/>
      <c r="O6" s="8"/>
      <c r="P6" s="8"/>
      <c r="Q6" s="8"/>
      <c r="R6" s="8"/>
      <c r="S6" s="8"/>
      <c r="T6" s="8"/>
      <c r="U6" s="8"/>
      <c r="V6" s="8"/>
      <c r="W6" s="8"/>
      <c r="X6" s="8"/>
      <c r="Y6" s="8"/>
      <c r="Z6" s="8"/>
      <c r="AA6" s="8"/>
      <c r="AB6" s="8"/>
      <c r="AC6" s="8"/>
    </row>
    <row r="7" spans="1:29">
      <c r="A7" s="147" t="s">
        <v>0</v>
      </c>
      <c r="B7" s="148"/>
      <c r="C7" s="151" t="s">
        <v>158</v>
      </c>
      <c r="D7" s="151"/>
      <c r="E7" s="151"/>
      <c r="F7" s="1"/>
      <c r="G7" s="110" t="s">
        <v>155</v>
      </c>
      <c r="H7" s="146" t="s">
        <v>86</v>
      </c>
      <c r="I7" s="142">
        <v>500000</v>
      </c>
      <c r="J7" s="142"/>
      <c r="K7" s="59"/>
      <c r="L7" s="1"/>
      <c r="M7" s="1"/>
      <c r="N7" s="1"/>
      <c r="O7" s="1"/>
      <c r="P7" s="1"/>
      <c r="Q7" s="1"/>
      <c r="R7" s="1"/>
    </row>
    <row r="8" spans="1:29">
      <c r="A8" s="149"/>
      <c r="B8" s="150"/>
      <c r="C8" s="151"/>
      <c r="D8" s="151"/>
      <c r="E8" s="151"/>
      <c r="F8" s="6"/>
      <c r="G8" s="110"/>
      <c r="H8" s="146"/>
      <c r="I8" s="142"/>
      <c r="J8" s="142"/>
      <c r="K8" s="59"/>
      <c r="L8" s="6"/>
    </row>
    <row r="9" spans="1:29" ht="13.5" customHeight="1">
      <c r="A9" s="114" t="s">
        <v>94</v>
      </c>
      <c r="B9" s="115"/>
      <c r="C9" s="152">
        <f>H16+E50</f>
        <v>186359.90322580643</v>
      </c>
      <c r="D9" s="152"/>
      <c r="E9" s="152"/>
      <c r="F9" s="1"/>
      <c r="G9" s="1"/>
      <c r="H9" s="164" t="s">
        <v>87</v>
      </c>
      <c r="I9" s="143">
        <f>C9</f>
        <v>186359.90322580643</v>
      </c>
      <c r="J9" s="143"/>
      <c r="K9" s="60"/>
      <c r="L9" s="1"/>
      <c r="M9" s="1"/>
      <c r="N9" s="1"/>
      <c r="O9" s="1"/>
      <c r="P9" s="1"/>
      <c r="Q9" s="1"/>
      <c r="R9" s="1"/>
    </row>
    <row r="10" spans="1:29">
      <c r="A10" s="116"/>
      <c r="B10" s="117"/>
      <c r="C10" s="152"/>
      <c r="D10" s="152"/>
      <c r="E10" s="152"/>
      <c r="F10" s="6"/>
      <c r="G10" s="6"/>
      <c r="H10" s="146"/>
      <c r="I10" s="143"/>
      <c r="J10" s="143"/>
      <c r="K10" s="60"/>
      <c r="L10" s="6"/>
    </row>
    <row r="11" spans="1:29">
      <c r="A11" s="1"/>
      <c r="B11" s="1"/>
      <c r="C11" s="10"/>
      <c r="D11" s="10"/>
      <c r="E11" s="6"/>
      <c r="F11" s="6"/>
      <c r="G11" s="6"/>
      <c r="H11" s="165" t="s">
        <v>88</v>
      </c>
      <c r="I11" s="143">
        <f>I7-C9</f>
        <v>313640.09677419357</v>
      </c>
      <c r="J11" s="143"/>
      <c r="K11" s="60"/>
      <c r="L11" s="6"/>
      <c r="M11" s="6"/>
      <c r="N11" s="6"/>
    </row>
    <row r="12" spans="1:29">
      <c r="A12" s="1"/>
      <c r="B12" s="1"/>
      <c r="C12" s="10"/>
      <c r="D12" s="10"/>
      <c r="E12" s="6"/>
      <c r="F12" s="6"/>
      <c r="G12" s="6"/>
      <c r="H12" s="165"/>
      <c r="I12" s="143"/>
      <c r="J12" s="143"/>
      <c r="K12" s="60"/>
      <c r="L12" s="6"/>
      <c r="M12" s="6"/>
      <c r="N12" s="6"/>
    </row>
    <row r="13" spans="1:29">
      <c r="A13" s="137" t="s">
        <v>97</v>
      </c>
      <c r="B13" s="137"/>
      <c r="C13" s="137"/>
      <c r="D13" s="42"/>
      <c r="E13" s="6"/>
      <c r="F13" s="6"/>
      <c r="G13" s="6"/>
      <c r="H13" s="165"/>
      <c r="I13" s="143"/>
      <c r="J13" s="143"/>
      <c r="K13" s="60"/>
      <c r="L13" s="6"/>
      <c r="M13" s="6"/>
      <c r="N13" s="6"/>
    </row>
    <row r="14" spans="1:29" ht="14.25" thickBot="1">
      <c r="A14" s="1"/>
      <c r="B14" s="1"/>
      <c r="C14" s="1"/>
      <c r="D14" s="1"/>
      <c r="E14" s="1"/>
      <c r="F14" s="1"/>
      <c r="G14" s="1"/>
      <c r="H14" s="1"/>
      <c r="I14" s="1"/>
      <c r="J14" s="1"/>
      <c r="K14" s="1"/>
      <c r="L14" s="1"/>
      <c r="M14" s="1"/>
      <c r="N14" s="1"/>
    </row>
    <row r="15" spans="1:29" ht="15.75" customHeight="1">
      <c r="A15" s="2" t="s">
        <v>74</v>
      </c>
      <c r="B15" s="24" t="s">
        <v>75</v>
      </c>
      <c r="C15" s="32" t="s">
        <v>76</v>
      </c>
      <c r="D15" s="32"/>
      <c r="E15" s="144" t="s">
        <v>72</v>
      </c>
      <c r="F15" s="144"/>
      <c r="G15" s="144"/>
      <c r="H15" s="138" t="s">
        <v>73</v>
      </c>
      <c r="I15" s="139"/>
      <c r="J15" s="6"/>
      <c r="K15" s="6"/>
      <c r="L15" s="6"/>
      <c r="M15" s="6"/>
      <c r="N15" s="6"/>
      <c r="O15" s="6"/>
      <c r="P15" s="6"/>
      <c r="Q15" s="6"/>
      <c r="R15" s="6"/>
      <c r="S15" s="6"/>
      <c r="T15" s="6"/>
      <c r="U15" s="6"/>
      <c r="V15" s="6"/>
      <c r="W15" s="6"/>
    </row>
    <row r="16" spans="1:29">
      <c r="A16" s="131">
        <f>F33</f>
        <v>192859.90322580643</v>
      </c>
      <c r="B16" s="131">
        <f>L33+M33</f>
        <v>10500</v>
      </c>
      <c r="C16" s="140">
        <f>A16-B16</f>
        <v>182359.90322580643</v>
      </c>
      <c r="D16" s="38"/>
      <c r="E16" s="145">
        <f>SUM(D21:D32)</f>
        <v>960000</v>
      </c>
      <c r="F16" s="145"/>
      <c r="G16" s="145"/>
      <c r="H16" s="133">
        <f>MIN(C16:F17)</f>
        <v>182359.90322580643</v>
      </c>
      <c r="I16" s="134"/>
      <c r="J16" s="7"/>
      <c r="K16" s="7"/>
      <c r="L16" s="7"/>
      <c r="M16" s="7"/>
      <c r="N16" s="7"/>
      <c r="O16" s="7"/>
      <c r="P16" s="7"/>
      <c r="Q16" s="7"/>
      <c r="R16" s="7"/>
      <c r="S16" s="7"/>
      <c r="T16" s="7"/>
      <c r="U16" s="7"/>
      <c r="V16" s="7"/>
      <c r="W16" s="7"/>
    </row>
    <row r="17" spans="1:30" ht="14.25" thickBot="1">
      <c r="A17" s="132"/>
      <c r="B17" s="132"/>
      <c r="C17" s="141"/>
      <c r="D17" s="39"/>
      <c r="E17" s="145"/>
      <c r="F17" s="145"/>
      <c r="G17" s="145"/>
      <c r="H17" s="135"/>
      <c r="I17" s="136"/>
      <c r="J17" s="7"/>
      <c r="K17" s="7"/>
      <c r="L17" s="7"/>
      <c r="M17" s="7"/>
      <c r="N17" s="7"/>
      <c r="O17" s="7"/>
      <c r="P17" s="7"/>
      <c r="Q17" s="7"/>
      <c r="R17" s="7"/>
      <c r="S17" s="7"/>
      <c r="T17" s="7"/>
      <c r="U17" s="7"/>
      <c r="V17" s="7"/>
      <c r="W17" s="7"/>
    </row>
    <row r="18" spans="1:30">
      <c r="G18" s="109" t="s">
        <v>155</v>
      </c>
      <c r="H18" s="109"/>
      <c r="I18" s="109"/>
      <c r="J18" s="109"/>
      <c r="K18" s="109"/>
      <c r="L18" s="109"/>
      <c r="M18" s="109"/>
      <c r="N18" s="109"/>
    </row>
    <row r="19" spans="1:30" ht="19.5" customHeight="1">
      <c r="A19" s="112" t="s">
        <v>77</v>
      </c>
      <c r="B19" s="113"/>
      <c r="C19" s="166" t="s">
        <v>78</v>
      </c>
      <c r="D19" s="167"/>
      <c r="E19" s="168"/>
      <c r="F19" s="169" t="s">
        <v>79</v>
      </c>
      <c r="G19" s="170" t="s">
        <v>80</v>
      </c>
      <c r="H19" s="171"/>
      <c r="I19" s="171"/>
      <c r="J19" s="171"/>
      <c r="K19" s="172"/>
      <c r="L19" s="169" t="s">
        <v>81</v>
      </c>
      <c r="M19" s="169"/>
      <c r="N19" s="169" t="s">
        <v>1</v>
      </c>
      <c r="O19" s="163" t="s">
        <v>90</v>
      </c>
    </row>
    <row r="20" spans="1:30" ht="27">
      <c r="A20" s="24" t="s">
        <v>49</v>
      </c>
      <c r="B20" s="12" t="s">
        <v>60</v>
      </c>
      <c r="C20" s="19" t="s">
        <v>44</v>
      </c>
      <c r="D20" s="19"/>
      <c r="E20" s="19" t="s">
        <v>93</v>
      </c>
      <c r="F20" s="169"/>
      <c r="G20" s="19" t="s">
        <v>10</v>
      </c>
      <c r="H20" s="37" t="s">
        <v>89</v>
      </c>
      <c r="I20" s="19" t="s">
        <v>11</v>
      </c>
      <c r="J20" s="19" t="s">
        <v>12</v>
      </c>
      <c r="K20" s="19" t="s">
        <v>98</v>
      </c>
      <c r="L20" s="19" t="s">
        <v>43</v>
      </c>
      <c r="M20" s="19" t="s">
        <v>59</v>
      </c>
      <c r="N20" s="169"/>
      <c r="O20" s="163"/>
      <c r="P20" s="11"/>
      <c r="Q20" s="3"/>
      <c r="R20" s="3"/>
      <c r="S20" s="3"/>
      <c r="T20" s="4"/>
      <c r="U20" s="4"/>
      <c r="V20" s="5"/>
      <c r="W20" s="5"/>
      <c r="X20" s="5"/>
      <c r="Y20" s="3"/>
      <c r="Z20" s="3"/>
      <c r="AA20" s="3"/>
      <c r="AB20" s="3"/>
      <c r="AC20" s="3"/>
      <c r="AD20" s="3"/>
    </row>
    <row r="21" spans="1:30" ht="20.100000000000001" customHeight="1">
      <c r="A21" s="28" t="s">
        <v>16</v>
      </c>
      <c r="B21" s="50" t="s">
        <v>162</v>
      </c>
      <c r="C21" s="51" t="s">
        <v>169</v>
      </c>
      <c r="D21" s="25">
        <f>IF(F21&gt;=1,120000,0)</f>
        <v>120000</v>
      </c>
      <c r="E21" s="51" t="s">
        <v>46</v>
      </c>
      <c r="F21" s="13">
        <f>SUM(G21:K21)</f>
        <v>20614</v>
      </c>
      <c r="G21" s="100">
        <v>13064</v>
      </c>
      <c r="H21" s="100">
        <v>2050</v>
      </c>
      <c r="I21" s="100">
        <v>3000</v>
      </c>
      <c r="J21" s="100">
        <v>500</v>
      </c>
      <c r="K21" s="52">
        <v>2000</v>
      </c>
      <c r="L21" s="52">
        <v>1000</v>
      </c>
      <c r="M21" s="52">
        <v>500</v>
      </c>
      <c r="N21" s="50">
        <v>12</v>
      </c>
      <c r="O21" s="49">
        <f>G21/N21</f>
        <v>1088.6666666666667</v>
      </c>
    </row>
    <row r="22" spans="1:30" ht="20.100000000000001" customHeight="1">
      <c r="A22" s="28" t="s">
        <v>17</v>
      </c>
      <c r="B22" s="50" t="s">
        <v>163</v>
      </c>
      <c r="C22" s="51" t="s">
        <v>169</v>
      </c>
      <c r="D22" s="25">
        <f>IF(F22&gt;=1,120000,0)</f>
        <v>120000</v>
      </c>
      <c r="E22" s="51" t="s">
        <v>46</v>
      </c>
      <c r="F22" s="13">
        <f t="shared" ref="F22:F32" si="0">SUM(G22:K22)</f>
        <v>25871.225806451614</v>
      </c>
      <c r="G22" s="52">
        <v>22468</v>
      </c>
      <c r="H22" s="52"/>
      <c r="I22" s="52">
        <v>2903.2258064516127</v>
      </c>
      <c r="J22" s="52">
        <v>500</v>
      </c>
      <c r="K22" s="52">
        <v>0</v>
      </c>
      <c r="L22" s="52">
        <v>1000</v>
      </c>
      <c r="M22" s="52">
        <v>500</v>
      </c>
      <c r="N22" s="50">
        <v>15</v>
      </c>
      <c r="O22" s="49">
        <f t="shared" ref="O22:O32" si="1">G22/N22</f>
        <v>1497.8666666666666</v>
      </c>
    </row>
    <row r="23" spans="1:30" ht="20.100000000000001" customHeight="1">
      <c r="A23" s="28" t="s">
        <v>18</v>
      </c>
      <c r="B23" s="50" t="s">
        <v>164</v>
      </c>
      <c r="C23" s="51" t="s">
        <v>169</v>
      </c>
      <c r="D23" s="25">
        <f t="shared" ref="D23:D32" si="2">IF(F23&gt;=1,120000,0)</f>
        <v>120000</v>
      </c>
      <c r="E23" s="51" t="s">
        <v>46</v>
      </c>
      <c r="F23" s="13">
        <f t="shared" si="0"/>
        <v>21556</v>
      </c>
      <c r="G23" s="52">
        <v>14056</v>
      </c>
      <c r="H23" s="52"/>
      <c r="I23" s="52">
        <v>3000</v>
      </c>
      <c r="J23" s="52">
        <v>500</v>
      </c>
      <c r="K23" s="52">
        <v>4000</v>
      </c>
      <c r="L23" s="52">
        <v>1000</v>
      </c>
      <c r="M23" s="52"/>
      <c r="N23" s="50">
        <v>13</v>
      </c>
      <c r="O23" s="49">
        <f t="shared" si="1"/>
        <v>1081.2307692307693</v>
      </c>
    </row>
    <row r="24" spans="1:30" ht="20.100000000000001" customHeight="1">
      <c r="A24" s="28" t="s">
        <v>19</v>
      </c>
      <c r="B24" s="50" t="s">
        <v>165</v>
      </c>
      <c r="C24" s="51" t="s">
        <v>169</v>
      </c>
      <c r="D24" s="25">
        <f t="shared" si="2"/>
        <v>120000</v>
      </c>
      <c r="E24" s="51" t="s">
        <v>46</v>
      </c>
      <c r="F24" s="13">
        <f t="shared" si="0"/>
        <v>29984.225806451614</v>
      </c>
      <c r="G24" s="52">
        <v>26581</v>
      </c>
      <c r="H24" s="52"/>
      <c r="I24" s="52">
        <v>2903.2258064516127</v>
      </c>
      <c r="J24" s="52">
        <v>500</v>
      </c>
      <c r="K24" s="52">
        <v>0</v>
      </c>
      <c r="L24" s="52">
        <v>1000</v>
      </c>
      <c r="M24" s="52">
        <v>500</v>
      </c>
      <c r="N24" s="50">
        <v>18</v>
      </c>
      <c r="O24" s="49">
        <f t="shared" si="1"/>
        <v>1476.7222222222222</v>
      </c>
    </row>
    <row r="25" spans="1:30" ht="20.100000000000001" customHeight="1">
      <c r="A25" s="28" t="s">
        <v>20</v>
      </c>
      <c r="B25" s="50" t="s">
        <v>166</v>
      </c>
      <c r="C25" s="51" t="s">
        <v>169</v>
      </c>
      <c r="D25" s="25">
        <f t="shared" si="2"/>
        <v>120000</v>
      </c>
      <c r="E25" s="51" t="s">
        <v>46</v>
      </c>
      <c r="F25" s="13">
        <f t="shared" si="0"/>
        <v>17876.225806451614</v>
      </c>
      <c r="G25" s="52">
        <v>12473</v>
      </c>
      <c r="H25" s="52"/>
      <c r="I25" s="52">
        <v>2903.2258064516127</v>
      </c>
      <c r="J25" s="52">
        <v>500</v>
      </c>
      <c r="K25" s="52">
        <v>2000</v>
      </c>
      <c r="L25" s="52">
        <v>1000</v>
      </c>
      <c r="M25" s="52"/>
      <c r="N25" s="50">
        <v>10</v>
      </c>
      <c r="O25" s="49">
        <f t="shared" si="1"/>
        <v>1247.3</v>
      </c>
    </row>
    <row r="26" spans="1:30" ht="20.100000000000001" customHeight="1">
      <c r="A26" s="28" t="s">
        <v>21</v>
      </c>
      <c r="B26" s="50" t="s">
        <v>167</v>
      </c>
      <c r="C26" s="51" t="s">
        <v>169</v>
      </c>
      <c r="D26" s="25">
        <f t="shared" si="2"/>
        <v>120000</v>
      </c>
      <c r="E26" s="51" t="s">
        <v>46</v>
      </c>
      <c r="F26" s="13">
        <f t="shared" si="0"/>
        <v>29710</v>
      </c>
      <c r="G26" s="52">
        <v>24210</v>
      </c>
      <c r="H26" s="52"/>
      <c r="I26" s="52">
        <v>3000</v>
      </c>
      <c r="J26" s="52">
        <v>500</v>
      </c>
      <c r="K26" s="52">
        <v>2000</v>
      </c>
      <c r="L26" s="52">
        <v>1000</v>
      </c>
      <c r="M26" s="52">
        <v>500</v>
      </c>
      <c r="N26" s="50">
        <v>18</v>
      </c>
      <c r="O26" s="49">
        <f t="shared" si="1"/>
        <v>1345</v>
      </c>
    </row>
    <row r="27" spans="1:30" ht="20.100000000000001" customHeight="1">
      <c r="A27" s="28" t="s">
        <v>25</v>
      </c>
      <c r="B27" s="50" t="s">
        <v>168</v>
      </c>
      <c r="C27" s="51" t="s">
        <v>169</v>
      </c>
      <c r="D27" s="25">
        <f t="shared" si="2"/>
        <v>120000</v>
      </c>
      <c r="E27" s="51" t="s">
        <v>46</v>
      </c>
      <c r="F27" s="13">
        <f t="shared" si="0"/>
        <v>21459.225806451614</v>
      </c>
      <c r="G27" s="52">
        <v>13456</v>
      </c>
      <c r="H27" s="52">
        <v>1100</v>
      </c>
      <c r="I27" s="52">
        <v>2903.2258064516127</v>
      </c>
      <c r="J27" s="52" t="s">
        <v>159</v>
      </c>
      <c r="K27" s="52">
        <v>4000</v>
      </c>
      <c r="L27" s="52">
        <v>1000</v>
      </c>
      <c r="M27" s="52"/>
      <c r="N27" s="50">
        <v>12</v>
      </c>
      <c r="O27" s="49">
        <f t="shared" si="1"/>
        <v>1121.3333333333333</v>
      </c>
    </row>
    <row r="28" spans="1:30" ht="20.100000000000001" customHeight="1">
      <c r="A28" s="28" t="s">
        <v>26</v>
      </c>
      <c r="B28" s="50" t="s">
        <v>170</v>
      </c>
      <c r="C28" s="51" t="s">
        <v>169</v>
      </c>
      <c r="D28" s="25">
        <f t="shared" si="2"/>
        <v>120000</v>
      </c>
      <c r="E28" s="51" t="s">
        <v>46</v>
      </c>
      <c r="F28" s="13">
        <f t="shared" si="0"/>
        <v>25789</v>
      </c>
      <c r="G28" s="52">
        <v>16789</v>
      </c>
      <c r="H28" s="52"/>
      <c r="I28" s="52">
        <v>3000</v>
      </c>
      <c r="J28" s="52" t="s">
        <v>159</v>
      </c>
      <c r="K28" s="52">
        <v>6000</v>
      </c>
      <c r="L28" s="52">
        <v>1000</v>
      </c>
      <c r="M28" s="52">
        <v>500</v>
      </c>
      <c r="N28" s="50">
        <v>13</v>
      </c>
      <c r="O28" s="49">
        <f t="shared" si="1"/>
        <v>1291.4615384615386</v>
      </c>
    </row>
    <row r="29" spans="1:30" ht="20.100000000000001" customHeight="1">
      <c r="A29" s="28" t="s">
        <v>27</v>
      </c>
      <c r="B29" s="50" t="s">
        <v>56</v>
      </c>
      <c r="C29" s="51" t="s">
        <v>46</v>
      </c>
      <c r="D29" s="25">
        <f t="shared" si="2"/>
        <v>0</v>
      </c>
      <c r="E29" s="51" t="s">
        <v>46</v>
      </c>
      <c r="F29" s="13">
        <f t="shared" si="0"/>
        <v>0</v>
      </c>
      <c r="G29" s="52"/>
      <c r="H29" s="52"/>
      <c r="I29" s="52"/>
      <c r="J29" s="52"/>
      <c r="K29" s="52"/>
      <c r="L29" s="52"/>
      <c r="M29" s="52"/>
      <c r="N29" s="50"/>
      <c r="O29" s="49" t="e">
        <f t="shared" si="1"/>
        <v>#DIV/0!</v>
      </c>
    </row>
    <row r="30" spans="1:30" ht="20.100000000000001" customHeight="1">
      <c r="A30" s="28" t="s">
        <v>22</v>
      </c>
      <c r="B30" s="50" t="s">
        <v>56</v>
      </c>
      <c r="C30" s="51" t="s">
        <v>46</v>
      </c>
      <c r="D30" s="25">
        <f t="shared" si="2"/>
        <v>0</v>
      </c>
      <c r="E30" s="51" t="s">
        <v>46</v>
      </c>
      <c r="F30" s="13">
        <f t="shared" si="0"/>
        <v>0</v>
      </c>
      <c r="G30" s="52"/>
      <c r="H30" s="52"/>
      <c r="I30" s="52"/>
      <c r="J30" s="52"/>
      <c r="K30" s="52"/>
      <c r="L30" s="52"/>
      <c r="M30" s="52"/>
      <c r="N30" s="50"/>
      <c r="O30" s="49" t="e">
        <f t="shared" si="1"/>
        <v>#DIV/0!</v>
      </c>
    </row>
    <row r="31" spans="1:30" ht="20.100000000000001" customHeight="1">
      <c r="A31" s="28" t="s">
        <v>23</v>
      </c>
      <c r="B31" s="50" t="s">
        <v>56</v>
      </c>
      <c r="C31" s="51" t="s">
        <v>46</v>
      </c>
      <c r="D31" s="25">
        <f t="shared" si="2"/>
        <v>0</v>
      </c>
      <c r="E31" s="51" t="s">
        <v>46</v>
      </c>
      <c r="F31" s="13">
        <f t="shared" si="0"/>
        <v>0</v>
      </c>
      <c r="G31" s="52"/>
      <c r="H31" s="52"/>
      <c r="I31" s="52"/>
      <c r="J31" s="52"/>
      <c r="K31" s="52"/>
      <c r="L31" s="52"/>
      <c r="M31" s="52"/>
      <c r="N31" s="50"/>
      <c r="O31" s="49" t="e">
        <f t="shared" si="1"/>
        <v>#DIV/0!</v>
      </c>
    </row>
    <row r="32" spans="1:30" ht="20.100000000000001" customHeight="1" thickBot="1">
      <c r="A32" s="28" t="s">
        <v>24</v>
      </c>
      <c r="B32" s="50" t="s">
        <v>56</v>
      </c>
      <c r="C32" s="51" t="s">
        <v>46</v>
      </c>
      <c r="D32" s="25">
        <f t="shared" si="2"/>
        <v>0</v>
      </c>
      <c r="E32" s="51" t="s">
        <v>46</v>
      </c>
      <c r="F32" s="13">
        <f t="shared" si="0"/>
        <v>0</v>
      </c>
      <c r="G32" s="52"/>
      <c r="H32" s="52"/>
      <c r="I32" s="52"/>
      <c r="J32" s="52"/>
      <c r="K32" s="52"/>
      <c r="L32" s="52"/>
      <c r="M32" s="52"/>
      <c r="N32" s="50"/>
      <c r="O32" s="49" t="e">
        <f t="shared" si="1"/>
        <v>#DIV/0!</v>
      </c>
    </row>
    <row r="33" spans="1:15" ht="20.100000000000001" customHeight="1" thickBot="1">
      <c r="F33" s="15">
        <f>SUM(F21:F32)</f>
        <v>192859.90322580643</v>
      </c>
      <c r="G33" s="15">
        <f t="shared" ref="G33:M33" si="3">SUM(G21:G32)</f>
        <v>143097</v>
      </c>
      <c r="H33" s="15">
        <f t="shared" si="3"/>
        <v>3150</v>
      </c>
      <c r="I33" s="15">
        <f t="shared" si="3"/>
        <v>23612.903225806454</v>
      </c>
      <c r="J33" s="15">
        <f t="shared" si="3"/>
        <v>3000</v>
      </c>
      <c r="K33" s="15">
        <f>SUM(K21:K32)</f>
        <v>20000</v>
      </c>
      <c r="L33" s="15">
        <f t="shared" si="3"/>
        <v>8000</v>
      </c>
      <c r="M33" s="15">
        <f t="shared" si="3"/>
        <v>2500</v>
      </c>
      <c r="N33" s="16">
        <f>SUM(N21:N32)</f>
        <v>111</v>
      </c>
      <c r="O33" s="49">
        <f>G33/N33</f>
        <v>1289.1621621621621</v>
      </c>
    </row>
    <row r="34" spans="1:15">
      <c r="F34" s="17" t="s">
        <v>4</v>
      </c>
      <c r="G34" s="17"/>
      <c r="H34" s="17"/>
      <c r="I34" s="17"/>
      <c r="J34" s="17"/>
      <c r="K34" s="17"/>
      <c r="L34" s="111"/>
      <c r="M34" s="111"/>
      <c r="N34" s="18"/>
    </row>
    <row r="35" spans="1:15" ht="13.5" customHeight="1">
      <c r="F35" s="57" t="s">
        <v>83</v>
      </c>
      <c r="G35" s="57"/>
      <c r="H35" s="20"/>
      <c r="I35" s="20"/>
      <c r="J35" s="20"/>
      <c r="K35" s="20"/>
      <c r="L35" s="58"/>
      <c r="M35" s="58"/>
      <c r="N35" s="58"/>
    </row>
    <row r="36" spans="1:15">
      <c r="E36" s="57"/>
      <c r="F36" s="57"/>
      <c r="G36" s="20"/>
      <c r="H36" s="20"/>
      <c r="I36" s="20"/>
      <c r="J36" s="58"/>
      <c r="K36" s="58"/>
      <c r="L36" s="58"/>
      <c r="M36" s="58"/>
    </row>
    <row r="37" spans="1:15" ht="16.5" customHeight="1">
      <c r="A37" t="s">
        <v>96</v>
      </c>
    </row>
    <row r="38" spans="1:15" ht="13.5" customHeight="1">
      <c r="A38" t="s">
        <v>29</v>
      </c>
    </row>
    <row r="39" spans="1:15" ht="13.5" customHeight="1"/>
    <row r="40" spans="1:15" ht="24.75" customHeight="1">
      <c r="A40" s="180" t="s">
        <v>6</v>
      </c>
      <c r="B40" s="180"/>
      <c r="C40" s="180"/>
      <c r="D40" s="40"/>
      <c r="E40" s="176"/>
      <c r="F40" s="176"/>
      <c r="G40" s="176"/>
      <c r="H40" s="176"/>
      <c r="I40" s="176"/>
      <c r="J40" s="176"/>
      <c r="K40" s="176"/>
      <c r="L40" s="176"/>
      <c r="M40" s="176"/>
    </row>
    <row r="41" spans="1:15" ht="66.75" customHeight="1">
      <c r="A41" s="125" t="s">
        <v>8</v>
      </c>
      <c r="B41" s="125"/>
      <c r="C41" s="125"/>
      <c r="D41" s="41"/>
      <c r="E41" s="177" t="s">
        <v>68</v>
      </c>
      <c r="F41" s="177"/>
      <c r="G41" s="177"/>
      <c r="H41" s="177"/>
      <c r="I41" s="177"/>
      <c r="J41" s="177"/>
      <c r="K41" s="177"/>
      <c r="L41" s="177"/>
      <c r="M41" s="177"/>
    </row>
    <row r="42" spans="1:15" ht="50.25" customHeight="1">
      <c r="A42" s="125" t="s">
        <v>11</v>
      </c>
      <c r="B42" s="125"/>
      <c r="C42" s="125"/>
      <c r="D42" s="41"/>
      <c r="E42" s="177" t="s">
        <v>69</v>
      </c>
      <c r="F42" s="177"/>
      <c r="G42" s="177"/>
      <c r="H42" s="177"/>
      <c r="I42" s="177"/>
      <c r="J42" s="177"/>
      <c r="K42" s="177"/>
      <c r="L42" s="177"/>
      <c r="M42" s="177"/>
    </row>
    <row r="43" spans="1:15" ht="53.25" customHeight="1">
      <c r="A43" s="125" t="s">
        <v>9</v>
      </c>
      <c r="B43" s="125"/>
      <c r="C43" s="125"/>
      <c r="D43" s="41"/>
      <c r="E43" s="177" t="s">
        <v>70</v>
      </c>
      <c r="F43" s="177"/>
      <c r="G43" s="177"/>
      <c r="H43" s="177"/>
      <c r="I43" s="177"/>
      <c r="J43" s="177"/>
      <c r="K43" s="177"/>
      <c r="L43" s="177"/>
      <c r="M43" s="177"/>
    </row>
    <row r="44" spans="1:15" ht="65.25" customHeight="1">
      <c r="A44" s="125" t="s">
        <v>98</v>
      </c>
      <c r="B44" s="125"/>
      <c r="C44" s="125"/>
      <c r="D44" s="45"/>
      <c r="E44" s="155" t="s">
        <v>99</v>
      </c>
      <c r="F44" s="155"/>
      <c r="G44" s="155"/>
      <c r="H44" s="155"/>
      <c r="I44" s="155"/>
      <c r="J44" s="155"/>
      <c r="K44" s="155"/>
      <c r="L44" s="155"/>
      <c r="M44" s="156"/>
    </row>
    <row r="45" spans="1:15" ht="14.25">
      <c r="A45" s="26"/>
      <c r="B45" s="26"/>
      <c r="C45" s="26"/>
      <c r="D45" s="26"/>
      <c r="E45" s="27"/>
      <c r="F45" s="27"/>
      <c r="G45" s="27"/>
      <c r="H45" s="27"/>
      <c r="I45" s="27"/>
      <c r="J45" s="27"/>
      <c r="K45" s="27"/>
      <c r="L45" s="27"/>
      <c r="M45" s="27"/>
    </row>
    <row r="47" spans="1:15">
      <c r="A47" s="29" t="s">
        <v>95</v>
      </c>
    </row>
    <row r="48" spans="1:15" ht="14.25" thickBot="1"/>
    <row r="49" spans="1:13">
      <c r="A49" s="126" t="s">
        <v>35</v>
      </c>
      <c r="B49" s="127"/>
      <c r="C49" s="32" t="s">
        <v>36</v>
      </c>
      <c r="D49" s="43"/>
      <c r="E49" s="181" t="s">
        <v>37</v>
      </c>
      <c r="F49" s="182"/>
      <c r="G49" s="1"/>
      <c r="H49" s="6"/>
      <c r="I49" s="6"/>
      <c r="J49" s="6"/>
      <c r="K49" s="6"/>
      <c r="L49" s="6"/>
      <c r="M49" s="6"/>
    </row>
    <row r="50" spans="1:13">
      <c r="A50" s="140">
        <f>E61</f>
        <v>4000</v>
      </c>
      <c r="B50" s="178"/>
      <c r="C50" s="128">
        <v>500000</v>
      </c>
      <c r="D50" s="47"/>
      <c r="E50" s="183">
        <f>MIN(A50:C51)</f>
        <v>4000</v>
      </c>
      <c r="F50" s="134"/>
      <c r="G50" s="36"/>
      <c r="H50" s="7"/>
      <c r="I50" s="7"/>
      <c r="J50" s="7"/>
      <c r="K50" s="7"/>
      <c r="L50" s="7"/>
      <c r="M50" s="7"/>
    </row>
    <row r="51" spans="1:13" ht="14.25" thickBot="1">
      <c r="A51" s="141"/>
      <c r="B51" s="179"/>
      <c r="C51" s="129"/>
      <c r="D51" s="48"/>
      <c r="E51" s="184"/>
      <c r="F51" s="136"/>
      <c r="G51" s="36"/>
      <c r="H51" s="7"/>
      <c r="I51" s="7"/>
      <c r="J51" s="7"/>
      <c r="K51" s="7"/>
      <c r="L51" s="7"/>
      <c r="M51" s="7"/>
    </row>
    <row r="52" spans="1:13">
      <c r="A52" s="109" t="s">
        <v>155</v>
      </c>
      <c r="B52" s="109"/>
      <c r="C52" s="109"/>
      <c r="D52" s="109"/>
      <c r="E52" s="109"/>
      <c r="F52" s="109"/>
      <c r="G52" s="109"/>
      <c r="H52" s="109"/>
      <c r="I52" s="109"/>
      <c r="J52" s="109"/>
      <c r="K52" s="109"/>
      <c r="L52" s="109"/>
    </row>
    <row r="53" spans="1:13">
      <c r="A53" s="157" t="s">
        <v>33</v>
      </c>
      <c r="B53" s="157"/>
      <c r="C53" s="157"/>
      <c r="D53" s="33"/>
      <c r="E53" s="33" t="s">
        <v>82</v>
      </c>
      <c r="F53" s="157" t="s">
        <v>48</v>
      </c>
      <c r="G53" s="157"/>
      <c r="H53" s="157"/>
      <c r="I53" s="157"/>
      <c r="J53" s="157"/>
      <c r="K53" s="157"/>
      <c r="L53" s="157"/>
    </row>
    <row r="54" spans="1:13">
      <c r="A54" s="122" t="s">
        <v>160</v>
      </c>
      <c r="B54" s="123"/>
      <c r="C54" s="124"/>
      <c r="D54" s="53"/>
      <c r="E54" s="54">
        <v>8000</v>
      </c>
      <c r="F54" s="122" t="s">
        <v>161</v>
      </c>
      <c r="G54" s="123"/>
      <c r="H54" s="123"/>
      <c r="I54" s="123"/>
      <c r="J54" s="123"/>
      <c r="K54" s="123"/>
      <c r="L54" s="124"/>
    </row>
    <row r="55" spans="1:13">
      <c r="A55" s="122"/>
      <c r="B55" s="123"/>
      <c r="C55" s="124"/>
      <c r="D55" s="53"/>
      <c r="E55" s="54"/>
      <c r="F55" s="122"/>
      <c r="G55" s="123"/>
      <c r="H55" s="123"/>
      <c r="I55" s="123"/>
      <c r="J55" s="123"/>
      <c r="K55" s="123"/>
      <c r="L55" s="124"/>
    </row>
    <row r="56" spans="1:13">
      <c r="A56" s="122"/>
      <c r="B56" s="123"/>
      <c r="C56" s="124"/>
      <c r="D56" s="53"/>
      <c r="E56" s="54"/>
      <c r="F56" s="122"/>
      <c r="G56" s="123"/>
      <c r="H56" s="123"/>
      <c r="I56" s="123"/>
      <c r="J56" s="123"/>
      <c r="K56" s="123"/>
      <c r="L56" s="124"/>
    </row>
    <row r="57" spans="1:13">
      <c r="A57" s="158"/>
      <c r="B57" s="158"/>
      <c r="C57" s="158"/>
      <c r="D57" s="53"/>
      <c r="E57" s="54"/>
      <c r="F57" s="158"/>
      <c r="G57" s="158"/>
      <c r="H57" s="158"/>
      <c r="I57" s="158"/>
      <c r="J57" s="158"/>
      <c r="K57" s="158"/>
      <c r="L57" s="158"/>
    </row>
    <row r="58" spans="1:13">
      <c r="A58" s="122"/>
      <c r="B58" s="123"/>
      <c r="C58" s="124"/>
      <c r="D58" s="55"/>
      <c r="E58" s="56"/>
      <c r="F58" s="158"/>
      <c r="G58" s="158"/>
      <c r="H58" s="158"/>
      <c r="I58" s="158"/>
      <c r="J58" s="158"/>
      <c r="K58" s="158"/>
      <c r="L58" s="158"/>
    </row>
    <row r="59" spans="1:13" ht="14.25" thickBot="1">
      <c r="A59" s="119"/>
      <c r="B59" s="120"/>
      <c r="C59" s="121"/>
      <c r="D59" s="53"/>
      <c r="E59" s="54"/>
      <c r="F59" s="158"/>
      <c r="G59" s="158"/>
      <c r="H59" s="158"/>
      <c r="I59" s="158"/>
      <c r="J59" s="158"/>
      <c r="K59" s="158"/>
      <c r="L59" s="158"/>
    </row>
    <row r="60" spans="1:13" ht="15" thickTop="1" thickBot="1">
      <c r="A60" s="159" t="s">
        <v>3</v>
      </c>
      <c r="B60" s="160"/>
      <c r="C60" s="160"/>
      <c r="D60" s="10"/>
      <c r="E60" s="34">
        <f>SUM(E54:E59)</f>
        <v>8000</v>
      </c>
    </row>
    <row r="61" spans="1:13" ht="14.25" thickBot="1">
      <c r="A61" s="118" t="s">
        <v>92</v>
      </c>
      <c r="B61" s="118"/>
      <c r="C61" s="118"/>
      <c r="D61" s="10"/>
      <c r="E61" s="34">
        <f>IF(C50=500000,0.5,0.2)*E60</f>
        <v>4000</v>
      </c>
    </row>
    <row r="62" spans="1:13">
      <c r="A62" s="10"/>
      <c r="B62" s="10"/>
      <c r="C62" s="10"/>
      <c r="D62" s="10"/>
      <c r="E62" s="35" t="s">
        <v>84</v>
      </c>
    </row>
    <row r="63" spans="1:13" ht="4.5" customHeight="1">
      <c r="A63" s="10"/>
      <c r="B63" s="10"/>
      <c r="C63" s="10"/>
      <c r="D63" s="10"/>
      <c r="E63" s="162" t="s">
        <v>85</v>
      </c>
    </row>
    <row r="64" spans="1:13">
      <c r="A64" s="161" t="s">
        <v>65</v>
      </c>
      <c r="B64" s="161"/>
      <c r="C64" s="161"/>
      <c r="D64" s="46"/>
      <c r="E64" s="162"/>
    </row>
    <row r="65" spans="1:13">
      <c r="A65" s="161"/>
      <c r="B65" s="161"/>
      <c r="C65" s="161"/>
      <c r="D65" s="46"/>
      <c r="E65" s="31"/>
    </row>
    <row r="66" spans="1:13">
      <c r="A66" t="s">
        <v>67</v>
      </c>
    </row>
    <row r="67" spans="1:13">
      <c r="A67" t="s">
        <v>66</v>
      </c>
    </row>
    <row r="68" spans="1:13" ht="14.25">
      <c r="A68" s="173" t="s">
        <v>6</v>
      </c>
      <c r="B68" s="174"/>
      <c r="C68" s="174"/>
      <c r="D68" s="44"/>
      <c r="E68" s="174"/>
      <c r="F68" s="174"/>
      <c r="G68" s="174"/>
      <c r="H68" s="174"/>
      <c r="I68" s="174"/>
      <c r="J68" s="174"/>
      <c r="K68" s="174"/>
      <c r="L68" s="174"/>
      <c r="M68" s="175"/>
    </row>
    <row r="69" spans="1:13" ht="47.25" customHeight="1">
      <c r="A69" s="153" t="s">
        <v>15</v>
      </c>
      <c r="B69" s="154"/>
      <c r="C69" s="154"/>
      <c r="D69" s="45"/>
      <c r="E69" s="155" t="s">
        <v>71</v>
      </c>
      <c r="F69" s="155"/>
      <c r="G69" s="155"/>
      <c r="H69" s="155"/>
      <c r="I69" s="155"/>
      <c r="J69" s="155"/>
      <c r="K69" s="155"/>
      <c r="L69" s="155"/>
      <c r="M69" s="156"/>
    </row>
  </sheetData>
  <mergeCells count="67">
    <mergeCell ref="A68:C68"/>
    <mergeCell ref="E68:M68"/>
    <mergeCell ref="E40:M40"/>
    <mergeCell ref="E41:M41"/>
    <mergeCell ref="E42:M42"/>
    <mergeCell ref="E43:M43"/>
    <mergeCell ref="A50:B51"/>
    <mergeCell ref="A40:C40"/>
    <mergeCell ref="A41:C41"/>
    <mergeCell ref="E49:F49"/>
    <mergeCell ref="E50:F51"/>
    <mergeCell ref="F53:L53"/>
    <mergeCell ref="E44:M44"/>
    <mergeCell ref="O19:O20"/>
    <mergeCell ref="H9:H10"/>
    <mergeCell ref="H11:H13"/>
    <mergeCell ref="C19:E19"/>
    <mergeCell ref="N19:N20"/>
    <mergeCell ref="L19:M19"/>
    <mergeCell ref="F19:F20"/>
    <mergeCell ref="G19:K19"/>
    <mergeCell ref="A69:C69"/>
    <mergeCell ref="E69:M69"/>
    <mergeCell ref="A53:C53"/>
    <mergeCell ref="A54:C54"/>
    <mergeCell ref="A55:C55"/>
    <mergeCell ref="A56:C56"/>
    <mergeCell ref="A57:C57"/>
    <mergeCell ref="A60:C60"/>
    <mergeCell ref="F58:L58"/>
    <mergeCell ref="A64:C65"/>
    <mergeCell ref="F54:L54"/>
    <mergeCell ref="F55:L55"/>
    <mergeCell ref="F57:L57"/>
    <mergeCell ref="E63:E64"/>
    <mergeCell ref="F59:L59"/>
    <mergeCell ref="F56:L56"/>
    <mergeCell ref="A5:M5"/>
    <mergeCell ref="A16:A17"/>
    <mergeCell ref="B16:B17"/>
    <mergeCell ref="H16:I17"/>
    <mergeCell ref="A13:C13"/>
    <mergeCell ref="H15:I15"/>
    <mergeCell ref="C16:C17"/>
    <mergeCell ref="I7:J8"/>
    <mergeCell ref="I9:J10"/>
    <mergeCell ref="I11:J13"/>
    <mergeCell ref="E15:G15"/>
    <mergeCell ref="E16:G17"/>
    <mergeCell ref="H7:H8"/>
    <mergeCell ref="A7:B8"/>
    <mergeCell ref="C7:E8"/>
    <mergeCell ref="C9:E10"/>
    <mergeCell ref="A61:C61"/>
    <mergeCell ref="A59:C59"/>
    <mergeCell ref="A58:C58"/>
    <mergeCell ref="A42:C42"/>
    <mergeCell ref="A49:B49"/>
    <mergeCell ref="C50:C51"/>
    <mergeCell ref="A43:C43"/>
    <mergeCell ref="A44:C44"/>
    <mergeCell ref="A52:L52"/>
    <mergeCell ref="G7:G8"/>
    <mergeCell ref="L34:M34"/>
    <mergeCell ref="A19:B19"/>
    <mergeCell ref="G18:N18"/>
    <mergeCell ref="A9:B10"/>
  </mergeCells>
  <phoneticPr fontId="2"/>
  <conditionalFormatting sqref="A20:B20">
    <cfRule type="duplicateValues" dxfId="1" priority="2"/>
  </conditionalFormatting>
  <dataValidations count="2">
    <dataValidation type="list" allowBlank="1" showInputMessage="1" showErrorMessage="1" sqref="C50:D51" xr:uid="{00000000-0002-0000-0000-000000000000}">
      <formula1>"500000,200000"</formula1>
    </dataValidation>
    <dataValidation type="whole" allowBlank="1" showInputMessage="1" showErrorMessage="1" errorTitle="数値が誤っています。" error="需用費（居場所）への支出金額は月額10,000円までです。" sqref="H21:H32" xr:uid="{221E1478-C220-4A9A-9172-3FEF650FCAF6}">
      <formula1>0</formula1>
      <formula2>10000</formula2>
    </dataValidation>
  </dataValidations>
  <pageMargins left="0.70866141732283472" right="0.70866141732283472" top="0.74803149606299213" bottom="0.74803149606299213" header="0.31496062992125984" footer="0.31496062992125984"/>
  <pageSetup paperSize="9" scale="46" fitToHeight="0" orientation="portrait"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0B7D7-927D-4B16-869F-CAACD056435C}">
  <dimension ref="A1:G1000"/>
  <sheetViews>
    <sheetView workbookViewId="0">
      <selection activeCell="F8" sqref="F8:F15"/>
    </sheetView>
  </sheetViews>
  <sheetFormatPr defaultColWidth="12.625" defaultRowHeight="15" customHeight="1"/>
  <cols>
    <col min="1" max="1" width="7.625" style="61" customWidth="1"/>
    <col min="2" max="2" width="11.75" style="61" customWidth="1"/>
    <col min="3" max="3" width="9.375" style="61" customWidth="1"/>
    <col min="4" max="4" width="7.625" style="61" customWidth="1"/>
    <col min="5" max="5" width="10" style="61" customWidth="1"/>
    <col min="6" max="6" width="9.875" style="61" customWidth="1"/>
    <col min="7" max="26" width="7.625" style="61" customWidth="1"/>
    <col min="27" max="16384" width="12.625" style="61"/>
  </cols>
  <sheetData>
    <row r="1" spans="1:7" ht="13.5" customHeight="1"/>
    <row r="2" spans="1:7" ht="13.5" customHeight="1">
      <c r="A2" s="62" t="s">
        <v>101</v>
      </c>
    </row>
    <row r="3" spans="1:7" ht="27" customHeight="1">
      <c r="A3" s="185" t="s">
        <v>102</v>
      </c>
      <c r="B3" s="186"/>
      <c r="C3" s="186"/>
      <c r="D3" s="186"/>
      <c r="E3" s="186"/>
      <c r="F3" s="186"/>
      <c r="G3" s="186"/>
    </row>
    <row r="4" spans="1:7" ht="14.25" customHeight="1">
      <c r="A4" s="63"/>
      <c r="B4" s="63"/>
      <c r="C4" s="63"/>
      <c r="D4" s="63"/>
      <c r="E4" s="63"/>
      <c r="F4" s="63"/>
      <c r="G4" s="63"/>
    </row>
    <row r="5" spans="1:7" ht="13.5" customHeight="1">
      <c r="B5" s="64" t="s">
        <v>103</v>
      </c>
      <c r="E5" s="64" t="s">
        <v>103</v>
      </c>
    </row>
    <row r="6" spans="1:7" ht="13.5" customHeight="1">
      <c r="A6" s="65"/>
      <c r="B6" s="65"/>
      <c r="C6" s="65"/>
      <c r="D6" s="65"/>
      <c r="E6" s="66" t="s">
        <v>104</v>
      </c>
      <c r="F6" s="66" t="s">
        <v>105</v>
      </c>
    </row>
    <row r="7" spans="1:7" ht="13.5" customHeight="1">
      <c r="A7" s="66" t="s">
        <v>100</v>
      </c>
      <c r="B7" s="66" t="s">
        <v>106</v>
      </c>
      <c r="C7" s="66" t="s">
        <v>107</v>
      </c>
      <c r="D7" s="66" t="s">
        <v>108</v>
      </c>
      <c r="E7" s="66" t="s">
        <v>109</v>
      </c>
      <c r="F7" s="66" t="s">
        <v>109</v>
      </c>
    </row>
    <row r="8" spans="1:7" ht="15" customHeight="1">
      <c r="A8" s="67" t="s">
        <v>110</v>
      </c>
      <c r="B8" s="68">
        <v>90000</v>
      </c>
      <c r="C8" s="68">
        <v>30</v>
      </c>
      <c r="D8" s="69">
        <f t="shared" ref="D8:D19" si="0">B8/C8</f>
        <v>3000</v>
      </c>
      <c r="E8" s="68">
        <v>1</v>
      </c>
      <c r="F8" s="69">
        <f t="shared" ref="F8:F19" si="1">D8*E8</f>
        <v>3000</v>
      </c>
    </row>
    <row r="9" spans="1:7" ht="15" customHeight="1">
      <c r="A9" s="67" t="s">
        <v>111</v>
      </c>
      <c r="B9" s="68">
        <v>90000</v>
      </c>
      <c r="C9" s="68">
        <v>31</v>
      </c>
      <c r="D9" s="69">
        <f t="shared" si="0"/>
        <v>2903.2258064516127</v>
      </c>
      <c r="E9" s="68">
        <v>1</v>
      </c>
      <c r="F9" s="69">
        <f t="shared" si="1"/>
        <v>2903.2258064516127</v>
      </c>
    </row>
    <row r="10" spans="1:7" ht="15" customHeight="1">
      <c r="A10" s="67" t="s">
        <v>18</v>
      </c>
      <c r="B10" s="68">
        <v>90000</v>
      </c>
      <c r="C10" s="68">
        <v>30</v>
      </c>
      <c r="D10" s="69">
        <f t="shared" si="0"/>
        <v>3000</v>
      </c>
      <c r="E10" s="68">
        <v>1</v>
      </c>
      <c r="F10" s="69">
        <f t="shared" si="1"/>
        <v>3000</v>
      </c>
    </row>
    <row r="11" spans="1:7" ht="15" customHeight="1">
      <c r="A11" s="67" t="s">
        <v>19</v>
      </c>
      <c r="B11" s="68">
        <v>90000</v>
      </c>
      <c r="C11" s="68">
        <v>31</v>
      </c>
      <c r="D11" s="69">
        <f t="shared" si="0"/>
        <v>2903.2258064516127</v>
      </c>
      <c r="E11" s="68">
        <v>1</v>
      </c>
      <c r="F11" s="69">
        <f t="shared" si="1"/>
        <v>2903.2258064516127</v>
      </c>
    </row>
    <row r="12" spans="1:7" ht="15" customHeight="1">
      <c r="A12" s="67" t="s">
        <v>20</v>
      </c>
      <c r="B12" s="68">
        <v>90000</v>
      </c>
      <c r="C12" s="68">
        <v>31</v>
      </c>
      <c r="D12" s="69">
        <f t="shared" si="0"/>
        <v>2903.2258064516127</v>
      </c>
      <c r="E12" s="68">
        <v>1</v>
      </c>
      <c r="F12" s="69">
        <f t="shared" si="1"/>
        <v>2903.2258064516127</v>
      </c>
    </row>
    <row r="13" spans="1:7" ht="15" customHeight="1">
      <c r="A13" s="67" t="s">
        <v>21</v>
      </c>
      <c r="B13" s="68">
        <v>90000</v>
      </c>
      <c r="C13" s="68">
        <v>30</v>
      </c>
      <c r="D13" s="69">
        <f t="shared" si="0"/>
        <v>3000</v>
      </c>
      <c r="E13" s="68">
        <v>1</v>
      </c>
      <c r="F13" s="69">
        <f t="shared" si="1"/>
        <v>3000</v>
      </c>
    </row>
    <row r="14" spans="1:7" ht="15" customHeight="1">
      <c r="A14" s="67" t="s">
        <v>112</v>
      </c>
      <c r="B14" s="68">
        <v>90000</v>
      </c>
      <c r="C14" s="68">
        <v>31</v>
      </c>
      <c r="D14" s="69">
        <f t="shared" si="0"/>
        <v>2903.2258064516127</v>
      </c>
      <c r="E14" s="68">
        <v>1</v>
      </c>
      <c r="F14" s="69">
        <f t="shared" si="1"/>
        <v>2903.2258064516127</v>
      </c>
    </row>
    <row r="15" spans="1:7" ht="15" customHeight="1">
      <c r="A15" s="67" t="s">
        <v>113</v>
      </c>
      <c r="B15" s="68">
        <v>90000</v>
      </c>
      <c r="C15" s="68">
        <v>30</v>
      </c>
      <c r="D15" s="69">
        <f t="shared" si="0"/>
        <v>3000</v>
      </c>
      <c r="E15" s="68">
        <v>1</v>
      </c>
      <c r="F15" s="69">
        <f t="shared" si="1"/>
        <v>3000</v>
      </c>
    </row>
    <row r="16" spans="1:7" ht="15" customHeight="1">
      <c r="A16" s="67" t="s">
        <v>114</v>
      </c>
      <c r="B16" s="68"/>
      <c r="C16" s="68">
        <v>31</v>
      </c>
      <c r="D16" s="69">
        <f t="shared" si="0"/>
        <v>0</v>
      </c>
      <c r="E16" s="68"/>
      <c r="F16" s="69">
        <f t="shared" si="1"/>
        <v>0</v>
      </c>
    </row>
    <row r="17" spans="1:6" ht="15" customHeight="1">
      <c r="A17" s="67" t="s">
        <v>22</v>
      </c>
      <c r="B17" s="68"/>
      <c r="C17" s="68">
        <v>31</v>
      </c>
      <c r="D17" s="69">
        <f t="shared" si="0"/>
        <v>0</v>
      </c>
      <c r="E17" s="68"/>
      <c r="F17" s="69">
        <f t="shared" si="1"/>
        <v>0</v>
      </c>
    </row>
    <row r="18" spans="1:6" ht="15" customHeight="1">
      <c r="A18" s="67" t="s">
        <v>23</v>
      </c>
      <c r="B18" s="68"/>
      <c r="C18" s="68">
        <v>28</v>
      </c>
      <c r="D18" s="69">
        <f t="shared" si="0"/>
        <v>0</v>
      </c>
      <c r="E18" s="68"/>
      <c r="F18" s="69">
        <f t="shared" si="1"/>
        <v>0</v>
      </c>
    </row>
    <row r="19" spans="1:6" ht="15" customHeight="1">
      <c r="A19" s="67" t="s">
        <v>24</v>
      </c>
      <c r="B19" s="68"/>
      <c r="C19" s="68">
        <v>31</v>
      </c>
      <c r="D19" s="69">
        <f t="shared" si="0"/>
        <v>0</v>
      </c>
      <c r="E19" s="68"/>
      <c r="F19" s="69">
        <f t="shared" si="1"/>
        <v>0</v>
      </c>
    </row>
    <row r="20" spans="1:6" ht="13.5" customHeight="1"/>
    <row r="21" spans="1:6" ht="13.5" customHeight="1">
      <c r="A21" s="70" t="s">
        <v>115</v>
      </c>
    </row>
    <row r="22" spans="1:6" ht="13.5" customHeight="1">
      <c r="A22" s="71" t="s">
        <v>116</v>
      </c>
    </row>
    <row r="23" spans="1:6" ht="13.5" customHeight="1"/>
    <row r="24" spans="1:6" ht="13.5" customHeight="1">
      <c r="A24" s="61" t="s">
        <v>117</v>
      </c>
    </row>
    <row r="25" spans="1:6" ht="13.5" customHeight="1">
      <c r="B25" s="64" t="s">
        <v>103</v>
      </c>
      <c r="E25" s="64" t="s">
        <v>103</v>
      </c>
    </row>
    <row r="26" spans="1:6" ht="13.5" customHeight="1">
      <c r="A26" s="65"/>
      <c r="B26" s="65"/>
      <c r="C26" s="65"/>
      <c r="D26" s="65"/>
      <c r="E26" s="66" t="s">
        <v>104</v>
      </c>
      <c r="F26" s="66" t="s">
        <v>105</v>
      </c>
    </row>
    <row r="27" spans="1:6" ht="13.5" customHeight="1">
      <c r="A27" s="66" t="s">
        <v>100</v>
      </c>
      <c r="B27" s="66" t="s">
        <v>118</v>
      </c>
      <c r="C27" s="66" t="s">
        <v>107</v>
      </c>
      <c r="D27" s="66" t="s">
        <v>108</v>
      </c>
      <c r="E27" s="66" t="s">
        <v>109</v>
      </c>
      <c r="F27" s="66" t="s">
        <v>109</v>
      </c>
    </row>
    <row r="28" spans="1:6" ht="15" customHeight="1">
      <c r="A28" s="67" t="s">
        <v>110</v>
      </c>
      <c r="B28" s="68"/>
      <c r="C28" s="68">
        <v>30</v>
      </c>
      <c r="D28" s="69">
        <f t="shared" ref="D28:D39" si="2">B28/C28</f>
        <v>0</v>
      </c>
      <c r="E28" s="68"/>
      <c r="F28" s="69">
        <f t="shared" ref="F28:F39" si="3">D28*E28</f>
        <v>0</v>
      </c>
    </row>
    <row r="29" spans="1:6" ht="15" customHeight="1">
      <c r="A29" s="67" t="s">
        <v>111</v>
      </c>
      <c r="B29" s="68"/>
      <c r="C29" s="68">
        <v>31</v>
      </c>
      <c r="D29" s="69">
        <f t="shared" si="2"/>
        <v>0</v>
      </c>
      <c r="E29" s="68"/>
      <c r="F29" s="69">
        <f t="shared" si="3"/>
        <v>0</v>
      </c>
    </row>
    <row r="30" spans="1:6" ht="15" customHeight="1">
      <c r="A30" s="67" t="s">
        <v>18</v>
      </c>
      <c r="B30" s="68"/>
      <c r="C30" s="68">
        <v>30</v>
      </c>
      <c r="D30" s="69">
        <f t="shared" si="2"/>
        <v>0</v>
      </c>
      <c r="E30" s="68"/>
      <c r="F30" s="69">
        <f t="shared" si="3"/>
        <v>0</v>
      </c>
    </row>
    <row r="31" spans="1:6" ht="15" customHeight="1">
      <c r="A31" s="67" t="s">
        <v>19</v>
      </c>
      <c r="B31" s="68"/>
      <c r="C31" s="68">
        <v>31</v>
      </c>
      <c r="D31" s="69">
        <f t="shared" si="2"/>
        <v>0</v>
      </c>
      <c r="E31" s="68"/>
      <c r="F31" s="69">
        <f t="shared" si="3"/>
        <v>0</v>
      </c>
    </row>
    <row r="32" spans="1:6" ht="15" customHeight="1">
      <c r="A32" s="67" t="s">
        <v>20</v>
      </c>
      <c r="B32" s="68"/>
      <c r="C32" s="68">
        <v>31</v>
      </c>
      <c r="D32" s="69">
        <f t="shared" si="2"/>
        <v>0</v>
      </c>
      <c r="E32" s="68"/>
      <c r="F32" s="69">
        <f t="shared" si="3"/>
        <v>0</v>
      </c>
    </row>
    <row r="33" spans="1:6" ht="15" customHeight="1">
      <c r="A33" s="67" t="s">
        <v>21</v>
      </c>
      <c r="B33" s="68"/>
      <c r="C33" s="68">
        <v>30</v>
      </c>
      <c r="D33" s="69">
        <f t="shared" si="2"/>
        <v>0</v>
      </c>
      <c r="E33" s="68"/>
      <c r="F33" s="69">
        <f t="shared" si="3"/>
        <v>0</v>
      </c>
    </row>
    <row r="34" spans="1:6" ht="15" customHeight="1">
      <c r="A34" s="67" t="s">
        <v>112</v>
      </c>
      <c r="B34" s="68"/>
      <c r="C34" s="68">
        <v>31</v>
      </c>
      <c r="D34" s="69">
        <f t="shared" si="2"/>
        <v>0</v>
      </c>
      <c r="E34" s="68"/>
      <c r="F34" s="69">
        <f t="shared" si="3"/>
        <v>0</v>
      </c>
    </row>
    <row r="35" spans="1:6" ht="15" customHeight="1">
      <c r="A35" s="67" t="s">
        <v>113</v>
      </c>
      <c r="B35" s="68"/>
      <c r="C35" s="68">
        <v>30</v>
      </c>
      <c r="D35" s="69">
        <f t="shared" si="2"/>
        <v>0</v>
      </c>
      <c r="E35" s="68"/>
      <c r="F35" s="69">
        <f t="shared" si="3"/>
        <v>0</v>
      </c>
    </row>
    <row r="36" spans="1:6" ht="15" customHeight="1">
      <c r="A36" s="67" t="s">
        <v>114</v>
      </c>
      <c r="B36" s="68"/>
      <c r="C36" s="68">
        <v>31</v>
      </c>
      <c r="D36" s="69">
        <f t="shared" si="2"/>
        <v>0</v>
      </c>
      <c r="E36" s="68"/>
      <c r="F36" s="69">
        <f t="shared" si="3"/>
        <v>0</v>
      </c>
    </row>
    <row r="37" spans="1:6" ht="15" customHeight="1">
      <c r="A37" s="67" t="s">
        <v>22</v>
      </c>
      <c r="B37" s="68"/>
      <c r="C37" s="68">
        <v>31</v>
      </c>
      <c r="D37" s="69">
        <f t="shared" si="2"/>
        <v>0</v>
      </c>
      <c r="E37" s="68"/>
      <c r="F37" s="69">
        <f t="shared" si="3"/>
        <v>0</v>
      </c>
    </row>
    <row r="38" spans="1:6" ht="15" customHeight="1">
      <c r="A38" s="67" t="s">
        <v>23</v>
      </c>
      <c r="B38" s="68"/>
      <c r="C38" s="68">
        <v>28</v>
      </c>
      <c r="D38" s="69">
        <f t="shared" si="2"/>
        <v>0</v>
      </c>
      <c r="E38" s="68"/>
      <c r="F38" s="69">
        <f t="shared" si="3"/>
        <v>0</v>
      </c>
    </row>
    <row r="39" spans="1:6" ht="15" customHeight="1">
      <c r="A39" s="67" t="s">
        <v>24</v>
      </c>
      <c r="B39" s="68"/>
      <c r="C39" s="68">
        <v>31</v>
      </c>
      <c r="D39" s="69">
        <f t="shared" si="2"/>
        <v>0</v>
      </c>
      <c r="E39" s="68"/>
      <c r="F39" s="69">
        <f t="shared" si="3"/>
        <v>0</v>
      </c>
    </row>
    <row r="40" spans="1:6" ht="13.5" customHeight="1"/>
    <row r="41" spans="1:6" ht="13.5" customHeight="1">
      <c r="A41" s="72" t="s">
        <v>119</v>
      </c>
    </row>
    <row r="42" spans="1:6" ht="13.5" customHeight="1">
      <c r="A42" s="72"/>
      <c r="B42" s="64" t="s">
        <v>103</v>
      </c>
      <c r="E42" s="64" t="s">
        <v>103</v>
      </c>
    </row>
    <row r="43" spans="1:6" ht="13.5" customHeight="1">
      <c r="A43" s="65"/>
      <c r="B43" s="65"/>
      <c r="C43" s="65"/>
      <c r="D43" s="65"/>
      <c r="E43" s="66" t="s">
        <v>104</v>
      </c>
      <c r="F43" s="66" t="s">
        <v>105</v>
      </c>
    </row>
    <row r="44" spans="1:6" ht="13.5" customHeight="1">
      <c r="A44" s="66" t="s">
        <v>100</v>
      </c>
      <c r="B44" s="66" t="s">
        <v>118</v>
      </c>
      <c r="C44" s="66" t="s">
        <v>107</v>
      </c>
      <c r="D44" s="66" t="s">
        <v>108</v>
      </c>
      <c r="E44" s="66" t="s">
        <v>109</v>
      </c>
      <c r="F44" s="66" t="s">
        <v>109</v>
      </c>
    </row>
    <row r="45" spans="1:6" ht="15" customHeight="1">
      <c r="A45" s="67" t="s">
        <v>110</v>
      </c>
      <c r="B45" s="68"/>
      <c r="C45" s="68">
        <v>30</v>
      </c>
      <c r="D45" s="69">
        <f t="shared" ref="D45:D56" si="4">B45/C45</f>
        <v>0</v>
      </c>
      <c r="E45" s="68"/>
      <c r="F45" s="69">
        <f t="shared" ref="F45:F56" si="5">D45*E45</f>
        <v>0</v>
      </c>
    </row>
    <row r="46" spans="1:6" ht="15" customHeight="1">
      <c r="A46" s="67" t="s">
        <v>111</v>
      </c>
      <c r="B46" s="68"/>
      <c r="C46" s="68">
        <v>31</v>
      </c>
      <c r="D46" s="69">
        <f t="shared" si="4"/>
        <v>0</v>
      </c>
      <c r="E46" s="68"/>
      <c r="F46" s="69">
        <f t="shared" si="5"/>
        <v>0</v>
      </c>
    </row>
    <row r="47" spans="1:6" ht="15" customHeight="1">
      <c r="A47" s="67" t="s">
        <v>18</v>
      </c>
      <c r="B47" s="68"/>
      <c r="C47" s="68">
        <v>30</v>
      </c>
      <c r="D47" s="69">
        <f t="shared" si="4"/>
        <v>0</v>
      </c>
      <c r="E47" s="68"/>
      <c r="F47" s="69">
        <f t="shared" si="5"/>
        <v>0</v>
      </c>
    </row>
    <row r="48" spans="1:6" ht="15" customHeight="1">
      <c r="A48" s="67" t="s">
        <v>19</v>
      </c>
      <c r="B48" s="68"/>
      <c r="C48" s="68">
        <v>31</v>
      </c>
      <c r="D48" s="69">
        <f t="shared" si="4"/>
        <v>0</v>
      </c>
      <c r="E48" s="68"/>
      <c r="F48" s="69">
        <f t="shared" si="5"/>
        <v>0</v>
      </c>
    </row>
    <row r="49" spans="1:6" ht="15" customHeight="1">
      <c r="A49" s="67" t="s">
        <v>20</v>
      </c>
      <c r="B49" s="68"/>
      <c r="C49" s="68">
        <v>31</v>
      </c>
      <c r="D49" s="69">
        <f t="shared" si="4"/>
        <v>0</v>
      </c>
      <c r="E49" s="68"/>
      <c r="F49" s="69">
        <f t="shared" si="5"/>
        <v>0</v>
      </c>
    </row>
    <row r="50" spans="1:6" ht="15" customHeight="1">
      <c r="A50" s="67" t="s">
        <v>21</v>
      </c>
      <c r="B50" s="68"/>
      <c r="C50" s="68">
        <v>30</v>
      </c>
      <c r="D50" s="69">
        <f t="shared" si="4"/>
        <v>0</v>
      </c>
      <c r="E50" s="68"/>
      <c r="F50" s="69">
        <f t="shared" si="5"/>
        <v>0</v>
      </c>
    </row>
    <row r="51" spans="1:6" ht="15" customHeight="1">
      <c r="A51" s="67" t="s">
        <v>112</v>
      </c>
      <c r="B51" s="68"/>
      <c r="C51" s="68">
        <v>31</v>
      </c>
      <c r="D51" s="69">
        <f t="shared" si="4"/>
        <v>0</v>
      </c>
      <c r="E51" s="68"/>
      <c r="F51" s="69">
        <f t="shared" si="5"/>
        <v>0</v>
      </c>
    </row>
    <row r="52" spans="1:6" ht="15" customHeight="1">
      <c r="A52" s="67" t="s">
        <v>113</v>
      </c>
      <c r="B52" s="68"/>
      <c r="C52" s="68">
        <v>30</v>
      </c>
      <c r="D52" s="69">
        <f t="shared" si="4"/>
        <v>0</v>
      </c>
      <c r="E52" s="68"/>
      <c r="F52" s="69">
        <f t="shared" si="5"/>
        <v>0</v>
      </c>
    </row>
    <row r="53" spans="1:6" ht="15" customHeight="1">
      <c r="A53" s="67" t="s">
        <v>114</v>
      </c>
      <c r="B53" s="68"/>
      <c r="C53" s="68">
        <v>31</v>
      </c>
      <c r="D53" s="69">
        <f t="shared" si="4"/>
        <v>0</v>
      </c>
      <c r="E53" s="68"/>
      <c r="F53" s="69">
        <f t="shared" si="5"/>
        <v>0</v>
      </c>
    </row>
    <row r="54" spans="1:6" ht="15" customHeight="1">
      <c r="A54" s="67" t="s">
        <v>22</v>
      </c>
      <c r="B54" s="68"/>
      <c r="C54" s="68">
        <v>31</v>
      </c>
      <c r="D54" s="69">
        <f t="shared" si="4"/>
        <v>0</v>
      </c>
      <c r="E54" s="68"/>
      <c r="F54" s="69">
        <f t="shared" si="5"/>
        <v>0</v>
      </c>
    </row>
    <row r="55" spans="1:6" ht="15" customHeight="1">
      <c r="A55" s="67" t="s">
        <v>23</v>
      </c>
      <c r="B55" s="68"/>
      <c r="C55" s="68">
        <v>28</v>
      </c>
      <c r="D55" s="69">
        <f t="shared" si="4"/>
        <v>0</v>
      </c>
      <c r="E55" s="68"/>
      <c r="F55" s="69">
        <f t="shared" si="5"/>
        <v>0</v>
      </c>
    </row>
    <row r="56" spans="1:6" ht="15" customHeight="1">
      <c r="A56" s="67" t="s">
        <v>24</v>
      </c>
      <c r="B56" s="68"/>
      <c r="C56" s="68">
        <v>31</v>
      </c>
      <c r="D56" s="69">
        <f t="shared" si="4"/>
        <v>0</v>
      </c>
      <c r="E56" s="68"/>
      <c r="F56" s="69">
        <f t="shared" si="5"/>
        <v>0</v>
      </c>
    </row>
    <row r="57" spans="1:6" ht="13.5" customHeight="1"/>
    <row r="58" spans="1:6" ht="13.5" customHeight="1">
      <c r="A58" s="72" t="s">
        <v>120</v>
      </c>
    </row>
    <row r="59" spans="1:6" ht="13.5" customHeight="1">
      <c r="A59" s="72"/>
      <c r="B59" s="64" t="s">
        <v>103</v>
      </c>
      <c r="E59" s="64" t="s">
        <v>103</v>
      </c>
    </row>
    <row r="60" spans="1:6" ht="13.5" customHeight="1">
      <c r="A60" s="65"/>
      <c r="B60" s="65"/>
      <c r="C60" s="65"/>
      <c r="D60" s="65"/>
      <c r="E60" s="66" t="s">
        <v>104</v>
      </c>
      <c r="F60" s="66" t="s">
        <v>105</v>
      </c>
    </row>
    <row r="61" spans="1:6" ht="13.5" customHeight="1">
      <c r="A61" s="66" t="s">
        <v>100</v>
      </c>
      <c r="B61" s="66" t="s">
        <v>118</v>
      </c>
      <c r="C61" s="66" t="s">
        <v>107</v>
      </c>
      <c r="D61" s="66" t="s">
        <v>108</v>
      </c>
      <c r="E61" s="66" t="s">
        <v>109</v>
      </c>
      <c r="F61" s="66" t="s">
        <v>109</v>
      </c>
    </row>
    <row r="62" spans="1:6" ht="15" customHeight="1">
      <c r="A62" s="67" t="s">
        <v>110</v>
      </c>
      <c r="B62" s="73"/>
      <c r="C62" s="68">
        <v>30</v>
      </c>
      <c r="D62" s="69">
        <f t="shared" ref="D62:D73" si="6">B62/C62</f>
        <v>0</v>
      </c>
      <c r="E62" s="68"/>
      <c r="F62" s="69">
        <f t="shared" ref="F62:F73" si="7">D62*E62</f>
        <v>0</v>
      </c>
    </row>
    <row r="63" spans="1:6" ht="15" customHeight="1">
      <c r="A63" s="67" t="s">
        <v>111</v>
      </c>
      <c r="B63" s="73"/>
      <c r="C63" s="68">
        <v>31</v>
      </c>
      <c r="D63" s="69">
        <f t="shared" si="6"/>
        <v>0</v>
      </c>
      <c r="E63" s="68"/>
      <c r="F63" s="69">
        <f t="shared" si="7"/>
        <v>0</v>
      </c>
    </row>
    <row r="64" spans="1:6" ht="15" customHeight="1">
      <c r="A64" s="67" t="s">
        <v>18</v>
      </c>
      <c r="B64" s="73"/>
      <c r="C64" s="68">
        <v>30</v>
      </c>
      <c r="D64" s="69">
        <f t="shared" si="6"/>
        <v>0</v>
      </c>
      <c r="E64" s="68"/>
      <c r="F64" s="69">
        <f t="shared" si="7"/>
        <v>0</v>
      </c>
    </row>
    <row r="65" spans="1:6" ht="15" customHeight="1">
      <c r="A65" s="67" t="s">
        <v>19</v>
      </c>
      <c r="B65" s="73"/>
      <c r="C65" s="68">
        <v>31</v>
      </c>
      <c r="D65" s="69">
        <f t="shared" si="6"/>
        <v>0</v>
      </c>
      <c r="E65" s="68"/>
      <c r="F65" s="69">
        <f t="shared" si="7"/>
        <v>0</v>
      </c>
    </row>
    <row r="66" spans="1:6" ht="15" customHeight="1">
      <c r="A66" s="67" t="s">
        <v>20</v>
      </c>
      <c r="B66" s="73"/>
      <c r="C66" s="68">
        <v>31</v>
      </c>
      <c r="D66" s="69">
        <f t="shared" si="6"/>
        <v>0</v>
      </c>
      <c r="E66" s="68"/>
      <c r="F66" s="69">
        <f t="shared" si="7"/>
        <v>0</v>
      </c>
    </row>
    <row r="67" spans="1:6" ht="15" customHeight="1">
      <c r="A67" s="67" t="s">
        <v>21</v>
      </c>
      <c r="B67" s="73"/>
      <c r="C67" s="68">
        <v>30</v>
      </c>
      <c r="D67" s="69">
        <f t="shared" si="6"/>
        <v>0</v>
      </c>
      <c r="E67" s="68"/>
      <c r="F67" s="69">
        <f t="shared" si="7"/>
        <v>0</v>
      </c>
    </row>
    <row r="68" spans="1:6" ht="15" customHeight="1">
      <c r="A68" s="67" t="s">
        <v>112</v>
      </c>
      <c r="B68" s="68"/>
      <c r="C68" s="68">
        <v>31</v>
      </c>
      <c r="D68" s="69">
        <f t="shared" si="6"/>
        <v>0</v>
      </c>
      <c r="E68" s="68"/>
      <c r="F68" s="69">
        <f t="shared" si="7"/>
        <v>0</v>
      </c>
    </row>
    <row r="69" spans="1:6" ht="15" customHeight="1">
      <c r="A69" s="67" t="s">
        <v>113</v>
      </c>
      <c r="B69" s="68"/>
      <c r="C69" s="68">
        <v>30</v>
      </c>
      <c r="D69" s="69">
        <f t="shared" si="6"/>
        <v>0</v>
      </c>
      <c r="E69" s="68"/>
      <c r="F69" s="69">
        <f t="shared" si="7"/>
        <v>0</v>
      </c>
    </row>
    <row r="70" spans="1:6" ht="15" customHeight="1">
      <c r="A70" s="67" t="s">
        <v>114</v>
      </c>
      <c r="B70" s="68"/>
      <c r="C70" s="68">
        <v>31</v>
      </c>
      <c r="D70" s="69">
        <f t="shared" si="6"/>
        <v>0</v>
      </c>
      <c r="E70" s="68"/>
      <c r="F70" s="69">
        <f t="shared" si="7"/>
        <v>0</v>
      </c>
    </row>
    <row r="71" spans="1:6" ht="15" customHeight="1">
      <c r="A71" s="67" t="s">
        <v>22</v>
      </c>
      <c r="B71" s="68"/>
      <c r="C71" s="68">
        <v>31</v>
      </c>
      <c r="D71" s="69">
        <f t="shared" si="6"/>
        <v>0</v>
      </c>
      <c r="E71" s="68"/>
      <c r="F71" s="69">
        <f t="shared" si="7"/>
        <v>0</v>
      </c>
    </row>
    <row r="72" spans="1:6" ht="15" customHeight="1">
      <c r="A72" s="67" t="s">
        <v>23</v>
      </c>
      <c r="B72" s="68"/>
      <c r="C72" s="68">
        <v>28</v>
      </c>
      <c r="D72" s="69">
        <f t="shared" si="6"/>
        <v>0</v>
      </c>
      <c r="E72" s="68"/>
      <c r="F72" s="69">
        <f t="shared" si="7"/>
        <v>0</v>
      </c>
    </row>
    <row r="73" spans="1:6" ht="15" customHeight="1">
      <c r="A73" s="67" t="s">
        <v>24</v>
      </c>
      <c r="B73" s="68"/>
      <c r="C73" s="68">
        <v>31</v>
      </c>
      <c r="D73" s="69">
        <f t="shared" si="6"/>
        <v>0</v>
      </c>
      <c r="E73" s="68"/>
      <c r="F73" s="69">
        <f t="shared" si="7"/>
        <v>0</v>
      </c>
    </row>
    <row r="74" spans="1:6" ht="13.5" customHeight="1"/>
    <row r="75" spans="1:6" ht="13.5" customHeight="1">
      <c r="A75" s="70" t="s">
        <v>121</v>
      </c>
    </row>
    <row r="76" spans="1:6" ht="13.5" customHeight="1">
      <c r="A76" s="71" t="s">
        <v>116</v>
      </c>
    </row>
    <row r="77" spans="1:6" ht="13.5" customHeight="1"/>
    <row r="78" spans="1:6" ht="13.5" customHeight="1">
      <c r="A78" s="61" t="s">
        <v>122</v>
      </c>
    </row>
    <row r="79" spans="1:6" ht="13.5" customHeight="1">
      <c r="B79" s="64" t="s">
        <v>103</v>
      </c>
      <c r="E79" s="64" t="s">
        <v>103</v>
      </c>
    </row>
    <row r="80" spans="1:6" ht="13.5" customHeight="1">
      <c r="A80" s="65"/>
      <c r="B80" s="65"/>
      <c r="C80" s="65"/>
      <c r="D80" s="65"/>
      <c r="E80" s="66" t="s">
        <v>104</v>
      </c>
      <c r="F80" s="66" t="s">
        <v>105</v>
      </c>
    </row>
    <row r="81" spans="1:6" ht="13.5" customHeight="1">
      <c r="A81" s="66" t="s">
        <v>100</v>
      </c>
      <c r="B81" s="66" t="s">
        <v>118</v>
      </c>
      <c r="C81" s="66" t="s">
        <v>107</v>
      </c>
      <c r="D81" s="66" t="s">
        <v>108</v>
      </c>
      <c r="E81" s="66" t="s">
        <v>109</v>
      </c>
      <c r="F81" s="66" t="s">
        <v>109</v>
      </c>
    </row>
    <row r="82" spans="1:6" ht="15" customHeight="1">
      <c r="A82" s="67" t="s">
        <v>110</v>
      </c>
      <c r="B82" s="68"/>
      <c r="C82" s="68">
        <v>30</v>
      </c>
      <c r="D82" s="69">
        <f t="shared" ref="D82:D93" si="8">B82/C82</f>
        <v>0</v>
      </c>
      <c r="E82" s="68"/>
      <c r="F82" s="69">
        <f t="shared" ref="F82:F93" si="9">D82*E82</f>
        <v>0</v>
      </c>
    </row>
    <row r="83" spans="1:6" ht="15" customHeight="1">
      <c r="A83" s="67" t="s">
        <v>111</v>
      </c>
      <c r="B83" s="68"/>
      <c r="C83" s="68">
        <v>31</v>
      </c>
      <c r="D83" s="69">
        <f t="shared" si="8"/>
        <v>0</v>
      </c>
      <c r="E83" s="68"/>
      <c r="F83" s="69">
        <f t="shared" si="9"/>
        <v>0</v>
      </c>
    </row>
    <row r="84" spans="1:6" ht="15" customHeight="1">
      <c r="A84" s="67" t="s">
        <v>18</v>
      </c>
      <c r="B84" s="68"/>
      <c r="C84" s="68">
        <v>30</v>
      </c>
      <c r="D84" s="69">
        <f t="shared" si="8"/>
        <v>0</v>
      </c>
      <c r="E84" s="68"/>
      <c r="F84" s="69">
        <f t="shared" si="9"/>
        <v>0</v>
      </c>
    </row>
    <row r="85" spans="1:6" ht="15" customHeight="1">
      <c r="A85" s="67" t="s">
        <v>19</v>
      </c>
      <c r="B85" s="68"/>
      <c r="C85" s="68">
        <v>31</v>
      </c>
      <c r="D85" s="69">
        <f t="shared" si="8"/>
        <v>0</v>
      </c>
      <c r="E85" s="68"/>
      <c r="F85" s="69">
        <f t="shared" si="9"/>
        <v>0</v>
      </c>
    </row>
    <row r="86" spans="1:6" ht="15" customHeight="1">
      <c r="A86" s="67" t="s">
        <v>20</v>
      </c>
      <c r="B86" s="68"/>
      <c r="C86" s="68">
        <v>31</v>
      </c>
      <c r="D86" s="69">
        <f t="shared" si="8"/>
        <v>0</v>
      </c>
      <c r="E86" s="68"/>
      <c r="F86" s="69">
        <f t="shared" si="9"/>
        <v>0</v>
      </c>
    </row>
    <row r="87" spans="1:6" ht="15" customHeight="1">
      <c r="A87" s="67" t="s">
        <v>21</v>
      </c>
      <c r="B87" s="68"/>
      <c r="C87" s="68">
        <v>30</v>
      </c>
      <c r="D87" s="69">
        <f t="shared" si="8"/>
        <v>0</v>
      </c>
      <c r="E87" s="68"/>
      <c r="F87" s="69">
        <f t="shared" si="9"/>
        <v>0</v>
      </c>
    </row>
    <row r="88" spans="1:6" ht="15" customHeight="1">
      <c r="A88" s="67" t="s">
        <v>112</v>
      </c>
      <c r="B88" s="68"/>
      <c r="C88" s="68">
        <v>31</v>
      </c>
      <c r="D88" s="69">
        <f t="shared" si="8"/>
        <v>0</v>
      </c>
      <c r="E88" s="68"/>
      <c r="F88" s="69">
        <f t="shared" si="9"/>
        <v>0</v>
      </c>
    </row>
    <row r="89" spans="1:6" ht="15" customHeight="1">
      <c r="A89" s="67" t="s">
        <v>113</v>
      </c>
      <c r="B89" s="68"/>
      <c r="C89" s="68">
        <v>30</v>
      </c>
      <c r="D89" s="69">
        <f t="shared" si="8"/>
        <v>0</v>
      </c>
      <c r="E89" s="68"/>
      <c r="F89" s="69">
        <f t="shared" si="9"/>
        <v>0</v>
      </c>
    </row>
    <row r="90" spans="1:6" ht="15" customHeight="1">
      <c r="A90" s="67" t="s">
        <v>114</v>
      </c>
      <c r="B90" s="68"/>
      <c r="C90" s="68">
        <v>31</v>
      </c>
      <c r="D90" s="69">
        <f t="shared" si="8"/>
        <v>0</v>
      </c>
      <c r="E90" s="68"/>
      <c r="F90" s="69">
        <f t="shared" si="9"/>
        <v>0</v>
      </c>
    </row>
    <row r="91" spans="1:6" ht="15" customHeight="1">
      <c r="A91" s="67" t="s">
        <v>22</v>
      </c>
      <c r="B91" s="68"/>
      <c r="C91" s="68">
        <v>31</v>
      </c>
      <c r="D91" s="69">
        <f t="shared" si="8"/>
        <v>0</v>
      </c>
      <c r="E91" s="68"/>
      <c r="F91" s="69">
        <f t="shared" si="9"/>
        <v>0</v>
      </c>
    </row>
    <row r="92" spans="1:6" ht="15" customHeight="1">
      <c r="A92" s="67" t="s">
        <v>23</v>
      </c>
      <c r="B92" s="68"/>
      <c r="C92" s="68">
        <v>28</v>
      </c>
      <c r="D92" s="69">
        <f t="shared" si="8"/>
        <v>0</v>
      </c>
      <c r="E92" s="68"/>
      <c r="F92" s="69">
        <f t="shared" si="9"/>
        <v>0</v>
      </c>
    </row>
    <row r="93" spans="1:6" ht="15" customHeight="1">
      <c r="A93" s="67" t="s">
        <v>24</v>
      </c>
      <c r="B93" s="68"/>
      <c r="C93" s="68">
        <v>31</v>
      </c>
      <c r="D93" s="69">
        <f t="shared" si="8"/>
        <v>0</v>
      </c>
      <c r="E93" s="68"/>
      <c r="F93" s="69">
        <f t="shared" si="9"/>
        <v>0</v>
      </c>
    </row>
    <row r="94" spans="1:6" ht="13.5" customHeight="1"/>
    <row r="95" spans="1:6" ht="13.5" customHeight="1"/>
    <row r="96" spans="1: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
    <mergeCell ref="A3:G3"/>
  </mergeCells>
  <phoneticPr fontId="2"/>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65"/>
  <sheetViews>
    <sheetView view="pageBreakPreview" zoomScale="86" zoomScaleNormal="100" zoomScaleSheetLayoutView="86" workbookViewId="0">
      <selection activeCell="L23" sqref="L23"/>
    </sheetView>
  </sheetViews>
  <sheetFormatPr defaultRowHeight="13.5"/>
  <cols>
    <col min="1" max="1" width="16.25" customWidth="1"/>
    <col min="2" max="2" width="16.125" customWidth="1"/>
    <col min="3" max="3" width="11.75" customWidth="1"/>
    <col min="4" max="4" width="11.5" customWidth="1"/>
    <col min="5" max="5" width="16.75" customWidth="1"/>
    <col min="6" max="6" width="13.75" customWidth="1"/>
    <col min="7" max="7" width="14.5" customWidth="1"/>
    <col min="8" max="8" width="12.375" customWidth="1"/>
    <col min="9" max="9" width="11.125" customWidth="1"/>
    <col min="10" max="10" width="12" customWidth="1"/>
    <col min="11" max="11" width="10.875" customWidth="1"/>
    <col min="12" max="12" width="25.625" customWidth="1"/>
    <col min="13" max="17" width="12.625" customWidth="1"/>
  </cols>
  <sheetData>
    <row r="1" spans="1:27">
      <c r="A1" s="30" t="s">
        <v>61</v>
      </c>
    </row>
    <row r="2" spans="1:27">
      <c r="A2" s="30" t="s">
        <v>62</v>
      </c>
    </row>
    <row r="3" spans="1:27" ht="21">
      <c r="A3" s="130" t="s">
        <v>2</v>
      </c>
      <c r="B3" s="130"/>
      <c r="C3" s="130"/>
      <c r="D3" s="130"/>
      <c r="E3" s="130"/>
      <c r="F3" s="130"/>
      <c r="G3" s="130"/>
      <c r="H3" s="130"/>
      <c r="I3" s="130"/>
      <c r="J3" s="130"/>
      <c r="K3" s="130"/>
      <c r="L3" s="8"/>
      <c r="M3" s="8"/>
      <c r="N3" s="8"/>
      <c r="O3" s="8"/>
      <c r="P3" s="8"/>
      <c r="Q3" s="8"/>
      <c r="R3" s="8"/>
      <c r="S3" s="8"/>
      <c r="T3" s="8"/>
      <c r="U3" s="8"/>
      <c r="V3" s="8"/>
      <c r="W3" s="8"/>
      <c r="X3" s="8"/>
      <c r="Y3" s="8"/>
      <c r="Z3" s="8"/>
      <c r="AA3" s="8"/>
    </row>
    <row r="4" spans="1:27" ht="21">
      <c r="A4" s="23"/>
      <c r="B4" s="23"/>
      <c r="C4" s="23"/>
      <c r="D4" s="23"/>
      <c r="E4" s="23"/>
      <c r="F4" s="23"/>
      <c r="G4" s="23"/>
      <c r="H4" s="23"/>
      <c r="I4" s="23"/>
      <c r="J4" s="23"/>
      <c r="K4" s="23"/>
      <c r="L4" s="8"/>
      <c r="M4" s="8"/>
      <c r="N4" s="8"/>
      <c r="O4" s="8"/>
      <c r="P4" s="8"/>
      <c r="Q4" s="8"/>
      <c r="R4" s="8"/>
      <c r="S4" s="8"/>
      <c r="T4" s="8"/>
      <c r="U4" s="8"/>
      <c r="V4" s="8"/>
      <c r="W4" s="8"/>
      <c r="X4" s="8"/>
      <c r="Y4" s="8"/>
      <c r="Z4" s="8"/>
      <c r="AA4" s="8"/>
    </row>
    <row r="5" spans="1:27">
      <c r="A5" s="147" t="s">
        <v>0</v>
      </c>
      <c r="B5" s="148"/>
      <c r="C5" s="187"/>
      <c r="D5" s="187"/>
      <c r="E5" s="187"/>
      <c r="F5" s="1"/>
      <c r="G5" s="1"/>
      <c r="H5" s="1"/>
      <c r="I5" s="1"/>
      <c r="J5" s="1"/>
      <c r="K5" s="1"/>
      <c r="L5" s="1"/>
      <c r="M5" s="1"/>
      <c r="N5" s="1"/>
      <c r="O5" s="1"/>
      <c r="P5" s="1"/>
    </row>
    <row r="6" spans="1:27">
      <c r="A6" s="149"/>
      <c r="B6" s="150"/>
      <c r="C6" s="187"/>
      <c r="D6" s="187"/>
      <c r="E6" s="187"/>
      <c r="F6" s="6"/>
      <c r="G6" s="6"/>
      <c r="H6" s="6"/>
      <c r="I6" s="6"/>
      <c r="J6" s="6"/>
    </row>
    <row r="7" spans="1:27" ht="13.5" customHeight="1">
      <c r="A7" s="114" t="s">
        <v>39</v>
      </c>
      <c r="B7" s="115"/>
      <c r="C7" s="152">
        <f>H14+F47</f>
        <v>0</v>
      </c>
      <c r="D7" s="152"/>
      <c r="E7" s="152"/>
      <c r="F7" s="1"/>
      <c r="G7" s="1"/>
      <c r="H7" s="1"/>
      <c r="I7" s="1"/>
      <c r="J7" s="1"/>
      <c r="K7" s="1"/>
      <c r="L7" s="1"/>
      <c r="M7" s="1"/>
      <c r="N7" s="1"/>
      <c r="O7" s="1"/>
      <c r="P7" s="1"/>
    </row>
    <row r="8" spans="1:27">
      <c r="A8" s="116"/>
      <c r="B8" s="117"/>
      <c r="C8" s="152"/>
      <c r="D8" s="152"/>
      <c r="E8" s="152"/>
      <c r="F8" s="6"/>
      <c r="G8" s="6"/>
      <c r="H8" s="6"/>
      <c r="I8" s="6"/>
      <c r="J8" s="6"/>
    </row>
    <row r="9" spans="1:27">
      <c r="A9" s="1"/>
      <c r="B9" s="1"/>
      <c r="C9" s="10"/>
      <c r="D9" s="6"/>
      <c r="E9" s="6"/>
      <c r="F9" s="6"/>
      <c r="G9" s="6"/>
      <c r="H9" s="6"/>
      <c r="I9" s="6"/>
      <c r="J9" s="6"/>
      <c r="K9" s="6"/>
      <c r="L9" s="6"/>
    </row>
    <row r="10" spans="1:27">
      <c r="A10" s="1"/>
      <c r="B10" s="1"/>
      <c r="C10" s="10"/>
      <c r="D10" s="6"/>
      <c r="E10" s="6"/>
      <c r="F10" s="6"/>
      <c r="G10" s="6"/>
      <c r="H10" s="6"/>
      <c r="I10" s="6"/>
      <c r="J10" s="6"/>
      <c r="K10" s="6"/>
      <c r="L10" s="6"/>
    </row>
    <row r="11" spans="1:27">
      <c r="A11" s="137" t="s">
        <v>40</v>
      </c>
      <c r="B11" s="137"/>
      <c r="C11" s="137"/>
      <c r="D11" s="137"/>
      <c r="E11" s="6"/>
      <c r="F11" s="6"/>
      <c r="G11" s="6"/>
      <c r="H11" s="6"/>
      <c r="I11" s="6"/>
      <c r="J11" s="6"/>
      <c r="K11" s="6"/>
      <c r="L11" s="6"/>
    </row>
    <row r="12" spans="1:27" ht="14.25" thickBot="1">
      <c r="A12" s="1"/>
      <c r="B12" s="1"/>
      <c r="C12" s="1"/>
      <c r="D12" s="1"/>
      <c r="E12" s="1"/>
      <c r="F12" s="1"/>
      <c r="G12" s="1"/>
      <c r="H12" s="1"/>
      <c r="I12" s="1"/>
      <c r="J12" s="1"/>
      <c r="K12" s="1"/>
      <c r="L12" s="1"/>
    </row>
    <row r="13" spans="1:27" ht="13.5" customHeight="1">
      <c r="A13" s="2" t="s">
        <v>53</v>
      </c>
      <c r="B13" s="24" t="s">
        <v>54</v>
      </c>
      <c r="C13" s="126" t="s">
        <v>55</v>
      </c>
      <c r="D13" s="127"/>
      <c r="E13" s="144" t="s">
        <v>28</v>
      </c>
      <c r="F13" s="126"/>
      <c r="G13" s="188" t="s">
        <v>34</v>
      </c>
      <c r="H13" s="139"/>
      <c r="I13" s="6"/>
      <c r="J13" s="6"/>
      <c r="K13" s="6"/>
      <c r="L13" s="6"/>
      <c r="M13" s="6"/>
      <c r="N13" s="6"/>
      <c r="O13" s="6"/>
      <c r="P13" s="6"/>
      <c r="Q13" s="6"/>
      <c r="R13" s="6"/>
      <c r="S13" s="6"/>
      <c r="T13" s="6"/>
      <c r="U13" s="6"/>
    </row>
    <row r="14" spans="1:27">
      <c r="A14" s="131">
        <f>E31</f>
        <v>0</v>
      </c>
      <c r="B14" s="131">
        <f>I31+J31</f>
        <v>0</v>
      </c>
      <c r="C14" s="140">
        <f>A14-B14</f>
        <v>0</v>
      </c>
      <c r="D14" s="178"/>
      <c r="E14" s="189"/>
      <c r="F14" s="190"/>
      <c r="G14" s="183">
        <f>MIN(C14:E14)</f>
        <v>0</v>
      </c>
      <c r="H14" s="134"/>
      <c r="I14" s="7"/>
      <c r="J14" s="7"/>
      <c r="K14" s="7"/>
      <c r="L14" s="7"/>
      <c r="M14" s="7"/>
      <c r="N14" s="7"/>
      <c r="O14" s="7"/>
      <c r="P14" s="7"/>
      <c r="Q14" s="7"/>
      <c r="R14" s="7"/>
      <c r="S14" s="7"/>
      <c r="T14" s="7"/>
      <c r="U14" s="7"/>
    </row>
    <row r="15" spans="1:27" ht="14.25" thickBot="1">
      <c r="A15" s="132"/>
      <c r="B15" s="132"/>
      <c r="C15" s="141"/>
      <c r="D15" s="179"/>
      <c r="E15" s="189"/>
      <c r="F15" s="190"/>
      <c r="G15" s="184"/>
      <c r="H15" s="136"/>
      <c r="I15" s="7"/>
      <c r="J15" s="7"/>
      <c r="K15" s="7"/>
      <c r="L15" s="7"/>
      <c r="M15" s="7"/>
      <c r="N15" s="7"/>
      <c r="O15" s="7"/>
      <c r="P15" s="7"/>
      <c r="Q15" s="7"/>
      <c r="R15" s="7"/>
      <c r="S15" s="7"/>
      <c r="T15" s="7"/>
      <c r="U15" s="7"/>
    </row>
    <row r="17" spans="1:27" ht="19.5" customHeight="1">
      <c r="A17" s="112" t="s">
        <v>58</v>
      </c>
      <c r="B17" s="113"/>
      <c r="C17" s="157" t="s">
        <v>50</v>
      </c>
      <c r="D17" s="157"/>
      <c r="E17" s="169" t="s">
        <v>57</v>
      </c>
      <c r="F17" s="170" t="s">
        <v>51</v>
      </c>
      <c r="G17" s="171"/>
      <c r="H17" s="172"/>
      <c r="I17" s="169" t="s">
        <v>52</v>
      </c>
      <c r="J17" s="169"/>
      <c r="K17" s="169" t="s">
        <v>1</v>
      </c>
    </row>
    <row r="18" spans="1:27" ht="18.75" customHeight="1">
      <c r="A18" s="24" t="s">
        <v>49</v>
      </c>
      <c r="B18" s="12" t="s">
        <v>60</v>
      </c>
      <c r="C18" s="19" t="s">
        <v>44</v>
      </c>
      <c r="D18" s="19" t="s">
        <v>45</v>
      </c>
      <c r="E18" s="169"/>
      <c r="F18" s="19" t="s">
        <v>8</v>
      </c>
      <c r="G18" s="19" t="s">
        <v>11</v>
      </c>
      <c r="H18" s="19" t="s">
        <v>9</v>
      </c>
      <c r="I18" s="19" t="s">
        <v>43</v>
      </c>
      <c r="J18" s="19" t="s">
        <v>59</v>
      </c>
      <c r="K18" s="169"/>
      <c r="L18" s="3"/>
      <c r="M18" s="11"/>
      <c r="N18" s="3"/>
      <c r="O18" s="3"/>
      <c r="P18" s="3"/>
      <c r="Q18" s="4"/>
      <c r="R18" s="4"/>
      <c r="S18" s="5"/>
      <c r="T18" s="5"/>
      <c r="U18" s="5"/>
      <c r="V18" s="3"/>
      <c r="W18" s="3"/>
      <c r="X18" s="3"/>
      <c r="Y18" s="3"/>
      <c r="Z18" s="3"/>
      <c r="AA18" s="3"/>
    </row>
    <row r="19" spans="1:27" ht="20.100000000000001" customHeight="1">
      <c r="A19" s="28" t="s">
        <v>16</v>
      </c>
      <c r="B19" s="14" t="s">
        <v>56</v>
      </c>
      <c r="C19" s="25" t="s">
        <v>46</v>
      </c>
      <c r="D19" s="25" t="s">
        <v>46</v>
      </c>
      <c r="E19" s="13">
        <f>SUM(F19:H19)</f>
        <v>0</v>
      </c>
      <c r="F19" s="13"/>
      <c r="G19" s="13"/>
      <c r="H19" s="13"/>
      <c r="I19" s="13"/>
      <c r="J19" s="13"/>
      <c r="K19" s="14"/>
      <c r="L19" s="10"/>
    </row>
    <row r="20" spans="1:27" ht="20.100000000000001" customHeight="1">
      <c r="A20" s="28" t="s">
        <v>17</v>
      </c>
      <c r="B20" s="14" t="s">
        <v>56</v>
      </c>
      <c r="C20" s="25" t="s">
        <v>46</v>
      </c>
      <c r="D20" s="25" t="s">
        <v>46</v>
      </c>
      <c r="E20" s="13">
        <f t="shared" ref="E20:E30" si="0">SUM(F20:H20)</f>
        <v>0</v>
      </c>
      <c r="F20" s="13"/>
      <c r="G20" s="13"/>
      <c r="H20" s="13"/>
      <c r="I20" s="13"/>
      <c r="J20" s="13"/>
      <c r="K20" s="14"/>
      <c r="L20" s="10"/>
    </row>
    <row r="21" spans="1:27" ht="20.100000000000001" customHeight="1">
      <c r="A21" s="28" t="s">
        <v>18</v>
      </c>
      <c r="B21" s="14" t="s">
        <v>56</v>
      </c>
      <c r="C21" s="25" t="s">
        <v>46</v>
      </c>
      <c r="D21" s="25" t="s">
        <v>46</v>
      </c>
      <c r="E21" s="13">
        <f t="shared" si="0"/>
        <v>0</v>
      </c>
      <c r="F21" s="13"/>
      <c r="G21" s="13"/>
      <c r="H21" s="13"/>
      <c r="I21" s="13"/>
      <c r="J21" s="13"/>
      <c r="K21" s="14"/>
      <c r="L21" s="10"/>
    </row>
    <row r="22" spans="1:27" ht="20.100000000000001" customHeight="1">
      <c r="A22" s="28" t="s">
        <v>19</v>
      </c>
      <c r="B22" s="14" t="s">
        <v>56</v>
      </c>
      <c r="C22" s="25" t="s">
        <v>46</v>
      </c>
      <c r="D22" s="25" t="s">
        <v>46</v>
      </c>
      <c r="E22" s="13">
        <f t="shared" si="0"/>
        <v>0</v>
      </c>
      <c r="F22" s="13"/>
      <c r="G22" s="13"/>
      <c r="H22" s="13"/>
      <c r="I22" s="13"/>
      <c r="J22" s="13"/>
      <c r="K22" s="14"/>
      <c r="L22" s="10"/>
    </row>
    <row r="23" spans="1:27" ht="20.100000000000001" customHeight="1">
      <c r="A23" s="28" t="s">
        <v>20</v>
      </c>
      <c r="B23" s="14" t="s">
        <v>56</v>
      </c>
      <c r="C23" s="25" t="s">
        <v>46</v>
      </c>
      <c r="D23" s="25" t="s">
        <v>46</v>
      </c>
      <c r="E23" s="13">
        <f t="shared" si="0"/>
        <v>0</v>
      </c>
      <c r="F23" s="13"/>
      <c r="G23" s="13"/>
      <c r="H23" s="13"/>
      <c r="I23" s="13"/>
      <c r="J23" s="13"/>
      <c r="K23" s="14"/>
      <c r="L23" s="10"/>
    </row>
    <row r="24" spans="1:27" ht="20.100000000000001" customHeight="1">
      <c r="A24" s="28" t="s">
        <v>21</v>
      </c>
      <c r="B24" s="14" t="s">
        <v>56</v>
      </c>
      <c r="C24" s="25" t="s">
        <v>46</v>
      </c>
      <c r="D24" s="25" t="s">
        <v>46</v>
      </c>
      <c r="E24" s="13">
        <f t="shared" si="0"/>
        <v>0</v>
      </c>
      <c r="F24" s="13"/>
      <c r="G24" s="13"/>
      <c r="H24" s="13"/>
      <c r="I24" s="13"/>
      <c r="J24" s="13"/>
      <c r="K24" s="14"/>
      <c r="L24" s="10"/>
    </row>
    <row r="25" spans="1:27" ht="20.100000000000001" customHeight="1">
      <c r="A25" s="28" t="s">
        <v>25</v>
      </c>
      <c r="B25" s="14" t="s">
        <v>56</v>
      </c>
      <c r="C25" s="25" t="s">
        <v>46</v>
      </c>
      <c r="D25" s="25" t="s">
        <v>46</v>
      </c>
      <c r="E25" s="13">
        <f t="shared" si="0"/>
        <v>0</v>
      </c>
      <c r="F25" s="13"/>
      <c r="G25" s="13"/>
      <c r="H25" s="13"/>
      <c r="I25" s="13"/>
      <c r="J25" s="13"/>
      <c r="K25" s="14"/>
      <c r="L25" s="10"/>
    </row>
    <row r="26" spans="1:27" ht="20.100000000000001" customHeight="1">
      <c r="A26" s="28" t="s">
        <v>26</v>
      </c>
      <c r="B26" s="14" t="s">
        <v>56</v>
      </c>
      <c r="C26" s="25" t="s">
        <v>46</v>
      </c>
      <c r="D26" s="25" t="s">
        <v>46</v>
      </c>
      <c r="E26" s="13">
        <f t="shared" si="0"/>
        <v>0</v>
      </c>
      <c r="F26" s="13"/>
      <c r="G26" s="13"/>
      <c r="H26" s="13"/>
      <c r="I26" s="13"/>
      <c r="J26" s="13"/>
      <c r="K26" s="14"/>
      <c r="L26" s="10"/>
    </row>
    <row r="27" spans="1:27" ht="20.100000000000001" customHeight="1">
      <c r="A27" s="28" t="s">
        <v>27</v>
      </c>
      <c r="B27" s="14" t="s">
        <v>56</v>
      </c>
      <c r="C27" s="25" t="s">
        <v>46</v>
      </c>
      <c r="D27" s="25" t="s">
        <v>46</v>
      </c>
      <c r="E27" s="13">
        <f t="shared" si="0"/>
        <v>0</v>
      </c>
      <c r="F27" s="13"/>
      <c r="G27" s="13"/>
      <c r="H27" s="13"/>
      <c r="I27" s="13"/>
      <c r="J27" s="13"/>
      <c r="K27" s="14"/>
      <c r="L27" s="10"/>
    </row>
    <row r="28" spans="1:27" ht="20.100000000000001" customHeight="1">
      <c r="A28" s="28" t="s">
        <v>22</v>
      </c>
      <c r="B28" s="14" t="s">
        <v>56</v>
      </c>
      <c r="C28" s="25" t="s">
        <v>46</v>
      </c>
      <c r="D28" s="25" t="s">
        <v>46</v>
      </c>
      <c r="E28" s="13">
        <f t="shared" si="0"/>
        <v>0</v>
      </c>
      <c r="F28" s="13"/>
      <c r="G28" s="13"/>
      <c r="H28" s="13"/>
      <c r="I28" s="13"/>
      <c r="J28" s="13"/>
      <c r="K28" s="14"/>
      <c r="L28" s="10"/>
    </row>
    <row r="29" spans="1:27" ht="20.100000000000001" customHeight="1">
      <c r="A29" s="28" t="s">
        <v>23</v>
      </c>
      <c r="B29" s="14" t="s">
        <v>56</v>
      </c>
      <c r="C29" s="25" t="s">
        <v>46</v>
      </c>
      <c r="D29" s="25" t="s">
        <v>46</v>
      </c>
      <c r="E29" s="13">
        <f t="shared" si="0"/>
        <v>0</v>
      </c>
      <c r="F29" s="13"/>
      <c r="G29" s="13"/>
      <c r="H29" s="13"/>
      <c r="I29" s="13"/>
      <c r="J29" s="13"/>
      <c r="K29" s="14"/>
      <c r="L29" s="10"/>
    </row>
    <row r="30" spans="1:27" ht="20.100000000000001" customHeight="1" thickBot="1">
      <c r="A30" s="28" t="s">
        <v>24</v>
      </c>
      <c r="B30" s="14" t="s">
        <v>56</v>
      </c>
      <c r="C30" s="25" t="s">
        <v>46</v>
      </c>
      <c r="D30" s="25" t="s">
        <v>46</v>
      </c>
      <c r="E30" s="13">
        <f t="shared" si="0"/>
        <v>0</v>
      </c>
      <c r="F30" s="13"/>
      <c r="G30" s="13"/>
      <c r="H30" s="13"/>
      <c r="I30" s="13"/>
      <c r="J30" s="13"/>
      <c r="K30" s="14"/>
      <c r="L30" s="10"/>
    </row>
    <row r="31" spans="1:27" ht="20.100000000000001" customHeight="1" thickBot="1">
      <c r="D31" s="9" t="s">
        <v>3</v>
      </c>
      <c r="E31" s="15">
        <f t="shared" ref="E31:J31" si="1">SUM(E19:E30)</f>
        <v>0</v>
      </c>
      <c r="F31" s="15">
        <f t="shared" si="1"/>
        <v>0</v>
      </c>
      <c r="G31" s="15">
        <f t="shared" si="1"/>
        <v>0</v>
      </c>
      <c r="H31" s="15">
        <f t="shared" si="1"/>
        <v>0</v>
      </c>
      <c r="I31" s="15">
        <f t="shared" si="1"/>
        <v>0</v>
      </c>
      <c r="J31" s="15">
        <f t="shared" si="1"/>
        <v>0</v>
      </c>
      <c r="K31" s="16"/>
    </row>
    <row r="32" spans="1:27">
      <c r="E32" s="17" t="s">
        <v>4</v>
      </c>
      <c r="F32" s="17"/>
      <c r="G32" s="17"/>
      <c r="H32" s="17"/>
      <c r="I32" s="111"/>
      <c r="J32" s="111"/>
      <c r="K32" s="18"/>
    </row>
    <row r="33" spans="1:20" ht="13.5" customHeight="1">
      <c r="E33" s="192" t="s">
        <v>5</v>
      </c>
      <c r="F33" s="192"/>
      <c r="G33" s="20"/>
      <c r="H33" s="20"/>
      <c r="I33" s="192" t="s">
        <v>47</v>
      </c>
      <c r="J33" s="192"/>
      <c r="K33" s="192"/>
    </row>
    <row r="34" spans="1:20">
      <c r="E34" s="192"/>
      <c r="F34" s="192"/>
      <c r="G34" s="20"/>
      <c r="H34" s="20"/>
      <c r="I34" s="192"/>
      <c r="J34" s="192"/>
      <c r="K34" s="192"/>
    </row>
    <row r="35" spans="1:20">
      <c r="A35" t="s">
        <v>63</v>
      </c>
    </row>
    <row r="36" spans="1:20">
      <c r="A36" t="s">
        <v>29</v>
      </c>
    </row>
    <row r="38" spans="1:20" ht="14.25">
      <c r="A38" s="173" t="s">
        <v>6</v>
      </c>
      <c r="B38" s="174"/>
      <c r="C38" s="174"/>
      <c r="D38" s="173" t="s">
        <v>7</v>
      </c>
      <c r="E38" s="174"/>
      <c r="F38" s="174"/>
      <c r="G38" s="174"/>
      <c r="H38" s="174"/>
      <c r="I38" s="174"/>
      <c r="J38" s="174"/>
      <c r="K38" s="175"/>
      <c r="L38" s="21"/>
      <c r="M38" s="21"/>
      <c r="N38" s="21"/>
      <c r="O38" s="21"/>
      <c r="P38" s="21"/>
    </row>
    <row r="39" spans="1:20" ht="63.75" customHeight="1">
      <c r="A39" s="153" t="s">
        <v>8</v>
      </c>
      <c r="B39" s="154"/>
      <c r="C39" s="154"/>
      <c r="D39" s="191" t="s">
        <v>13</v>
      </c>
      <c r="E39" s="155"/>
      <c r="F39" s="155"/>
      <c r="G39" s="155"/>
      <c r="H39" s="155"/>
      <c r="I39" s="155"/>
      <c r="J39" s="155"/>
      <c r="K39" s="156"/>
      <c r="L39" s="22"/>
      <c r="M39" s="22"/>
      <c r="N39" s="22"/>
      <c r="O39" s="22"/>
      <c r="P39" s="22"/>
    </row>
    <row r="40" spans="1:20" ht="51" customHeight="1">
      <c r="A40" s="153" t="s">
        <v>11</v>
      </c>
      <c r="B40" s="154"/>
      <c r="C40" s="154"/>
      <c r="D40" s="191" t="s">
        <v>30</v>
      </c>
      <c r="E40" s="155"/>
      <c r="F40" s="155"/>
      <c r="G40" s="155"/>
      <c r="H40" s="155"/>
      <c r="I40" s="155"/>
      <c r="J40" s="155"/>
      <c r="K40" s="156"/>
      <c r="L40" s="22"/>
      <c r="M40" s="22"/>
      <c r="N40" s="22"/>
      <c r="O40" s="22"/>
      <c r="P40" s="22"/>
    </row>
    <row r="41" spans="1:20" ht="44.25" customHeight="1">
      <c r="A41" s="153" t="s">
        <v>9</v>
      </c>
      <c r="B41" s="154"/>
      <c r="C41" s="154"/>
      <c r="D41" s="191" t="s">
        <v>14</v>
      </c>
      <c r="E41" s="155"/>
      <c r="F41" s="155"/>
      <c r="G41" s="155"/>
      <c r="H41" s="155"/>
      <c r="I41" s="155"/>
      <c r="J41" s="155"/>
      <c r="K41" s="156"/>
      <c r="L41" s="22"/>
      <c r="M41" s="22"/>
      <c r="N41" s="22"/>
      <c r="O41" s="22"/>
      <c r="P41" s="22"/>
    </row>
    <row r="42" spans="1:20" ht="13.5" customHeight="1">
      <c r="A42" s="26"/>
      <c r="B42" s="26"/>
      <c r="C42" s="26"/>
      <c r="D42" s="27"/>
      <c r="E42" s="27"/>
      <c r="F42" s="27"/>
      <c r="G42" s="27"/>
      <c r="H42" s="27"/>
      <c r="I42" s="27"/>
      <c r="J42" s="27"/>
      <c r="K42" s="27"/>
      <c r="L42" s="22"/>
      <c r="M42" s="22"/>
      <c r="N42" s="22"/>
      <c r="O42" s="22"/>
      <c r="P42" s="22"/>
    </row>
    <row r="44" spans="1:20">
      <c r="A44" s="29" t="s">
        <v>41</v>
      </c>
    </row>
    <row r="45" spans="1:20" ht="14.25" thickBot="1"/>
    <row r="46" spans="1:20" ht="13.5" customHeight="1">
      <c r="A46" s="126" t="s">
        <v>35</v>
      </c>
      <c r="B46" s="127"/>
      <c r="C46" s="126" t="s">
        <v>36</v>
      </c>
      <c r="D46" s="193"/>
      <c r="E46" s="181" t="s">
        <v>37</v>
      </c>
      <c r="F46" s="182"/>
      <c r="G46" s="6"/>
      <c r="H46" s="6"/>
      <c r="I46" s="6"/>
      <c r="J46" s="6"/>
      <c r="K46" s="6"/>
      <c r="L46" s="6"/>
      <c r="M46" s="6"/>
      <c r="N46" s="6"/>
      <c r="O46" s="6"/>
      <c r="P46" s="6"/>
      <c r="Q46" s="6"/>
      <c r="R46" s="6"/>
      <c r="S46" s="6"/>
      <c r="T46" s="6"/>
    </row>
    <row r="47" spans="1:20">
      <c r="A47" s="140">
        <f>D57</f>
        <v>0</v>
      </c>
      <c r="B47" s="178"/>
      <c r="C47" s="194">
        <v>500000</v>
      </c>
      <c r="D47" s="195"/>
      <c r="E47" s="183">
        <f>MIN(A47:C47)</f>
        <v>0</v>
      </c>
      <c r="F47" s="134"/>
      <c r="G47" s="7"/>
      <c r="H47" s="7"/>
      <c r="I47" s="7"/>
      <c r="J47" s="7"/>
      <c r="K47" s="7"/>
      <c r="L47" s="7"/>
      <c r="M47" s="7"/>
      <c r="N47" s="7"/>
      <c r="O47" s="7"/>
      <c r="P47" s="7"/>
      <c r="Q47" s="7"/>
      <c r="R47" s="7"/>
      <c r="S47" s="7"/>
      <c r="T47" s="7"/>
    </row>
    <row r="48" spans="1:20" ht="14.25" thickBot="1">
      <c r="A48" s="141"/>
      <c r="B48" s="179"/>
      <c r="C48" s="196"/>
      <c r="D48" s="197"/>
      <c r="E48" s="184"/>
      <c r="F48" s="136"/>
      <c r="G48" s="7"/>
      <c r="H48" s="7"/>
      <c r="I48" s="7"/>
      <c r="J48" s="7"/>
      <c r="K48" s="7"/>
      <c r="L48" s="7"/>
      <c r="M48" s="7"/>
      <c r="N48" s="7"/>
      <c r="O48" s="7"/>
      <c r="P48" s="7"/>
      <c r="Q48" s="7"/>
      <c r="R48" s="7"/>
      <c r="S48" s="7"/>
      <c r="T48" s="7"/>
    </row>
    <row r="50" spans="1:11" ht="15.75" customHeight="1">
      <c r="A50" s="157" t="s">
        <v>33</v>
      </c>
      <c r="B50" s="157"/>
      <c r="C50" s="157"/>
      <c r="D50" s="157" t="s">
        <v>32</v>
      </c>
      <c r="E50" s="157"/>
      <c r="F50" s="157" t="s">
        <v>48</v>
      </c>
      <c r="G50" s="157"/>
      <c r="H50" s="157"/>
      <c r="I50" s="157"/>
      <c r="J50" s="157"/>
    </row>
    <row r="51" spans="1:11" ht="30" customHeight="1">
      <c r="A51" s="118"/>
      <c r="B51" s="118"/>
      <c r="C51" s="118"/>
      <c r="D51" s="140"/>
      <c r="E51" s="178"/>
      <c r="F51" s="118"/>
      <c r="G51" s="118"/>
      <c r="H51" s="118"/>
      <c r="I51" s="118"/>
      <c r="J51" s="118"/>
    </row>
    <row r="52" spans="1:11" ht="30" customHeight="1">
      <c r="A52" s="118"/>
      <c r="B52" s="118"/>
      <c r="C52" s="118"/>
      <c r="D52" s="140"/>
      <c r="E52" s="178"/>
      <c r="F52" s="118"/>
      <c r="G52" s="118"/>
      <c r="H52" s="118"/>
      <c r="I52" s="118"/>
      <c r="J52" s="118"/>
    </row>
    <row r="53" spans="1:11" ht="30" customHeight="1">
      <c r="A53" s="118"/>
      <c r="B53" s="118"/>
      <c r="C53" s="118"/>
      <c r="D53" s="140"/>
      <c r="E53" s="178"/>
      <c r="F53" s="118"/>
      <c r="G53" s="118"/>
      <c r="H53" s="118"/>
      <c r="I53" s="118"/>
      <c r="J53" s="118"/>
    </row>
    <row r="54" spans="1:11" ht="30" customHeight="1">
      <c r="A54" s="118"/>
      <c r="B54" s="118"/>
      <c r="C54" s="118"/>
      <c r="D54" s="140"/>
      <c r="E54" s="178"/>
      <c r="F54" s="118"/>
      <c r="G54" s="118"/>
      <c r="H54" s="118"/>
      <c r="I54" s="118"/>
      <c r="J54" s="118"/>
    </row>
    <row r="55" spans="1:11" ht="30" customHeight="1">
      <c r="A55" s="198"/>
      <c r="B55" s="199"/>
      <c r="C55" s="200"/>
      <c r="D55" s="201"/>
      <c r="E55" s="202"/>
      <c r="F55" s="118"/>
      <c r="G55" s="118"/>
      <c r="H55" s="118"/>
      <c r="I55" s="118"/>
      <c r="J55" s="118"/>
    </row>
    <row r="56" spans="1:11" ht="30" customHeight="1" thickBot="1">
      <c r="A56" s="203"/>
      <c r="B56" s="204"/>
      <c r="C56" s="205"/>
      <c r="D56" s="140"/>
      <c r="E56" s="178"/>
      <c r="F56" s="118"/>
      <c r="G56" s="118"/>
      <c r="H56" s="118"/>
      <c r="I56" s="118"/>
      <c r="J56" s="118"/>
    </row>
    <row r="57" spans="1:11" ht="24.75" customHeight="1" thickTop="1" thickBot="1">
      <c r="A57" s="159" t="s">
        <v>3</v>
      </c>
      <c r="B57" s="160"/>
      <c r="C57" s="160"/>
      <c r="D57" s="206">
        <f>SUM(D51:E56)</f>
        <v>0</v>
      </c>
      <c r="E57" s="207"/>
    </row>
    <row r="58" spans="1:11" ht="12" customHeight="1">
      <c r="A58" s="10"/>
      <c r="B58" s="10"/>
      <c r="C58" s="10"/>
      <c r="D58" s="17" t="s">
        <v>4</v>
      </c>
      <c r="E58" s="17"/>
    </row>
    <row r="59" spans="1:11" ht="9.75" customHeight="1">
      <c r="A59" s="10"/>
      <c r="B59" s="10"/>
      <c r="C59" s="10"/>
      <c r="D59" s="162" t="s">
        <v>38</v>
      </c>
      <c r="E59" s="162"/>
    </row>
    <row r="60" spans="1:11" ht="9" customHeight="1">
      <c r="A60" s="10"/>
      <c r="B60" s="10"/>
      <c r="C60" s="10"/>
      <c r="D60" s="162"/>
      <c r="E60" s="162"/>
    </row>
    <row r="61" spans="1:11">
      <c r="A61" t="s">
        <v>42</v>
      </c>
    </row>
    <row r="62" spans="1:11">
      <c r="A62" t="s">
        <v>64</v>
      </c>
    </row>
    <row r="64" spans="1:11" ht="14.25">
      <c r="A64" s="173" t="s">
        <v>6</v>
      </c>
      <c r="B64" s="174"/>
      <c r="C64" s="174"/>
      <c r="D64" s="173" t="s">
        <v>7</v>
      </c>
      <c r="E64" s="174"/>
      <c r="F64" s="174"/>
      <c r="G64" s="174"/>
      <c r="H64" s="174"/>
      <c r="I64" s="174"/>
      <c r="J64" s="174"/>
      <c r="K64" s="175"/>
    </row>
    <row r="65" spans="1:11" ht="49.5" customHeight="1">
      <c r="A65" s="153" t="s">
        <v>15</v>
      </c>
      <c r="B65" s="154"/>
      <c r="C65" s="154"/>
      <c r="D65" s="191" t="s">
        <v>31</v>
      </c>
      <c r="E65" s="155"/>
      <c r="F65" s="155"/>
      <c r="G65" s="155"/>
      <c r="H65" s="155"/>
      <c r="I65" s="155"/>
      <c r="J65" s="155"/>
      <c r="K65" s="156"/>
    </row>
  </sheetData>
  <mergeCells count="65">
    <mergeCell ref="A65:C65"/>
    <mergeCell ref="D65:K65"/>
    <mergeCell ref="A55:C55"/>
    <mergeCell ref="D55:E55"/>
    <mergeCell ref="F55:J55"/>
    <mergeCell ref="A56:C56"/>
    <mergeCell ref="D56:E56"/>
    <mergeCell ref="F56:J56"/>
    <mergeCell ref="A57:C57"/>
    <mergeCell ref="D57:E57"/>
    <mergeCell ref="D59:E60"/>
    <mergeCell ref="A64:C64"/>
    <mergeCell ref="D64:K64"/>
    <mergeCell ref="A53:C53"/>
    <mergeCell ref="D53:E53"/>
    <mergeCell ref="F53:J53"/>
    <mergeCell ref="A54:C54"/>
    <mergeCell ref="D54:E54"/>
    <mergeCell ref="F54:J54"/>
    <mergeCell ref="A51:C51"/>
    <mergeCell ref="D51:E51"/>
    <mergeCell ref="F51:J51"/>
    <mergeCell ref="A52:C52"/>
    <mergeCell ref="D52:E52"/>
    <mergeCell ref="F52:J52"/>
    <mergeCell ref="A47:B48"/>
    <mergeCell ref="C47:D48"/>
    <mergeCell ref="E47:F48"/>
    <mergeCell ref="A50:C50"/>
    <mergeCell ref="D50:E50"/>
    <mergeCell ref="F50:J50"/>
    <mergeCell ref="A40:C40"/>
    <mergeCell ref="D40:K40"/>
    <mergeCell ref="A41:C41"/>
    <mergeCell ref="D41:K41"/>
    <mergeCell ref="A46:B46"/>
    <mergeCell ref="C46:D46"/>
    <mergeCell ref="E46:F46"/>
    <mergeCell ref="A39:C39"/>
    <mergeCell ref="D39:K39"/>
    <mergeCell ref="A17:B17"/>
    <mergeCell ref="C17:D17"/>
    <mergeCell ref="E17:E18"/>
    <mergeCell ref="F17:H17"/>
    <mergeCell ref="I17:J17"/>
    <mergeCell ref="K17:K18"/>
    <mergeCell ref="I32:J32"/>
    <mergeCell ref="E33:F34"/>
    <mergeCell ref="I33:K34"/>
    <mergeCell ref="A38:C38"/>
    <mergeCell ref="D38:K38"/>
    <mergeCell ref="C13:D13"/>
    <mergeCell ref="E13:F13"/>
    <mergeCell ref="G13:H13"/>
    <mergeCell ref="A14:A15"/>
    <mergeCell ref="B14:B15"/>
    <mergeCell ref="C14:D15"/>
    <mergeCell ref="E14:F15"/>
    <mergeCell ref="G14:H15"/>
    <mergeCell ref="A11:D11"/>
    <mergeCell ref="A3:K3"/>
    <mergeCell ref="A5:B6"/>
    <mergeCell ref="C5:E6"/>
    <mergeCell ref="A7:B8"/>
    <mergeCell ref="C7:E8"/>
  </mergeCells>
  <phoneticPr fontId="2"/>
  <conditionalFormatting sqref="A18:B18">
    <cfRule type="duplicateValues" dxfId="0" priority="1"/>
  </conditionalFormatting>
  <dataValidations count="1">
    <dataValidation type="list" allowBlank="1" showInputMessage="1" showErrorMessage="1" sqref="E14:F15" xr:uid="{00000000-0002-0000-0100-000000000000}">
      <formula1>"1200000,1560000"</formula1>
    </dataValidation>
  </dataValidations>
  <pageMargins left="0.70866141732283472" right="0.70866141732283472" top="0.74803149606299213" bottom="0.74803149606299213" header="0.31496062992125984" footer="0.31496062992125984"/>
  <pageSetup paperSize="9" scale="60"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帳簿記載例</vt:lpstr>
      <vt:lpstr>所要額内訳書</vt:lpstr>
      <vt:lpstr>按分算出経費（会食）</vt:lpstr>
      <vt:lpstr>（案）【標準型+連携強化型】</vt:lpstr>
      <vt:lpstr>'（案）【標準型+連携強化型】'!Print_Area</vt:lpstr>
      <vt:lpstr>所要額内訳書!Print_Area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前原 颯太</cp:lastModifiedBy>
  <cp:lastPrinted>2025-06-10T01:09:34Z</cp:lastPrinted>
  <dcterms:created xsi:type="dcterms:W3CDTF">2019-10-23T07:45:48Z</dcterms:created>
  <dcterms:modified xsi:type="dcterms:W3CDTF">2026-10-15T04:44:27Z</dcterms:modified>
</cp:coreProperties>
</file>